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60" windowWidth="16845" windowHeight="9285"/>
  </bookViews>
  <sheets>
    <sheet name="PPC.1 &amp; PCR.2F" sheetId="38" r:id="rId1"/>
    <sheet name="PPC.2 &amp; PCR.1F" sheetId="50" r:id="rId2"/>
    <sheet name="PCR.1 pivot" sheetId="20" r:id="rId3"/>
    <sheet name="PCR.1 query" sheetId="9" r:id="rId4"/>
    <sheet name="PCR.2 &amp; PPC.3" sheetId="49" r:id="rId5"/>
    <sheet name="PCR.3 pivot" sheetId="42" r:id="rId6"/>
    <sheet name="PCR.3 query" sheetId="2" r:id="rId7"/>
    <sheet name="PCR.4" sheetId="5" r:id="rId8"/>
    <sheet name="PCR.4F" sheetId="26" r:id="rId9"/>
    <sheet name="PCR.5" sheetId="12" r:id="rId10"/>
    <sheet name="PTD.1, TDR.1, &amp; TDR.1F" sheetId="48" r:id="rId11"/>
    <sheet name="TDR.2 pivot" sheetId="45" r:id="rId12"/>
    <sheet name="TDR.2 query" sheetId="43" r:id="rId13"/>
    <sheet name="TDR.3" sheetId="39" r:id="rId14"/>
    <sheet name="TDR.4" sheetId="7" r:id="rId15"/>
    <sheet name="TDR.4F" sheetId="31" r:id="rId16"/>
  </sheets>
  <externalReferences>
    <externalReference r:id="rId17"/>
    <externalReference r:id="rId18"/>
  </externalReferences>
  <definedNames>
    <definedName name="_AMO_UniqueIdentifier" hidden="1">"'b8b9d23c-d90c-43fc-bcae-a79ea6cfb4c5'"</definedName>
    <definedName name="_xlnm._FilterDatabase" localSheetId="3" hidden="1">'PCR.1 query'!$A$1:$AH$630</definedName>
    <definedName name="_xlnm._FilterDatabase" localSheetId="6" hidden="1">'PCR.3 query'!$A$1:$AH$411</definedName>
    <definedName name="_xlnm._FilterDatabase" localSheetId="12" hidden="1">'TDR.2 query'!$A$1:$AH$410</definedName>
    <definedName name="_xlnm._FilterDatabase" localSheetId="14" hidden="1">TDR.4!$A$1:$AH$11</definedName>
    <definedName name="rate" localSheetId="4">'[1]Total kwh monthly by rate class'!$K$4:$L$69</definedName>
    <definedName name="rate">'[2]Total kwh monthly by rate class'!$K$4:$L$69</definedName>
  </definedNames>
  <calcPr calcId="145621" calcMode="manual"/>
  <pivotCaches>
    <pivotCache cacheId="6" r:id="rId19"/>
    <pivotCache cacheId="7" r:id="rId20"/>
    <pivotCache cacheId="8" r:id="rId21"/>
  </pivotCaches>
</workbook>
</file>

<file path=xl/calcChain.xml><?xml version="1.0" encoding="utf-8"?>
<calcChain xmlns="http://schemas.openxmlformats.org/spreadsheetml/2006/main">
  <c r="N21" i="50" l="1"/>
  <c r="C55" i="38" l="1"/>
  <c r="D55" i="38"/>
  <c r="E55" i="38"/>
  <c r="F55" i="38"/>
  <c r="G55" i="38"/>
  <c r="H55" i="38"/>
  <c r="I55" i="38"/>
  <c r="J55" i="38"/>
  <c r="K55" i="38"/>
  <c r="L55" i="38"/>
  <c r="M55" i="38"/>
  <c r="N55" i="38"/>
  <c r="O55" i="38"/>
  <c r="P55" i="38"/>
  <c r="C56" i="38"/>
  <c r="D56" i="38"/>
  <c r="E56" i="38"/>
  <c r="F56" i="38"/>
  <c r="G56" i="38"/>
  <c r="H56" i="38"/>
  <c r="I56" i="38"/>
  <c r="J56" i="38"/>
  <c r="K56" i="38"/>
  <c r="L56" i="38"/>
  <c r="M56" i="38"/>
  <c r="N56" i="38"/>
  <c r="O56" i="38"/>
  <c r="P56" i="38"/>
  <c r="C57" i="38"/>
  <c r="D57" i="38"/>
  <c r="E57" i="38"/>
  <c r="F57" i="38"/>
  <c r="G57" i="38"/>
  <c r="H57" i="38"/>
  <c r="I57" i="38"/>
  <c r="J57" i="38"/>
  <c r="K57" i="38"/>
  <c r="L57" i="38"/>
  <c r="M57" i="38"/>
  <c r="N57" i="38"/>
  <c r="O57" i="38"/>
  <c r="P57" i="38"/>
  <c r="C58" i="38"/>
  <c r="D58" i="38"/>
  <c r="E58" i="38"/>
  <c r="F58" i="38"/>
  <c r="G58" i="38"/>
  <c r="H58" i="38"/>
  <c r="I58" i="38"/>
  <c r="J58" i="38"/>
  <c r="K58" i="38"/>
  <c r="L58" i="38"/>
  <c r="M58" i="38"/>
  <c r="N58" i="38"/>
  <c r="O58" i="38"/>
  <c r="P58" i="38"/>
  <c r="C59" i="38"/>
  <c r="D59" i="38"/>
  <c r="E59" i="38"/>
  <c r="F59" i="38"/>
  <c r="G59" i="38"/>
  <c r="H59" i="38"/>
  <c r="I59" i="38"/>
  <c r="J59" i="38"/>
  <c r="K59" i="38"/>
  <c r="L59" i="38"/>
  <c r="M59" i="38"/>
  <c r="N59" i="38"/>
  <c r="O59" i="38"/>
  <c r="P59" i="38"/>
  <c r="B59" i="38"/>
  <c r="B58" i="38"/>
  <c r="B57" i="38"/>
  <c r="B56" i="38"/>
  <c r="B55" i="38"/>
  <c r="C27" i="38" s="1"/>
  <c r="N12" i="38" l="1"/>
  <c r="N13" i="38"/>
  <c r="N14" i="38"/>
  <c r="N15" i="38"/>
  <c r="N11" i="38"/>
  <c r="N5" i="38"/>
  <c r="N6" i="38"/>
  <c r="N7" i="38"/>
  <c r="N8" i="38"/>
  <c r="N4" i="38"/>
  <c r="N31" i="49" l="1"/>
  <c r="N32" i="49"/>
  <c r="N33" i="49"/>
  <c r="N34" i="49"/>
  <c r="N30" i="49"/>
  <c r="N23" i="49"/>
  <c r="N24" i="49"/>
  <c r="N25" i="49"/>
  <c r="N26" i="49"/>
  <c r="N22" i="49"/>
  <c r="O30" i="50" l="1"/>
  <c r="N30" i="50"/>
  <c r="N29" i="50"/>
  <c r="M29" i="50"/>
  <c r="M28" i="50"/>
  <c r="O27" i="50"/>
  <c r="E9" i="50"/>
  <c r="O29" i="50"/>
  <c r="N24" i="50"/>
  <c r="M30" i="50"/>
  <c r="E7" i="50"/>
  <c r="N27" i="50"/>
  <c r="M27" i="50"/>
  <c r="N28" i="50"/>
  <c r="U10" i="50"/>
  <c r="M10" i="50"/>
  <c r="U9" i="50"/>
  <c r="M9" i="50"/>
  <c r="F9" i="50"/>
  <c r="M8" i="50"/>
  <c r="F8" i="50"/>
  <c r="E8" i="50"/>
  <c r="U7" i="50"/>
  <c r="M7" i="50"/>
  <c r="F7" i="50"/>
  <c r="U6" i="50"/>
  <c r="M6" i="50"/>
  <c r="F6" i="50"/>
  <c r="F10" i="50" s="1"/>
  <c r="P5" i="50"/>
  <c r="J5" i="50"/>
  <c r="G17" i="50" l="1"/>
  <c r="D6" i="50"/>
  <c r="P6" i="50" s="1"/>
  <c r="W17" i="50"/>
  <c r="C17" i="50"/>
  <c r="C18" i="50" s="1"/>
  <c r="K17" i="50"/>
  <c r="S17" i="50"/>
  <c r="AA17" i="50"/>
  <c r="D9" i="50"/>
  <c r="P9" i="50" s="1"/>
  <c r="N22" i="50"/>
  <c r="O28" i="50"/>
  <c r="N23" i="50"/>
  <c r="D17" i="50"/>
  <c r="H17" i="50"/>
  <c r="L17" i="50"/>
  <c r="P17" i="50"/>
  <c r="T17" i="50"/>
  <c r="X17" i="50"/>
  <c r="E17" i="50"/>
  <c r="I17" i="50"/>
  <c r="M17" i="50"/>
  <c r="Q17" i="50"/>
  <c r="U17" i="50"/>
  <c r="Y17" i="50"/>
  <c r="C6" i="50"/>
  <c r="O6" i="50" s="1"/>
  <c r="J17" i="50"/>
  <c r="N17" i="50"/>
  <c r="R17" i="50"/>
  <c r="V17" i="50"/>
  <c r="Z17" i="50"/>
  <c r="C7" i="50"/>
  <c r="O7" i="50" s="1"/>
  <c r="D7" i="50"/>
  <c r="P7" i="50" s="1"/>
  <c r="C8" i="50"/>
  <c r="D8" i="50"/>
  <c r="C9" i="50"/>
  <c r="G9" i="50" s="1"/>
  <c r="S9" i="50" s="1"/>
  <c r="V9" i="50" s="1"/>
  <c r="D18" i="50"/>
  <c r="E18" i="50" s="1"/>
  <c r="F17" i="50"/>
  <c r="E6" i="50"/>
  <c r="E10" i="50" s="1"/>
  <c r="O17" i="50"/>
  <c r="O9" i="50" l="1"/>
  <c r="C10" i="50"/>
  <c r="O10" i="50" s="1"/>
  <c r="G8" i="50"/>
  <c r="G7" i="50"/>
  <c r="D10" i="50"/>
  <c r="P10" i="50" s="1"/>
  <c r="G6" i="50"/>
  <c r="F18" i="50"/>
  <c r="G18" i="50" s="1"/>
  <c r="H18" i="50" s="1"/>
  <c r="I18" i="50" s="1"/>
  <c r="J18" i="50" s="1"/>
  <c r="K18" i="50" s="1"/>
  <c r="L18" i="50" s="1"/>
  <c r="M18" i="50" s="1"/>
  <c r="N18" i="50" s="1"/>
  <c r="O18" i="50" s="1"/>
  <c r="P18" i="50" s="1"/>
  <c r="Q18" i="50" s="1"/>
  <c r="R18" i="50" s="1"/>
  <c r="S18" i="50" s="1"/>
  <c r="T18" i="50" s="1"/>
  <c r="U18" i="50" s="1"/>
  <c r="V18" i="50" s="1"/>
  <c r="W18" i="50" s="1"/>
  <c r="X18" i="50" s="1"/>
  <c r="Y18" i="50" s="1"/>
  <c r="Z18" i="50" s="1"/>
  <c r="AA18" i="50" s="1"/>
  <c r="T6" i="50" l="1"/>
  <c r="V6" i="50" s="1"/>
  <c r="S6" i="50"/>
  <c r="T7" i="50"/>
  <c r="V7" i="50" s="1"/>
  <c r="G10" i="50"/>
  <c r="S10" i="50" s="1"/>
  <c r="V10" i="50" s="1"/>
  <c r="S7" i="50"/>
  <c r="G41" i="49"/>
  <c r="I41" i="49"/>
  <c r="N41" i="49"/>
  <c r="C41" i="49"/>
  <c r="N35" i="49"/>
  <c r="N27" i="49"/>
  <c r="D23" i="49"/>
  <c r="E23" i="49"/>
  <c r="F23" i="49"/>
  <c r="G23" i="49"/>
  <c r="H23" i="49"/>
  <c r="I23" i="49"/>
  <c r="J23" i="49"/>
  <c r="K23" i="49"/>
  <c r="L23" i="49"/>
  <c r="M23" i="49"/>
  <c r="D24" i="49"/>
  <c r="E24" i="49"/>
  <c r="F24" i="49"/>
  <c r="G24" i="49"/>
  <c r="H24" i="49"/>
  <c r="I24" i="49"/>
  <c r="J24" i="49"/>
  <c r="K24" i="49"/>
  <c r="L24" i="49"/>
  <c r="M24" i="49"/>
  <c r="D25" i="49"/>
  <c r="E25" i="49"/>
  <c r="F25" i="49"/>
  <c r="G25" i="49"/>
  <c r="H25" i="49"/>
  <c r="I25" i="49"/>
  <c r="J25" i="49"/>
  <c r="K25" i="49"/>
  <c r="L25" i="49"/>
  <c r="M25" i="49"/>
  <c r="D26" i="49"/>
  <c r="E26" i="49"/>
  <c r="F26" i="49"/>
  <c r="G26" i="49"/>
  <c r="H26" i="49"/>
  <c r="I26" i="49"/>
  <c r="J26" i="49"/>
  <c r="K26" i="49"/>
  <c r="L26" i="49"/>
  <c r="M26" i="49"/>
  <c r="M22" i="49"/>
  <c r="M41" i="49" s="1"/>
  <c r="L22" i="49"/>
  <c r="L27" i="49" s="1"/>
  <c r="K22" i="49"/>
  <c r="K41" i="49" s="1"/>
  <c r="J22" i="49"/>
  <c r="J41" i="49" s="1"/>
  <c r="I22" i="49"/>
  <c r="H22" i="49"/>
  <c r="H27" i="49" s="1"/>
  <c r="G22" i="49"/>
  <c r="F22" i="49"/>
  <c r="F41" i="49" s="1"/>
  <c r="E22" i="49"/>
  <c r="E41" i="49" s="1"/>
  <c r="D22" i="49"/>
  <c r="D27" i="49" s="1"/>
  <c r="C23" i="49"/>
  <c r="C24" i="49"/>
  <c r="C25" i="49"/>
  <c r="C26" i="49"/>
  <c r="C22" i="49"/>
  <c r="D30" i="49"/>
  <c r="C30" i="49"/>
  <c r="M27" i="49" l="1"/>
  <c r="I27" i="49"/>
  <c r="E27" i="49"/>
  <c r="J27" i="49"/>
  <c r="F27" i="49"/>
  <c r="C27" i="49"/>
  <c r="K27" i="49"/>
  <c r="G27" i="49"/>
  <c r="L41" i="49"/>
  <c r="H41" i="49"/>
  <c r="O41" i="49" s="1"/>
  <c r="D41" i="49"/>
  <c r="D27" i="38" l="1"/>
  <c r="E27" i="38"/>
  <c r="F27" i="38"/>
  <c r="G27" i="38"/>
  <c r="H27" i="38"/>
  <c r="I27" i="38"/>
  <c r="J27" i="38"/>
  <c r="K27" i="38"/>
  <c r="L27" i="38"/>
  <c r="M27" i="38"/>
  <c r="N27" i="38"/>
  <c r="O27" i="38"/>
  <c r="P27" i="38"/>
  <c r="Q27" i="38"/>
  <c r="R27" i="38" l="1"/>
  <c r="N16" i="38"/>
  <c r="N9" i="38"/>
  <c r="N18" i="38"/>
  <c r="N19" i="38"/>
  <c r="N20" i="38"/>
  <c r="N21" i="38"/>
  <c r="N22" i="38"/>
  <c r="D11" i="38"/>
  <c r="D4" i="38"/>
  <c r="E11" i="38"/>
  <c r="E4" i="38"/>
  <c r="F11" i="38"/>
  <c r="F4" i="38"/>
  <c r="G11" i="38"/>
  <c r="G4" i="38"/>
  <c r="H11" i="38"/>
  <c r="H4" i="38"/>
  <c r="I11" i="38"/>
  <c r="I4" i="38"/>
  <c r="J11" i="38"/>
  <c r="J4" i="38"/>
  <c r="K11" i="38"/>
  <c r="K4" i="38"/>
  <c r="L11" i="38"/>
  <c r="L4" i="38"/>
  <c r="M11" i="38"/>
  <c r="M4" i="38"/>
  <c r="D12" i="38"/>
  <c r="D5" i="38"/>
  <c r="E12" i="38"/>
  <c r="E5" i="38"/>
  <c r="F12" i="38"/>
  <c r="F5" i="38"/>
  <c r="G12" i="38"/>
  <c r="G5" i="38"/>
  <c r="H12" i="38"/>
  <c r="H5" i="38"/>
  <c r="I12" i="38"/>
  <c r="I5" i="38"/>
  <c r="J12" i="38"/>
  <c r="J5" i="38"/>
  <c r="K12" i="38"/>
  <c r="K5" i="38"/>
  <c r="L12" i="38"/>
  <c r="L5" i="38"/>
  <c r="M12" i="38"/>
  <c r="M5" i="38"/>
  <c r="D13" i="38"/>
  <c r="D6" i="38"/>
  <c r="E13" i="38"/>
  <c r="E6" i="38"/>
  <c r="F13" i="38"/>
  <c r="F6" i="38"/>
  <c r="G13" i="38"/>
  <c r="G6" i="38"/>
  <c r="H13" i="38"/>
  <c r="H6" i="38"/>
  <c r="I13" i="38"/>
  <c r="I6" i="38"/>
  <c r="J13" i="38"/>
  <c r="J6" i="38"/>
  <c r="K13" i="38"/>
  <c r="K6" i="38"/>
  <c r="L13" i="38"/>
  <c r="L6" i="38"/>
  <c r="M13" i="38"/>
  <c r="M6" i="38"/>
  <c r="D14" i="38"/>
  <c r="D7" i="38"/>
  <c r="E14" i="38"/>
  <c r="E7" i="38"/>
  <c r="F14" i="38"/>
  <c r="F7" i="38"/>
  <c r="G14" i="38"/>
  <c r="G7" i="38"/>
  <c r="H14" i="38"/>
  <c r="H7" i="38"/>
  <c r="I14" i="38"/>
  <c r="I7" i="38"/>
  <c r="J14" i="38"/>
  <c r="J7" i="38"/>
  <c r="K14" i="38"/>
  <c r="K7" i="38"/>
  <c r="L14" i="38"/>
  <c r="L7" i="38"/>
  <c r="M14" i="38"/>
  <c r="M7" i="38"/>
  <c r="D15" i="38"/>
  <c r="D8" i="38"/>
  <c r="E15" i="38"/>
  <c r="E8" i="38"/>
  <c r="F15" i="38"/>
  <c r="F8" i="38"/>
  <c r="G15" i="38"/>
  <c r="G8" i="38"/>
  <c r="H15" i="38"/>
  <c r="H8" i="38"/>
  <c r="I15" i="38"/>
  <c r="I8" i="38"/>
  <c r="J15" i="38"/>
  <c r="J8" i="38"/>
  <c r="K15" i="38"/>
  <c r="K8" i="38"/>
  <c r="L15" i="38"/>
  <c r="L8" i="38"/>
  <c r="M15" i="38"/>
  <c r="M8" i="38"/>
  <c r="C12" i="38"/>
  <c r="C13" i="38"/>
  <c r="C14" i="38"/>
  <c r="C15" i="38"/>
  <c r="C11" i="38"/>
  <c r="C5" i="38"/>
  <c r="C6" i="38"/>
  <c r="C7" i="38"/>
  <c r="C8" i="38"/>
  <c r="C4" i="38"/>
  <c r="J22" i="38" l="1"/>
  <c r="L21" i="38"/>
  <c r="J21" i="38"/>
  <c r="H21" i="38"/>
  <c r="F21" i="38"/>
  <c r="D21" i="38"/>
  <c r="H20" i="38"/>
  <c r="D20" i="38"/>
  <c r="J19" i="38"/>
  <c r="H19" i="38"/>
  <c r="F19" i="38"/>
  <c r="D19" i="38"/>
  <c r="F18" i="38"/>
  <c r="C21" i="38"/>
  <c r="M22" i="38"/>
  <c r="I22" i="38"/>
  <c r="E22" i="38"/>
  <c r="M21" i="38"/>
  <c r="K21" i="38"/>
  <c r="G21" i="38"/>
  <c r="E21" i="38"/>
  <c r="K20" i="38"/>
  <c r="M19" i="38"/>
  <c r="K19" i="38"/>
  <c r="I19" i="38"/>
  <c r="G19" i="38"/>
  <c r="E19" i="38"/>
  <c r="I18" i="38"/>
  <c r="E18" i="38"/>
  <c r="G20" i="38"/>
  <c r="I21" i="38"/>
  <c r="F9" i="38"/>
  <c r="L9" i="38"/>
  <c r="D9" i="38"/>
  <c r="C18" i="38"/>
  <c r="C19" i="38"/>
  <c r="F22" i="38"/>
  <c r="L20" i="38"/>
  <c r="L19" i="38"/>
  <c r="J18" i="38"/>
  <c r="H9" i="38"/>
  <c r="H22" i="38"/>
  <c r="D22" i="38"/>
  <c r="J20" i="38"/>
  <c r="F20" i="38"/>
  <c r="C9" i="38"/>
  <c r="C22" i="38"/>
  <c r="K22" i="38"/>
  <c r="G22" i="38"/>
  <c r="M20" i="38"/>
  <c r="I20" i="38"/>
  <c r="E20" i="38"/>
  <c r="M16" i="38"/>
  <c r="J9" i="38"/>
  <c r="C20" i="38"/>
  <c r="L22" i="38"/>
  <c r="K9" i="38"/>
  <c r="G9" i="38"/>
  <c r="E9" i="38"/>
  <c r="K16" i="38"/>
  <c r="G16" i="38"/>
  <c r="E16" i="38"/>
  <c r="I16" i="38"/>
  <c r="M18" i="38"/>
  <c r="C16" i="38"/>
  <c r="L16" i="38"/>
  <c r="J16" i="38"/>
  <c r="H16" i="38"/>
  <c r="F16" i="38"/>
  <c r="D16" i="38"/>
  <c r="L18" i="38"/>
  <c r="H18" i="38"/>
  <c r="D18" i="38"/>
  <c r="K18" i="38"/>
  <c r="G18" i="38"/>
  <c r="M9" i="38"/>
  <c r="I9" i="38"/>
  <c r="O19" i="38" l="1"/>
  <c r="O20" i="38"/>
  <c r="D29" i="38" s="1"/>
  <c r="O22" i="38"/>
  <c r="O18" i="38"/>
  <c r="O21" i="38"/>
  <c r="M31" i="49"/>
  <c r="M32" i="49"/>
  <c r="M33" i="49"/>
  <c r="M34" i="49"/>
  <c r="M30" i="49"/>
  <c r="L31" i="49"/>
  <c r="L32" i="49"/>
  <c r="L33" i="49"/>
  <c r="L34" i="49"/>
  <c r="L30" i="49"/>
  <c r="K31" i="49"/>
  <c r="K32" i="49"/>
  <c r="K33" i="49"/>
  <c r="K34" i="49"/>
  <c r="K30" i="49"/>
  <c r="J31" i="49"/>
  <c r="J32" i="49"/>
  <c r="J33" i="49"/>
  <c r="J34" i="49"/>
  <c r="J30" i="49"/>
  <c r="I31" i="49"/>
  <c r="I32" i="49"/>
  <c r="I33" i="49"/>
  <c r="I34" i="49"/>
  <c r="I30" i="49"/>
  <c r="H31" i="49"/>
  <c r="H32" i="49"/>
  <c r="H33" i="49"/>
  <c r="H34" i="49"/>
  <c r="H30" i="49"/>
  <c r="G31" i="49"/>
  <c r="G32" i="49"/>
  <c r="G33" i="49"/>
  <c r="G34" i="49"/>
  <c r="G30" i="49"/>
  <c r="F31" i="49"/>
  <c r="F32" i="49"/>
  <c r="F33" i="49"/>
  <c r="F34" i="49"/>
  <c r="F30" i="49"/>
  <c r="E31" i="49"/>
  <c r="E32" i="49"/>
  <c r="E33" i="49"/>
  <c r="E34" i="49"/>
  <c r="E30" i="49"/>
  <c r="D31" i="49"/>
  <c r="D32" i="49"/>
  <c r="D33" i="49"/>
  <c r="D34" i="49"/>
  <c r="C31" i="49"/>
  <c r="C32" i="49"/>
  <c r="C33" i="49"/>
  <c r="C34" i="49"/>
  <c r="G35" i="49" l="1"/>
  <c r="H31" i="38"/>
  <c r="N31" i="38"/>
  <c r="I31" i="38"/>
  <c r="D31" i="38"/>
  <c r="O31" i="38"/>
  <c r="J31" i="38"/>
  <c r="Q31" i="38"/>
  <c r="P31" i="38"/>
  <c r="K31" i="38"/>
  <c r="F31" i="38"/>
  <c r="M31" i="38"/>
  <c r="E31" i="38"/>
  <c r="L31" i="38"/>
  <c r="G31" i="38"/>
  <c r="C31" i="38"/>
  <c r="I29" i="38"/>
  <c r="O29" i="38"/>
  <c r="J29" i="38"/>
  <c r="E29" i="38"/>
  <c r="C29" i="38"/>
  <c r="P29" i="38"/>
  <c r="K29" i="38"/>
  <c r="F29" i="38"/>
  <c r="Q29" i="38"/>
  <c r="L29" i="38"/>
  <c r="G29" i="38"/>
  <c r="M29" i="38"/>
  <c r="H29" i="38"/>
  <c r="N29" i="38"/>
  <c r="K30" i="38"/>
  <c r="F30" i="38"/>
  <c r="C30" i="38"/>
  <c r="Q30" i="38"/>
  <c r="L30" i="38"/>
  <c r="G30" i="38"/>
  <c r="M30" i="38"/>
  <c r="H30" i="38"/>
  <c r="N30" i="38"/>
  <c r="I30" i="38"/>
  <c r="D30" i="38"/>
  <c r="J30" i="38"/>
  <c r="E30" i="38"/>
  <c r="P30" i="38"/>
  <c r="O30" i="38"/>
  <c r="G28" i="38"/>
  <c r="M28" i="38"/>
  <c r="H28" i="38"/>
  <c r="C28" i="38"/>
  <c r="N28" i="38"/>
  <c r="I28" i="38"/>
  <c r="D28" i="38"/>
  <c r="O28" i="38"/>
  <c r="J28" i="38"/>
  <c r="E28" i="38"/>
  <c r="P28" i="38"/>
  <c r="K28" i="38"/>
  <c r="F28" i="38"/>
  <c r="Q28" i="38"/>
  <c r="L28" i="38"/>
  <c r="K35" i="49"/>
  <c r="D35" i="49"/>
  <c r="H35" i="49"/>
  <c r="L35" i="49"/>
  <c r="C35" i="49"/>
  <c r="I35" i="49"/>
  <c r="M35" i="49"/>
  <c r="E35" i="49"/>
  <c r="F35" i="49"/>
  <c r="J35" i="49"/>
  <c r="R28" i="38" l="1"/>
  <c r="R31" i="38"/>
  <c r="R30" i="38"/>
  <c r="R29" i="38"/>
  <c r="C32" i="20"/>
  <c r="C36" i="20" s="1"/>
  <c r="D32" i="20"/>
  <c r="E32" i="20"/>
  <c r="F32" i="20"/>
  <c r="G32" i="20"/>
  <c r="H32" i="20"/>
  <c r="I32" i="20"/>
  <c r="J32" i="20"/>
  <c r="C33" i="20"/>
  <c r="D33" i="20"/>
  <c r="E33" i="20"/>
  <c r="F33" i="20"/>
  <c r="G33" i="20"/>
  <c r="H33" i="20"/>
  <c r="I33" i="20"/>
  <c r="J33" i="20"/>
  <c r="C34" i="20"/>
  <c r="D34" i="20"/>
  <c r="E34" i="20"/>
  <c r="F34" i="20"/>
  <c r="G34" i="20"/>
  <c r="H34" i="20"/>
  <c r="I34" i="20"/>
  <c r="J34" i="20"/>
  <c r="C35" i="20"/>
  <c r="D35" i="20"/>
  <c r="E35" i="20"/>
  <c r="F35" i="20"/>
  <c r="G35" i="20"/>
  <c r="H35" i="20"/>
  <c r="I35" i="20"/>
  <c r="J35" i="20"/>
  <c r="B35" i="20"/>
  <c r="B33" i="20"/>
  <c r="B32" i="20"/>
  <c r="J36" i="20" l="1"/>
  <c r="B34" i="20"/>
  <c r="B36" i="20" s="1"/>
  <c r="L32" i="20" l="1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K32" i="20" l="1"/>
  <c r="K33" i="20"/>
  <c r="K34" i="20"/>
  <c r="K35" i="20"/>
  <c r="K36" i="20" l="1"/>
  <c r="G36" i="20" l="1"/>
  <c r="F36" i="20"/>
  <c r="I36" i="20"/>
  <c r="E36" i="20"/>
  <c r="H36" i="20"/>
  <c r="D36" i="20"/>
</calcChain>
</file>

<file path=xl/sharedStrings.xml><?xml version="1.0" encoding="utf-8"?>
<sst xmlns="http://schemas.openxmlformats.org/spreadsheetml/2006/main" count="32738" uniqueCount="619">
  <si>
    <t>RES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</si>
  <si>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</si>
  <si>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</si>
  <si>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</si>
  <si>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</si>
  <si>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</si>
  <si>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</si>
  <si>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</si>
  <si>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</si>
  <si>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</si>
  <si>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</si>
  <si>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</si>
  <si>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</si>
  <si>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</si>
  <si>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</si>
  <si>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</si>
  <si>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</si>
  <si>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</si>
  <si>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</si>
  <si>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</si>
  <si>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</si>
  <si>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</si>
  <si>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</si>
  <si>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</si>
  <si>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</si>
  <si>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</si>
  <si>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</si>
  <si>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</si>
  <si>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Account</t>
  </si>
  <si>
    <t>GL Journal Category</t>
  </si>
  <si>
    <t>UEC</t>
  </si>
  <si>
    <t>INC</t>
  </si>
  <si>
    <t>MEPC</t>
  </si>
  <si>
    <t>IE</t>
  </si>
  <si>
    <t>CR</t>
  </si>
  <si>
    <t>Actuals</t>
  </si>
  <si>
    <t>cr_gl_manual_journals</t>
  </si>
  <si>
    <t>DR</t>
  </si>
  <si>
    <t>XA</t>
  </si>
  <si>
    <t>Total</t>
  </si>
  <si>
    <t>EED</t>
  </si>
  <si>
    <t>908EED</t>
  </si>
  <si>
    <t>BX</t>
  </si>
  <si>
    <t>PURCHASING RATE</t>
  </si>
  <si>
    <t>CC</t>
  </si>
  <si>
    <t>cr_accounts_payable</t>
  </si>
  <si>
    <t>EX</t>
  </si>
  <si>
    <t>BQ</t>
  </si>
  <si>
    <t>Mileage (RT 80)</t>
  </si>
  <si>
    <t>OP</t>
  </si>
  <si>
    <t>CI</t>
  </si>
  <si>
    <t>E26633</t>
  </si>
  <si>
    <t>BERGJR</t>
  </si>
  <si>
    <t>E44266</t>
  </si>
  <si>
    <t>MT</t>
  </si>
  <si>
    <t>AP</t>
  </si>
  <si>
    <t>UD</t>
  </si>
  <si>
    <t>I C F RESOURCES LLC</t>
  </si>
  <si>
    <t>EARTHWAYS CENTER</t>
  </si>
  <si>
    <t>CS662M</t>
  </si>
  <si>
    <t>cr_css</t>
  </si>
  <si>
    <t>CADMUS GROUP INC</t>
  </si>
  <si>
    <t>Column Labels</t>
  </si>
  <si>
    <t>Grand Total</t>
  </si>
  <si>
    <t>Row Labels</t>
  </si>
  <si>
    <t>EE Business</t>
  </si>
  <si>
    <t>EE Residential</t>
  </si>
  <si>
    <t>Common/General</t>
  </si>
  <si>
    <t>Low income</t>
  </si>
  <si>
    <t>Cum</t>
  </si>
  <si>
    <t>BUS</t>
  </si>
  <si>
    <t>Low Income</t>
  </si>
  <si>
    <t>MD</t>
  </si>
  <si>
    <t>Sum of amount</t>
  </si>
  <si>
    <t>Input #s</t>
  </si>
  <si>
    <t>Residential</t>
  </si>
  <si>
    <t>Small General Service</t>
  </si>
  <si>
    <t>Large General Service</t>
  </si>
  <si>
    <t>Small Primary Service</t>
  </si>
  <si>
    <t>Large Primary Service</t>
  </si>
  <si>
    <t>L. M. Services</t>
  </si>
  <si>
    <t>Reclass MEEIA purchasing rate to correct account</t>
  </si>
  <si>
    <t>ACCRUAL</t>
  </si>
  <si>
    <t>LOGAN</t>
  </si>
  <si>
    <t>Sum of Amount</t>
  </si>
  <si>
    <t>TOTAL</t>
  </si>
  <si>
    <t>Transaction Type</t>
  </si>
  <si>
    <t>Project</t>
  </si>
  <si>
    <t>Original Project</t>
  </si>
  <si>
    <t>Feeder Reference</t>
  </si>
  <si>
    <t>Vendor Name</t>
  </si>
  <si>
    <t>Voucher Number</t>
  </si>
  <si>
    <t>Invoice Number</t>
  </si>
  <si>
    <t>Unit of Measure</t>
  </si>
  <si>
    <t>Purchase Order</t>
  </si>
  <si>
    <t>Billing Type</t>
  </si>
  <si>
    <t>Source Table Name</t>
  </si>
  <si>
    <t>Stock Number</t>
  </si>
  <si>
    <t>Vendor Number</t>
  </si>
  <si>
    <t>Sub Resource Type</t>
  </si>
  <si>
    <t>N/A</t>
  </si>
  <si>
    <t>J0005</t>
  </si>
  <si>
    <t>M2PC</t>
  </si>
  <si>
    <t>Interim PO for 2016-2018 MEEIA Residential Program</t>
  </si>
  <si>
    <t>AP001-05/27/2016-00027</t>
  </si>
  <si>
    <t>N/A - Not Applicable</t>
  </si>
  <si>
    <t>ICF Resources</t>
  </si>
  <si>
    <t>CULLEY</t>
  </si>
  <si>
    <t>TD512-04/30/2016-04033</t>
  </si>
  <si>
    <t>TD512-05/01/2016-04033</t>
  </si>
  <si>
    <t>TD512-03/31/2016-03026</t>
  </si>
  <si>
    <t>TD512-04/01/2016-03026</t>
  </si>
  <si>
    <t>TD512-05/31/2016-05018</t>
  </si>
  <si>
    <t>J06D3</t>
  </si>
  <si>
    <t>CONSORTIUM FOR ENERGY EFFICIENCY INC</t>
  </si>
  <si>
    <t>M201614</t>
  </si>
  <si>
    <t>AP001-05/18/2016-00018</t>
  </si>
  <si>
    <t>TD513-04/30/2016-04011</t>
  </si>
  <si>
    <t>TD513-05/31/2016-05015</t>
  </si>
  <si>
    <t>FA511-03/31/2016-00004</t>
  </si>
  <si>
    <t>2016 CEE Membership Dues per attached Invoice M201</t>
  </si>
  <si>
    <t>J06D6</t>
  </si>
  <si>
    <t>APPLIED ENERGY GROUP INC</t>
  </si>
  <si>
    <t>AP001-04/15/2016-00015</t>
  </si>
  <si>
    <t>AP001-05/31/2016-00031</t>
  </si>
  <si>
    <t>Interim PO for 2016-2018 MEEIA VisionDSM Energy Ef</t>
  </si>
  <si>
    <t>J06D7</t>
  </si>
  <si>
    <t>Laurent(ALT EDTS 1450), Dan G</t>
  </si>
  <si>
    <t>Airfare &amp; Airline Fees (RT 80)::Southwest Airlines</t>
  </si>
  <si>
    <t>AP001-05/24/2016-00024</t>
  </si>
  <si>
    <t>Hotels (RT 80)::Hotel Del Coronado</t>
  </si>
  <si>
    <t>Parking, Taxi, Tips, Tolls &amp; Fares(RT80)::Coronado</t>
  </si>
  <si>
    <t>Parking, Taxi, Tips, Tolls &amp; Fares(RT80)::San Dieg</t>
  </si>
  <si>
    <t>Parking, Taxi, Tips, Tolls &amp; Fares(RT80)::The Park</t>
  </si>
  <si>
    <t>Meals (RT82)::Burger King x Airport</t>
  </si>
  <si>
    <t>Meals (RT82)::Del Coronado Hotel</t>
  </si>
  <si>
    <t>Meals (RT82)::Einstein Bagels</t>
  </si>
  <si>
    <t>Meals (RT82)::High Tide Kitchen</t>
  </si>
  <si>
    <t>J06D8</t>
  </si>
  <si>
    <t>Create prepaid for committed projects not yet inst</t>
  </si>
  <si>
    <t>FA511-05/31/2016-00010</t>
  </si>
  <si>
    <t>Lockheed Martin Corp</t>
  </si>
  <si>
    <t>J06D9</t>
  </si>
  <si>
    <t>J06DC</t>
  </si>
  <si>
    <t>J06DD</t>
  </si>
  <si>
    <t>Hendry(MOEngEf&amp;R 921), Shelly R</t>
  </si>
  <si>
    <t>AP001-05/23/2016-00023</t>
  </si>
  <si>
    <t>Thompson(MOEngEf&amp;R 921), Thomas R</t>
  </si>
  <si>
    <t>Wright(MOEngEf&amp;R 921), Richard A</t>
  </si>
  <si>
    <t>Meals (RT82)::Anthonino's Taverna</t>
  </si>
  <si>
    <t>AP001-04/13/2016-00013</t>
  </si>
  <si>
    <t>Bradley(MOEngEf&amp;R 92</t>
  </si>
  <si>
    <t>Purchases-Other (RT BX)::MSFT * E08002078L</t>
  </si>
  <si>
    <t>AP001-04/28/2016-00028</t>
  </si>
  <si>
    <t>Purchases-Other (RT BX)::MSFT * E080024EQF</t>
  </si>
  <si>
    <t>AP001-04/29/2016-00029</t>
  </si>
  <si>
    <t>U S GREEN BUILDING COUNCIL</t>
  </si>
  <si>
    <t>AP001-05/11/2016-00011</t>
  </si>
  <si>
    <t>J06DF</t>
  </si>
  <si>
    <t>AP001-05/26/2016-00026</t>
  </si>
  <si>
    <t>AP001-05/31/2016-00131</t>
  </si>
  <si>
    <t>TD513-05/31/2016-05003</t>
  </si>
  <si>
    <t>J06DG</t>
  </si>
  <si>
    <t>Berg(MOEngEf&amp;R 921), Jeffrey R.</t>
  </si>
  <si>
    <t>Meals (RT82)::EXECUTIVE DINING AMEREN U</t>
  </si>
  <si>
    <t>AP001-05/25/2016-00025</t>
  </si>
  <si>
    <t>J06DH</t>
  </si>
  <si>
    <t>TD MISC TRANSFERS</t>
  </si>
  <si>
    <t>J06DK</t>
  </si>
  <si>
    <t>J06DL</t>
  </si>
  <si>
    <t>J06DM</t>
  </si>
  <si>
    <t>AP001-05/10/2016-00010</t>
  </si>
  <si>
    <t>Airfare &amp; Airline Fees (RT 80)::SOUTHWES    526240</t>
  </si>
  <si>
    <t>Hotels (RT 80)::HOLIDAY INN ALADDIN</t>
  </si>
  <si>
    <t>Parking, Taxi, Tips, Tolls &amp; Fares(RT80)::10 CENTR</t>
  </si>
  <si>
    <t>Parking, Taxi, Tips, Tolls &amp; Fares(RT80)::60641 -</t>
  </si>
  <si>
    <t>Parking, Taxi, Tips, Tolls &amp; Fares(RT80)::THEPARKI</t>
  </si>
  <si>
    <t>Vehicle Rental (RT 80)::4MCIA BUDGET RAC KANSAS</t>
  </si>
  <si>
    <t>Dolly(MOEngEf&amp;R 921), Cara J</t>
  </si>
  <si>
    <t>Airfare &amp; Airline Fees (RT 80)::SOUTHWES    526068</t>
  </si>
  <si>
    <t>Hotels (RT 80)::HOTEL DEL CORONADO</t>
  </si>
  <si>
    <t>Parking, Taxi, Tips, Tolls &amp; Fares(RT80)::SALEM SR</t>
  </si>
  <si>
    <t>Meals (RT82)::HMSHOST DIV 0320370508</t>
  </si>
  <si>
    <t>Meals (RT82)::GOURMET TO GO CATER</t>
  </si>
  <si>
    <t>Meals (RT82)::JOANIES TO GO</t>
  </si>
  <si>
    <t>J06DN</t>
  </si>
  <si>
    <t>INV224553</t>
  </si>
  <si>
    <t>AP001-05/06/2016-00006</t>
  </si>
  <si>
    <t>Interim PO for 2016-2018 Cadmus Evaluation Contrac</t>
  </si>
  <si>
    <t>1MR</t>
  </si>
  <si>
    <t>REV</t>
  </si>
  <si>
    <t>CSS REVENUES - $</t>
  </si>
  <si>
    <t>CA007-05/31/2016-00000</t>
  </si>
  <si>
    <t>2MC</t>
  </si>
  <si>
    <t>2MI</t>
  </si>
  <si>
    <t>3MC</t>
  </si>
  <si>
    <t>3MI</t>
  </si>
  <si>
    <t>4MC</t>
  </si>
  <si>
    <t>4MI</t>
  </si>
  <si>
    <t>2D</t>
  </si>
  <si>
    <t>2H</t>
  </si>
  <si>
    <t>2J</t>
  </si>
  <si>
    <t>2T</t>
  </si>
  <si>
    <t>2W</t>
  </si>
  <si>
    <t>2M - SGS</t>
  </si>
  <si>
    <t>3M - LGS</t>
  </si>
  <si>
    <t>4M - SPS</t>
  </si>
  <si>
    <t>1M - RES</t>
  </si>
  <si>
    <t>AP001-06/17/2016-00017</t>
  </si>
  <si>
    <t>AP001-07/13/2016-00013</t>
  </si>
  <si>
    <t>MEEIA 2 Residential Energy Efficiency Program Non-</t>
  </si>
  <si>
    <t>2016037658REV</t>
  </si>
  <si>
    <t>AP001-10/04/2016-00004</t>
  </si>
  <si>
    <t>AP001-10/06/2016-00006</t>
  </si>
  <si>
    <t>OTT</t>
  </si>
  <si>
    <t>GL300-09/30/2016-00000</t>
  </si>
  <si>
    <t>TD512-06/30/2016-06017</t>
  </si>
  <si>
    <t>TD512-07/01/2016-06017</t>
  </si>
  <si>
    <t>TD512-06/01/2016-05018</t>
  </si>
  <si>
    <t>TD512-07/31/2016-07026</t>
  </si>
  <si>
    <t>TD512-08/01/2016-07026</t>
  </si>
  <si>
    <t>TD512-08/31/2016-08018</t>
  </si>
  <si>
    <t>TD512-09/01/2016-08018</t>
  </si>
  <si>
    <t>TD512-09/30/2016-09028</t>
  </si>
  <si>
    <t>J0006</t>
  </si>
  <si>
    <t>LOCKHEED MARTIN CORPORATION</t>
  </si>
  <si>
    <t>31420160617A</t>
  </si>
  <si>
    <t>AP001-06/20/2016-00020</t>
  </si>
  <si>
    <t>TD513-06/30/2016-06015</t>
  </si>
  <si>
    <t>MEEIA 2 2016-2018 Business Energy Efficiency Progr</t>
  </si>
  <si>
    <t>Lockheed Martin</t>
  </si>
  <si>
    <t>TD513-06/30/2016-06009</t>
  </si>
  <si>
    <t>FA511-09/30/2016-00010</t>
  </si>
  <si>
    <t>J000P</t>
  </si>
  <si>
    <t>E SOURCE COMPANIES LLC</t>
  </si>
  <si>
    <t>CI0209</t>
  </si>
  <si>
    <t>AP001-07/19/2016-00019</t>
  </si>
  <si>
    <t>TD513-07/31/2016-07007</t>
  </si>
  <si>
    <t>EC</t>
  </si>
  <si>
    <t>E Source on-line library which houses data on ener</t>
  </si>
  <si>
    <t>AP001-06/29/2016-00029</t>
  </si>
  <si>
    <t>AP001-08/03/2016-00003</t>
  </si>
  <si>
    <t>Thielemann(MOEngEf&amp;R 1450), Kelley L.</t>
  </si>
  <si>
    <t>Purchases-Other (RT BX)::SIGNATURE SIGNS &amp; GRAPHI</t>
  </si>
  <si>
    <t>AP001-06/28/2016-00028</t>
  </si>
  <si>
    <t>Purchases-Other (RT BX)::SQ *DOGWOOD PROMOTIONS, I</t>
  </si>
  <si>
    <t>AP001-03/22/2016-00022</t>
  </si>
  <si>
    <t>2016 Green Homes Festival Sponsorship - Level:  Pr</t>
  </si>
  <si>
    <t>J06D5</t>
  </si>
  <si>
    <t>G D S ASSOCIATES INC</t>
  </si>
  <si>
    <t>AP001-07/29/2016-00029</t>
  </si>
  <si>
    <t>AP001-08/11/2016-00011</t>
  </si>
  <si>
    <t>AP001-09/19/2016-00019</t>
  </si>
  <si>
    <t>TD513-08/31/2016-08008</t>
  </si>
  <si>
    <t>TD513-09/30/2016-09012</t>
  </si>
  <si>
    <t>Oredugba(MOEngEf&amp;R 1400), Karlynnta</t>
  </si>
  <si>
    <t>Meals (RT82)::Panera Bread</t>
  </si>
  <si>
    <t>AP001-07/05/2016-00005</t>
  </si>
  <si>
    <t>Meals (RT82)::Schnucks</t>
  </si>
  <si>
    <t>2016 Ameren Missouri Demand Side Management (DSM)</t>
  </si>
  <si>
    <t>AP001-09/20/2016-00020</t>
  </si>
  <si>
    <t>AP001-09/26/2016-00026</t>
  </si>
  <si>
    <t>AP001-09/23/2016-00023</t>
  </si>
  <si>
    <t>GDS Associates</t>
  </si>
  <si>
    <t>AP001-06/14/2016-00014</t>
  </si>
  <si>
    <t>AP001-08/05/2016-00005</t>
  </si>
  <si>
    <t>AP001-08/23/2016-00023</t>
  </si>
  <si>
    <t>MEEIA II 2016-2018 Contract with Applied Energy Gr</t>
  </si>
  <si>
    <t>AEG</t>
  </si>
  <si>
    <t>INTEGRAL ANALYTICS INC</t>
  </si>
  <si>
    <t>AP001-07/08/2016-00008</t>
  </si>
  <si>
    <t>ES</t>
  </si>
  <si>
    <t>DSMore License Renewal per attached Invoice 1196.</t>
  </si>
  <si>
    <t>NEXANT INC</t>
  </si>
  <si>
    <t>FA511-06/30/2016-00006</t>
  </si>
  <si>
    <t>Nexant shall provide an online technical reference</t>
  </si>
  <si>
    <t>AP001-06/15/2016-00015</t>
  </si>
  <si>
    <t>E1606154</t>
  </si>
  <si>
    <t>AP001-07/07/2016-00007</t>
  </si>
  <si>
    <t>E1608089</t>
  </si>
  <si>
    <t>AP001-09/12/2016-00012</t>
  </si>
  <si>
    <t>E1607131REVISED</t>
  </si>
  <si>
    <t>AP001-08/30/2016-00030</t>
  </si>
  <si>
    <t>E1609126</t>
  </si>
  <si>
    <t>AP001-10/10/2016-00010</t>
  </si>
  <si>
    <t>BILL ADJUST CUSTOMER</t>
  </si>
  <si>
    <t>CHAPMAN</t>
  </si>
  <si>
    <t>CA106-09/30/2016-00000</t>
  </si>
  <si>
    <t>CSS NON-SERV REVENUE</t>
  </si>
  <si>
    <t>CA010-09/30/2016-00000</t>
  </si>
  <si>
    <t>Reclass program costs MEEIA 1 to MEEIA 2</t>
  </si>
  <si>
    <t>FA511-08/31/2016-00006</t>
  </si>
  <si>
    <t>FA511-09/01/2016-00006</t>
  </si>
  <si>
    <t>FA511-06/01/2016-00010</t>
  </si>
  <si>
    <t>FA511-07/31/2016-00010</t>
  </si>
  <si>
    <t>FA511-08/31/2016-00010</t>
  </si>
  <si>
    <t>FA511-08/01/2016-00010</t>
  </si>
  <si>
    <t>FA511-09/01/2016-00010</t>
  </si>
  <si>
    <t>LOCKHEED MARTIN COMMITMENT PAYMENT-REVERSAL</t>
  </si>
  <si>
    <t>TD512-06/30/2016-06036</t>
  </si>
  <si>
    <t>TD512-07/01/2016-06036</t>
  </si>
  <si>
    <t>Reclass prepaid MEPC to M2PC</t>
  </si>
  <si>
    <t>Reverse PM MEEIA prepaid reclass</t>
  </si>
  <si>
    <t>FA511-07/31/2016-00006</t>
  </si>
  <si>
    <t>FA511-06/30/2016-00010</t>
  </si>
  <si>
    <t>FA511-07/01/2016-00010</t>
  </si>
  <si>
    <t>J06DB</t>
  </si>
  <si>
    <t>Bradley(MOEngEf&amp;R 921), Daphyne</t>
  </si>
  <si>
    <t>Parking, Taxi, Tips, Tolls &amp; Fares(RT80)::Stadium</t>
  </si>
  <si>
    <t>AP001-08/25/2016-00025</t>
  </si>
  <si>
    <t>AP001-10/07/2016-00007</t>
  </si>
  <si>
    <t>Airfare &amp; Airline Fees (RT 80)::UNITED      016231</t>
  </si>
  <si>
    <t>AP001-08/29/2016-00029</t>
  </si>
  <si>
    <t>Hotels (RT 80)::DRURY SUITES CAPE</t>
  </si>
  <si>
    <t>AP001-06/23/2016-00023</t>
  </si>
  <si>
    <t>Meals (RT82)::Cantina Laredo</t>
  </si>
  <si>
    <t>Meals (RT82)::Dave and Buster's</t>
  </si>
  <si>
    <t>Meals (RT82)::5 STAR BURGERS</t>
  </si>
  <si>
    <t>Meals (RT82)::PORT CAPE GIRARDEAU</t>
  </si>
  <si>
    <t>Meals (RT82)::WESTSIDE GRILL</t>
  </si>
  <si>
    <t>E28223</t>
  </si>
  <si>
    <t>Meals (RT82)::DNCSS ST. LOUIS BB STE</t>
  </si>
  <si>
    <t>AP001-08/04/2016-00004</t>
  </si>
  <si>
    <t>Purchases-Other (RT BX)::U.S. Green Building Counc</t>
  </si>
  <si>
    <t>AP001-09/09/2016-00009</t>
  </si>
  <si>
    <t>Purchases-Other (RT BX)::MSFT * E080028P0P</t>
  </si>
  <si>
    <t>Purchases-Other (RT BX)::MSFT * E08002D4X2</t>
  </si>
  <si>
    <t>Meals (RT82)::Porter's Steakhouse</t>
  </si>
  <si>
    <t>ERS-758587-604155</t>
  </si>
  <si>
    <t>AP001-08/16/2016-00016</t>
  </si>
  <si>
    <t>AP001-07/14/2016-00014</t>
  </si>
  <si>
    <t>MEEIA 2 Residential Energy Efficiency Program Cust</t>
  </si>
  <si>
    <t>ERS-758587-605146</t>
  </si>
  <si>
    <t>AP001-08/24/2016-00024</t>
  </si>
  <si>
    <t>ERS-758587-606688</t>
  </si>
  <si>
    <t>AP001-09/07/2016-00007</t>
  </si>
  <si>
    <t>ERS-758587-609542</t>
  </si>
  <si>
    <t>AP001-09/27/2016-00027</t>
  </si>
  <si>
    <t>ERS-758587-610699</t>
  </si>
  <si>
    <t>AP001-10/05/2016-00005</t>
  </si>
  <si>
    <t>AP001-08/10/2016-00010</t>
  </si>
  <si>
    <t>ERS-758587-604149</t>
  </si>
  <si>
    <t>ERS-758587-604154</t>
  </si>
  <si>
    <t>ERS-758587-605143</t>
  </si>
  <si>
    <t>ERS-758587-605495</t>
  </si>
  <si>
    <t>AP001-08/26/2016-00026</t>
  </si>
  <si>
    <t>ERS-758587-606051</t>
  </si>
  <si>
    <t>AP001-08/31/2016-00031</t>
  </si>
  <si>
    <t>ERS-758587-606479</t>
  </si>
  <si>
    <t>AP001-09/06/2016-00006</t>
  </si>
  <si>
    <t>ERS-758587-607576</t>
  </si>
  <si>
    <t>AP001-09/13/2016-00013</t>
  </si>
  <si>
    <t>ERS-758587-608384</t>
  </si>
  <si>
    <t>AP001-09/16/2016-00016</t>
  </si>
  <si>
    <t>ERS-758587-608831</t>
  </si>
  <si>
    <t>AP001-09/21/2016-00021</t>
  </si>
  <si>
    <t>ERS-758587-609535</t>
  </si>
  <si>
    <t>ERS-758587-609552</t>
  </si>
  <si>
    <t>ERS-758587-610563</t>
  </si>
  <si>
    <t>ICF</t>
  </si>
  <si>
    <t>TD513-08/31/2016-08005</t>
  </si>
  <si>
    <t>TD513-06/30/2016-06004</t>
  </si>
  <si>
    <t>ERS604149</t>
  </si>
  <si>
    <t>TD513-09/30/2016-09001</t>
  </si>
  <si>
    <t>ERS604154</t>
  </si>
  <si>
    <t>ERS604542</t>
  </si>
  <si>
    <t>ERS605143</t>
  </si>
  <si>
    <t>ERS605495</t>
  </si>
  <si>
    <t>ERS606051</t>
  </si>
  <si>
    <t>ERS606479</t>
  </si>
  <si>
    <t>ERS607576</t>
  </si>
  <si>
    <t>ERS-758587-604401</t>
  </si>
  <si>
    <t>AP001-08/18/2016-00018</t>
  </si>
  <si>
    <t>ERS-758587-604542</t>
  </si>
  <si>
    <t>AP001-08/19/2016-00019</t>
  </si>
  <si>
    <t>ERS-758587-605147</t>
  </si>
  <si>
    <t>ERS-758587-605706</t>
  </si>
  <si>
    <t>ERS-758587-605862</t>
  </si>
  <si>
    <t>ERS-758587-606878</t>
  </si>
  <si>
    <t>AP001-09/08/2016-00008</t>
  </si>
  <si>
    <t>ERS-758587-608013</t>
  </si>
  <si>
    <t>AP001-09/14/2016-00014</t>
  </si>
  <si>
    <t>ERS-758587-608554</t>
  </si>
  <si>
    <t>ERS-758587-608830</t>
  </si>
  <si>
    <t>ERS-758587-609553</t>
  </si>
  <si>
    <t>ERS-758587-610684</t>
  </si>
  <si>
    <t>ERS-758587-606068</t>
  </si>
  <si>
    <t>ERS-758587-606481</t>
  </si>
  <si>
    <t>ERS-758587-608705</t>
  </si>
  <si>
    <t>ERS-758587-608844</t>
  </si>
  <si>
    <t>AP001-09/22/2016-00022</t>
  </si>
  <si>
    <t>ERS-758587-608845</t>
  </si>
  <si>
    <t>ERS-758587-607575</t>
  </si>
  <si>
    <t>AP001-07/21/2016-00021</t>
  </si>
  <si>
    <t>Via(MOEngEf&amp;R 921), Timothy E</t>
  </si>
  <si>
    <t>Airfare &amp; Airline Fees (RT 80)::AMERICAN AIR001028</t>
  </si>
  <si>
    <t>Airfare &amp; Airline Fees (RT 80)::AMERICAN AIR001784</t>
  </si>
  <si>
    <t>Hotels (RT 80)::MONTEREY PENINSULA INNS</t>
  </si>
  <si>
    <t>Meals (RT82)::ALVARADO ST BREWERY GRIL</t>
  </si>
  <si>
    <t>Meals (RT82)::ARAMARK ASILOMAR FOOD AND</t>
  </si>
  <si>
    <t>Meals (RT82)::JOE ROMBIS LA PICCOLA CAS</t>
  </si>
  <si>
    <t>Meals (RT82)::PEPPERS - CA</t>
  </si>
  <si>
    <t>AP001-06/22/2016-00022</t>
  </si>
  <si>
    <t>INV225681</t>
  </si>
  <si>
    <t>AP001-06/09/2016-00009</t>
  </si>
  <si>
    <t>A D M ASSOCIATES INC</t>
  </si>
  <si>
    <t>Interim PO for 2015-2018 ADM Evaluation Contractor</t>
  </si>
  <si>
    <t>INV227263</t>
  </si>
  <si>
    <t>AP001-06/30/2016-00030</t>
  </si>
  <si>
    <t>INV228969</t>
  </si>
  <si>
    <t>AP001-07/27/2016-00027</t>
  </si>
  <si>
    <t>INV230194</t>
  </si>
  <si>
    <t>Cadmus</t>
  </si>
  <si>
    <t>Cadmus - Retention</t>
  </si>
  <si>
    <t>Cadmus Hold-back</t>
  </si>
  <si>
    <t>J06DP</t>
  </si>
  <si>
    <t>AP001-07/12/2016-00012</t>
  </si>
  <si>
    <t>ADM</t>
  </si>
  <si>
    <t>ADM - Retention</t>
  </si>
  <si>
    <t>ADM Hold-back</t>
  </si>
  <si>
    <t>J06DR</t>
  </si>
  <si>
    <t>HUGHES LEAHY KARLOVIC INC</t>
  </si>
  <si>
    <t>K C CREATIVE SERVICES</t>
  </si>
  <si>
    <t>AMOPCARD</t>
  </si>
  <si>
    <t>AP001-07/18/2016-00018</t>
  </si>
  <si>
    <t>AMOMMPCA</t>
  </si>
  <si>
    <t>AP001-07/28/2016-00028</t>
  </si>
  <si>
    <t>AMOHVACP-092016</t>
  </si>
  <si>
    <t>2016 MEEIA paid media marketing plan.</t>
  </si>
  <si>
    <t>Direct mail processing for MEEIA 2016-2018 program</t>
  </si>
  <si>
    <t>AMOPCHVAC</t>
  </si>
  <si>
    <t>J0C9S</t>
  </si>
  <si>
    <t>CA007-06/30/2016-00000</t>
  </si>
  <si>
    <t>CA007-07/31/2016-00000</t>
  </si>
  <si>
    <t>CA007-08/31/2016-00000</t>
  </si>
  <si>
    <t>CA007-09/30/2016-00000</t>
  </si>
  <si>
    <t>11C</t>
  </si>
  <si>
    <t>11I</t>
  </si>
  <si>
    <t>11M - LPS</t>
  </si>
  <si>
    <t>MEEIA 2 PC - Interest</t>
  </si>
  <si>
    <t>FA511-03/31/2016-00002</t>
  </si>
  <si>
    <t>FA511-04/30/2016-00002</t>
  </si>
  <si>
    <t>FA511-05/31/2016-00002</t>
  </si>
  <si>
    <t>Reverse MEEIA 2 PC O/U</t>
  </si>
  <si>
    <t>FA511-05/31/2016-00004</t>
  </si>
  <si>
    <t>Revised MEEIA 2 PC - Interest</t>
  </si>
  <si>
    <t>FA511-06/30/2016-00002</t>
  </si>
  <si>
    <t>FA511-07/31/2016-00002</t>
  </si>
  <si>
    <t>FA511-08/31/2016-00002</t>
  </si>
  <si>
    <t>FA511-09/30/2016-00002</t>
  </si>
  <si>
    <t>Tariff rate as filed for 2016</t>
  </si>
  <si>
    <t>M2TD</t>
  </si>
  <si>
    <t>MEEIA TD - Interest</t>
  </si>
  <si>
    <t>FA511-04/30/2016-00003</t>
  </si>
  <si>
    <t>FA511-05/31/2016-00003</t>
  </si>
  <si>
    <t>Reverse MEEIA 2 TD O/U</t>
  </si>
  <si>
    <t>FA511-09/30/2016-00003</t>
  </si>
  <si>
    <t>Revise MEEIA 2 TD interest</t>
  </si>
  <si>
    <t>FA511-06/30/2016-00004</t>
  </si>
  <si>
    <t>Revised MEEIA 2 TD - Interest</t>
  </si>
  <si>
    <t>FA511-06/30/2016-00003</t>
  </si>
  <si>
    <t>FA511-07/31/2016-00003</t>
  </si>
  <si>
    <t>FA511-08/31/2016-00003</t>
  </si>
  <si>
    <t>COST ($) SUMMARY</t>
  </si>
  <si>
    <t>Savings (Kwh) Summary</t>
  </si>
  <si>
    <t>Cost /Kwh  ($) Summary</t>
  </si>
  <si>
    <t>MEEIA FILING Comparison</t>
  </si>
  <si>
    <t>3 Year Total</t>
  </si>
  <si>
    <t>EEIC/MEEIA (%)</t>
  </si>
  <si>
    <t xml:space="preserve">EE Residential </t>
  </si>
  <si>
    <t>Based on PM 3-11-2016 Reforecast</t>
  </si>
  <si>
    <t>*** Work with EE team to update the most recent monthly Program Cost Reforecast and sumarize the data into the 4 buckets above as required for EEIC rider.</t>
  </si>
  <si>
    <t>EEIC Category</t>
  </si>
  <si>
    <t>Com./ Gen</t>
  </si>
  <si>
    <t>J06D3 - MEEIA 2016-2018 Education</t>
  </si>
  <si>
    <t>J06D4 - MEEIA 2016-2018 Marketing</t>
  </si>
  <si>
    <t>J06D5 - MEEIA 2016-2018 Potintial Study</t>
  </si>
  <si>
    <t>J06D6 - MEEIA 2016-2018 Data Tracking</t>
  </si>
  <si>
    <t>J000P - MEEIA 2016-2018 R&amp;D</t>
  </si>
  <si>
    <t>J06D7 - MEEIA 2016-2018  General Exp</t>
  </si>
  <si>
    <t>Portfolio Total</t>
  </si>
  <si>
    <t>Bus</t>
  </si>
  <si>
    <t>J06D8 - MEEIA 2016-2018 Biz Standard</t>
  </si>
  <si>
    <t>J06D9 - MEEIA 2016-2018 Biz Custom</t>
  </si>
  <si>
    <t>J06DB - MEEIA 2016-2018 Biz Retro-commissio</t>
  </si>
  <si>
    <t>J06DC - MEEIA 2016-2018 Biz New Constructio</t>
  </si>
  <si>
    <t>J0006 - MEEIA 2016-2018 Biz SBDI</t>
  </si>
  <si>
    <t>J06DD - MEEIA 2016-2018 Biz Program Gen Exp</t>
  </si>
  <si>
    <t>Business Total</t>
  </si>
  <si>
    <t>Res</t>
  </si>
  <si>
    <t>J06DF - MEEIA 2016-2018 Res Lighting</t>
  </si>
  <si>
    <t>J06DG - MEEIA 2016-2018 Res Energy Efficien</t>
  </si>
  <si>
    <t>J06DH - MEEIA 2016-2018 Res HVAC</t>
  </si>
  <si>
    <t>Low Inc.</t>
  </si>
  <si>
    <t>J06DK - MEEIA 2016-2018 Res Low Income</t>
  </si>
  <si>
    <t>J06DL - MEEIA 2016-2018 Res Kits</t>
  </si>
  <si>
    <t>J0005 - MEEIA 2016-2018 Res Home Energy Rpt</t>
  </si>
  <si>
    <t>J06DM - MEEIA 2016-2018 Res Program Gen Exp</t>
  </si>
  <si>
    <t>Residential Total</t>
  </si>
  <si>
    <t>J06DN - MEEIA 2016-2018 EMV Res Programs</t>
  </si>
  <si>
    <t xml:space="preserve">Biz </t>
  </si>
  <si>
    <t>J06DP - MEEIA 2016-2018 EMV Biz Programs</t>
  </si>
  <si>
    <t>J06DQ - MEEIA 2016-2018 EMV Gen Expense</t>
  </si>
  <si>
    <t>EM&amp;V Total</t>
  </si>
  <si>
    <t>J06DR - MEEIA 2016-2018 Communications</t>
  </si>
  <si>
    <t>From file "MEEIA 2 Over/Under Calculations"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</si>
  <si>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</si>
  <si>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</si>
  <si>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</si>
  <si>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</si>
  <si>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</si>
  <si>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</si>
  <si>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</si>
  <si>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</si>
  <si>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</si>
  <si>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</si>
  <si>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</si>
  <si>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</si>
  <si>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</si>
  <si>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</si>
  <si>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</si>
  <si>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</si>
  <si>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</si>
  <si>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</si>
  <si>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Line 9 for Nov, Dec, and Jan</t>
  </si>
  <si>
    <t>Opt-Out</t>
  </si>
  <si>
    <t>% Opt-Out</t>
  </si>
  <si>
    <t>Average  12 mth %</t>
  </si>
  <si>
    <t>Data from PCR.2 tab</t>
  </si>
  <si>
    <t>Calculation of Opt-Out rate</t>
  </si>
  <si>
    <t>SGS</t>
  </si>
  <si>
    <t>LGS</t>
  </si>
  <si>
    <t>SPS</t>
  </si>
  <si>
    <t>LPS</t>
  </si>
  <si>
    <t>Forecast by MEEIA rate class - Opt-Out adjusted</t>
  </si>
  <si>
    <t>Total kwh</t>
  </si>
  <si>
    <t>PCR.2 Forecast</t>
  </si>
  <si>
    <t xml:space="preserve">PPC.1 </t>
  </si>
  <si>
    <t>EE Program Credit</t>
  </si>
  <si>
    <t>Totals including Opt-Out</t>
  </si>
  <si>
    <t>Residential Low Income %</t>
  </si>
  <si>
    <t>PCR.2</t>
  </si>
  <si>
    <t xml:space="preserve">PPC.3 </t>
  </si>
  <si>
    <t>2018 (Jan)</t>
  </si>
  <si>
    <t>PPC.2</t>
  </si>
  <si>
    <t>Total Feb 17 - Jan 18</t>
  </si>
  <si>
    <t>PCR Input #1 Forecasts</t>
  </si>
  <si>
    <t>TDR.1</t>
  </si>
  <si>
    <t>Allocations - TD tab, lines 31-35</t>
  </si>
  <si>
    <t>TDR.1F</t>
  </si>
  <si>
    <t>Jan16 - Oct16</t>
  </si>
  <si>
    <t>Nov16 - Jan17</t>
  </si>
  <si>
    <t>PTD.1</t>
  </si>
  <si>
    <t>Feb17 - Jan18</t>
  </si>
  <si>
    <t>Line 17 for Nov16 - Jan17</t>
  </si>
  <si>
    <t>AP001-10/14/2016-00014</t>
  </si>
  <si>
    <t>2016049935ODC</t>
  </si>
  <si>
    <t>AP001-10/31/2016-00031</t>
  </si>
  <si>
    <t>GL300-10/01/2016-00000</t>
  </si>
  <si>
    <t>TD512-10/01/2016-09028</t>
  </si>
  <si>
    <t>TD512-10/31/2016-10002</t>
  </si>
  <si>
    <t>FA511-10/01/2016-00010</t>
  </si>
  <si>
    <t>Purchases-Other (RT BX)::ADVERTISERS PRINTING C</t>
  </si>
  <si>
    <t>AP001-10/21/2016-00021</t>
  </si>
  <si>
    <t>AP001-10/28/2016-00028</t>
  </si>
  <si>
    <t>AP001-10/24/2016-00024</t>
  </si>
  <si>
    <t>CA010-10/31/2016-00000</t>
  </si>
  <si>
    <t>FA511-10/31/2016-00010</t>
  </si>
  <si>
    <t>AP001-10/12/2016-00012</t>
  </si>
  <si>
    <t>Airfare &amp; Airline Fees (RT 80)::UNITED      016260</t>
  </si>
  <si>
    <t>Airfare &amp; Airline Fees (RT 80)::UNITED      016292</t>
  </si>
  <si>
    <t>Hotels (RT 80)::SHERATON DENVER</t>
  </si>
  <si>
    <t>Parking, Taxi, Tips, Tolls &amp; Fares(RT80)::SQ *KASH</t>
  </si>
  <si>
    <t>Parking, Taxi, Tips, Tolls &amp; Fares(RT80)::SUPERSHU</t>
  </si>
  <si>
    <t>Parking, Taxi, Tips, Tolls &amp; Fares(RT80)::THE PARK</t>
  </si>
  <si>
    <t>Meals (RT82)::PARAMOUNT CAFE RESTAURANT</t>
  </si>
  <si>
    <t>Meals (RT82)::SHERATON DENVER DINING</t>
  </si>
  <si>
    <t>Meals (RT82)::SQWIRES RESTAURANT</t>
  </si>
  <si>
    <t>Purchases-Other (RT BX)::ASSOCIATION OF ENERGY SER</t>
  </si>
  <si>
    <t>Purchases-Other (RT BX)::E SOURCE COMPANIES LLC</t>
  </si>
  <si>
    <t>TD513-10/31/2016-10019</t>
  </si>
  <si>
    <t>ERS-758587-613994</t>
  </si>
  <si>
    <t>AP001-10/25/2016-00025</t>
  </si>
  <si>
    <t>ERS-758587-611736</t>
  </si>
  <si>
    <t>ERS-758587-613143</t>
  </si>
  <si>
    <t>AP001-10/20/2016-00020</t>
  </si>
  <si>
    <t>ERS-758587-613995</t>
  </si>
  <si>
    <t>ERS-758587-611737</t>
  </si>
  <si>
    <t>ERS-758587-612891</t>
  </si>
  <si>
    <t>AP001-10/19/2016-00019</t>
  </si>
  <si>
    <t>ERS-758587-614325</t>
  </si>
  <si>
    <t>ERS-758587-613145</t>
  </si>
  <si>
    <t>ERS-758587-613146</t>
  </si>
  <si>
    <t>AP001-10/27/2016-00027</t>
  </si>
  <si>
    <t>INV231215</t>
  </si>
  <si>
    <t>AP001-10/13/2016-00013</t>
  </si>
  <si>
    <t>AMOHVACP-101716</t>
  </si>
  <si>
    <t>AMOHCACT</t>
  </si>
  <si>
    <t>CA007-10/31/2016-00000</t>
  </si>
  <si>
    <t>FA511-10/31/2016-00002</t>
  </si>
  <si>
    <t>MEEIA 2 TD - Interest</t>
  </si>
  <si>
    <t>FA511-10/31/2016-00003</t>
  </si>
  <si>
    <t>Dt</t>
  </si>
  <si>
    <t>Year</t>
  </si>
  <si>
    <t>Month</t>
  </si>
  <si>
    <t>Res-Billed_MWh</t>
  </si>
  <si>
    <t>CSGS_MWh_billed</t>
  </si>
  <si>
    <t>CLGS_MWh_billed</t>
  </si>
  <si>
    <t>CSPS_MWh_billed</t>
  </si>
  <si>
    <t>CLPS_MWh_billed</t>
  </si>
  <si>
    <t>ISGS_billed_MWh</t>
  </si>
  <si>
    <t>ILGS_billed_MWh</t>
  </si>
  <si>
    <t>ISPS_billed_MWh</t>
  </si>
  <si>
    <t>ILPS_billed_MWh</t>
  </si>
  <si>
    <t>Forecast in kwh by MEEIA rate class</t>
  </si>
  <si>
    <t>MEEIA billed MWH forecast</t>
  </si>
  <si>
    <t xml:space="preserve"> Nov-16</t>
  </si>
  <si>
    <t xml:space="preserve"> Dec-16</t>
  </si>
  <si>
    <t xml:space="preserve"> Jan-17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</si>
</sst>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%"/>
    <numFmt numFmtId="167" formatCode="#,##0;\-#,##0"/>
    <numFmt numFmtId="168" formatCode="_(&quot;$&quot;* #,##0_);_(&quot;$&quot;* \(#,##0\);_(&quot;$&quot;* &quot;-&quot;??_);_(@_)"/>
  </numFmts>
  <fonts count="112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Book Antiqua"/>
      <family val="2"/>
    </font>
    <font>
      <sz val="10"/>
      <color theme="1"/>
      <name val="Arial"/>
      <family val="2"/>
    </font>
    <font>
      <b/>
      <sz val="9"/>
      <color theme="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9"/>
      <color rgb="FFFFFF00"/>
      <name val="Calibri"/>
      <family val="2"/>
    </font>
    <font>
      <sz val="11"/>
      <color theme="0" tint="-0.3499862666707357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color theme="3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rgb="FF7030A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i/>
      <sz val="11"/>
      <color rgb="FFFF0000"/>
      <name val="Book Antiqua"/>
      <family val="1"/>
    </font>
    <font>
      <sz val="8"/>
      <name val="Calibri"/>
      <family val="2"/>
      <scheme val="minor"/>
    </font>
    <font>
      <b/>
      <sz val="10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 style="thin">
        <color rgb="FF979991"/>
      </bottom>
      <diagonal/>
    </border>
  </borders>
  <cellStyleXfs count="37963">
    <xf numFmtId="0" fontId="0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4" applyNumberFormat="0" applyAlignment="0" applyProtection="0"/>
    <xf numFmtId="0" fontId="25" fillId="7" borderId="5" applyNumberFormat="0" applyAlignment="0" applyProtection="0"/>
    <xf numFmtId="0" fontId="26" fillId="7" borderId="4" applyNumberFormat="0" applyAlignment="0" applyProtection="0"/>
    <xf numFmtId="0" fontId="27" fillId="0" borderId="6" applyNumberFormat="0" applyFill="0" applyAlignment="0" applyProtection="0"/>
    <xf numFmtId="0" fontId="28" fillId="8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2" fillId="33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9" borderId="8" applyNumberFormat="0" applyFont="0" applyAlignment="0" applyProtection="0"/>
    <xf numFmtId="43" fontId="15" fillId="0" borderId="0" applyFont="0" applyFill="0" applyBorder="0" applyAlignment="0" applyProtection="0"/>
    <xf numFmtId="0" fontId="14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44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4" borderId="0" applyNumberFormat="0" applyAlignment="0">
      <alignment horizontal="right"/>
    </xf>
    <xf numFmtId="0" fontId="15" fillId="35" borderId="0" applyNumberFormat="0" applyAlignment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34" borderId="0" applyNumberFormat="0" applyAlignment="0">
      <alignment horizontal="right"/>
    </xf>
    <xf numFmtId="0" fontId="15" fillId="35" borderId="0" applyNumberFormat="0" applyAlignmen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0"/>
    <xf numFmtId="0" fontId="40" fillId="0" borderId="0" applyNumberFormat="0" applyFill="0" applyBorder="0" applyAlignment="0" applyProtection="0"/>
    <xf numFmtId="0" fontId="14" fillId="0" borderId="0"/>
    <xf numFmtId="0" fontId="13" fillId="0" borderId="0"/>
    <xf numFmtId="0" fontId="13" fillId="9" borderId="8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9" borderId="8" applyNumberFormat="0" applyFont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50" fillId="0" borderId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0" applyNumberFormat="0" applyBorder="0" applyAlignment="0" applyProtection="0"/>
    <xf numFmtId="0" fontId="58" fillId="6" borderId="4" applyNumberFormat="0" applyAlignment="0" applyProtection="0"/>
    <xf numFmtId="0" fontId="59" fillId="7" borderId="5" applyNumberFormat="0" applyAlignment="0" applyProtection="0"/>
    <xf numFmtId="0" fontId="60" fillId="7" borderId="4" applyNumberFormat="0" applyAlignment="0" applyProtection="0"/>
    <xf numFmtId="0" fontId="61" fillId="0" borderId="6" applyNumberFormat="0" applyFill="0" applyAlignment="0" applyProtection="0"/>
    <xf numFmtId="0" fontId="62" fillId="8" borderId="7" applyNumberFormat="0" applyAlignment="0" applyProtection="0"/>
    <xf numFmtId="0" fontId="63" fillId="0" borderId="0" applyNumberFormat="0" applyFill="0" applyBorder="0" applyAlignment="0" applyProtection="0"/>
    <xf numFmtId="0" fontId="51" fillId="9" borderId="8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9" applyNumberFormat="0" applyFill="0" applyAlignment="0" applyProtection="0"/>
    <xf numFmtId="0" fontId="66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66" fillId="33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67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2" fillId="18" borderId="0" applyNumberFormat="0" applyBorder="0" applyAlignment="0" applyProtection="0"/>
    <xf numFmtId="0" fontId="20" fillId="0" borderId="3" applyNumberFormat="0" applyFill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43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2" fillId="1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33" borderId="0" applyNumberFormat="0" applyBorder="0" applyAlignment="0" applyProtection="0"/>
    <xf numFmtId="0" fontId="32" fillId="25" borderId="0" applyNumberFormat="0" applyBorder="0" applyAlignment="0" applyProtection="0"/>
    <xf numFmtId="0" fontId="15" fillId="0" borderId="0"/>
    <xf numFmtId="0" fontId="25" fillId="7" borderId="5" applyNumberFormat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10" borderId="0" applyNumberFormat="0" applyBorder="0" applyAlignment="0" applyProtection="0"/>
    <xf numFmtId="0" fontId="18" fillId="0" borderId="1" applyNumberFormat="0" applyFill="0" applyAlignment="0" applyProtection="0"/>
    <xf numFmtId="0" fontId="27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15" fillId="0" borderId="0"/>
    <xf numFmtId="0" fontId="35" fillId="0" borderId="0"/>
    <xf numFmtId="0" fontId="15" fillId="0" borderId="0"/>
    <xf numFmtId="9" fontId="51" fillId="0" borderId="0" applyFont="0" applyFill="0" applyBorder="0" applyAlignment="0" applyProtection="0"/>
    <xf numFmtId="0" fontId="15" fillId="0" borderId="0"/>
    <xf numFmtId="0" fontId="32" fillId="26" borderId="0" applyNumberFormat="0" applyBorder="0" applyAlignment="0" applyProtection="0"/>
    <xf numFmtId="43" fontId="6" fillId="0" borderId="0" applyFont="0" applyFill="0" applyBorder="0" applyAlignment="0" applyProtection="0"/>
    <xf numFmtId="0" fontId="32" fillId="30" borderId="0" applyNumberFormat="0" applyBorder="0" applyAlignment="0" applyProtection="0"/>
    <xf numFmtId="44" fontId="6" fillId="0" borderId="0" applyFont="0" applyFill="0" applyBorder="0" applyAlignment="0" applyProtection="0"/>
    <xf numFmtId="0" fontId="32" fillId="13" borderId="0" applyNumberFormat="0" applyBorder="0" applyAlignment="0" applyProtection="0"/>
    <xf numFmtId="0" fontId="32" fillId="29" borderId="0" applyNumberFormat="0" applyBorder="0" applyAlignment="0" applyProtection="0"/>
    <xf numFmtId="0" fontId="15" fillId="0" borderId="0"/>
    <xf numFmtId="0" fontId="32" fillId="14" borderId="0" applyNumberFormat="0" applyBorder="0" applyAlignment="0" applyProtection="0"/>
    <xf numFmtId="0" fontId="15" fillId="0" borderId="0"/>
    <xf numFmtId="0" fontId="15" fillId="0" borderId="0"/>
    <xf numFmtId="0" fontId="32" fillId="22" borderId="0" applyNumberFormat="0" applyBorder="0" applyAlignment="0" applyProtection="0"/>
    <xf numFmtId="0" fontId="31" fillId="0" borderId="9" applyNumberFormat="0" applyFill="0" applyAlignment="0" applyProtection="0"/>
    <xf numFmtId="0" fontId="51" fillId="0" borderId="0"/>
    <xf numFmtId="0" fontId="32" fillId="21" borderId="0" applyNumberFormat="0" applyBorder="0" applyAlignment="0" applyProtection="0"/>
    <xf numFmtId="0" fontId="15" fillId="0" borderId="0"/>
    <xf numFmtId="0" fontId="21" fillId="3" borderId="0" applyNumberFormat="0" applyBorder="0" applyAlignment="0" applyProtection="0"/>
    <xf numFmtId="0" fontId="15" fillId="0" borderId="0"/>
    <xf numFmtId="0" fontId="23" fillId="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9" borderId="8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22" fillId="4" borderId="0" applyNumberFormat="0" applyBorder="0" applyAlignment="0" applyProtection="0"/>
    <xf numFmtId="0" fontId="15" fillId="0" borderId="0"/>
    <xf numFmtId="0" fontId="28" fillId="8" borderId="7" applyNumberFormat="0" applyAlignment="0" applyProtection="0"/>
    <xf numFmtId="0" fontId="15" fillId="0" borderId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26" fillId="7" borderId="4" applyNumberFormat="0" applyAlignment="0" applyProtection="0"/>
    <xf numFmtId="0" fontId="24" fillId="6" borderId="4" applyNumberFormat="0" applyAlignment="0" applyProtection="0"/>
    <xf numFmtId="0" fontId="15" fillId="0" borderId="0"/>
    <xf numFmtId="43" fontId="3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9" borderId="8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" fillId="1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51" fillId="1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4" fillId="1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4" fillId="15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51" fillId="15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4" fillId="15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4" fillId="19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51" fillId="19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4" fillId="19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4" fillId="2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1" fillId="2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4" fillId="23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" fillId="27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51" fillId="27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4" fillId="27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4" fillId="31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51" fillId="31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4" fillId="31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4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51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4" fillId="12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4" fillId="16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51" fillId="16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4" fillId="16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4" fillId="20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51" fillId="20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4" fillId="20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4" fillId="2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1" fillId="2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4" fillId="2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4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51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4" fillId="28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4" fillId="3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51" fillId="3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4" fillId="32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32" fillId="13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32" fillId="17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32" fillId="21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32" fillId="25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32" fillId="29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2" fillId="33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32" fillId="10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32" fillId="14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6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32" fillId="18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7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32" fillId="2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32" fillId="26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3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32" fillId="30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22" fillId="4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7" fillId="52" borderId="0" applyNumberFormat="0" applyBorder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26" fillId="7" borderId="4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8" fillId="69" borderId="33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28" fillId="8" borderId="7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0" fontId="89" fillId="70" borderId="34" applyNumberFormat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7" fontId="3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3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6" fontId="3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6" fontId="3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21" fillId="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1" fillId="53" borderId="0" applyNumberFormat="0" applyBorder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18" fillId="0" borderId="1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2" fillId="0" borderId="35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19" fillId="0" borderId="2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3" fillId="0" borderId="36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20" fillId="0" borderId="3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37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24" fillId="6" borderId="4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6" fillId="56" borderId="33" applyNumberFormat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27" fillId="0" borderId="6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7" fillId="0" borderId="38" applyNumberFormat="0" applyFill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23" fillId="5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98" fillId="71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4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4" fillId="9" borderId="8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3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4" fillId="9" borderId="8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15" fillId="72" borderId="39" applyNumberFormat="0" applyFon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25" fillId="7" borderId="5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0" fontId="99" fillId="69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31" fillId="0" borderId="9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1" fillId="0" borderId="41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35" fillId="0" borderId="0"/>
    <xf numFmtId="0" fontId="4" fillId="0" borderId="0"/>
    <xf numFmtId="0" fontId="15" fillId="0" borderId="0"/>
    <xf numFmtId="0" fontId="39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15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36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4" fillId="9" borderId="8" applyNumberFormat="0" applyFont="0" applyAlignment="0" applyProtection="0"/>
    <xf numFmtId="0" fontId="4" fillId="9" borderId="8" applyNumberFormat="0" applyFont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06" fillId="0" borderId="0"/>
    <xf numFmtId="0" fontId="3" fillId="0" borderId="0"/>
    <xf numFmtId="43" fontId="3" fillId="0" borderId="0" applyFont="0" applyFill="0" applyBorder="0" applyAlignment="0" applyProtection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9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6" fillId="0" borderId="0"/>
  </cellStyleXfs>
  <cellXfs count="257">
    <xf numFmtId="0" fontId="0" fillId="0" borderId="0" xfId="0"/>
    <xf numFmtId="0" fontId="31" fillId="0" borderId="0" xfId="0" applyFont="1"/>
    <xf numFmtId="0" fontId="34" fillId="0" borderId="0" xfId="0" applyFont="1" applyAlignment="1">
      <alignment horizontal="left"/>
    </xf>
    <xf numFmtId="0" fontId="13" fillId="0" borderId="0" xfId="303"/>
    <xf numFmtId="0" fontId="31" fillId="0" borderId="0" xfId="303" applyFont="1"/>
    <xf numFmtId="43" fontId="31" fillId="0" borderId="0" xfId="1" applyFont="1"/>
    <xf numFmtId="43" fontId="0" fillId="0" borderId="0" xfId="1" applyFont="1"/>
    <xf numFmtId="0" fontId="13" fillId="0" borderId="0" xfId="303"/>
    <xf numFmtId="0" fontId="31" fillId="0" borderId="0" xfId="303" applyFont="1"/>
    <xf numFmtId="0" fontId="13" fillId="0" borderId="0" xfId="0" applyFont="1"/>
    <xf numFmtId="0" fontId="13" fillId="40" borderId="0" xfId="0" applyFont="1" applyFill="1"/>
    <xf numFmtId="0" fontId="13" fillId="44" borderId="0" xfId="0" applyFont="1" applyFill="1"/>
    <xf numFmtId="0" fontId="13" fillId="37" borderId="0" xfId="0" applyFont="1" applyFill="1"/>
    <xf numFmtId="43" fontId="13" fillId="39" borderId="0" xfId="0" applyNumberFormat="1" applyFont="1" applyFill="1"/>
    <xf numFmtId="0" fontId="13" fillId="36" borderId="0" xfId="0" applyFont="1" applyFill="1"/>
    <xf numFmtId="43" fontId="31" fillId="2" borderId="0" xfId="1" applyFont="1" applyFill="1"/>
    <xf numFmtId="0" fontId="8" fillId="0" borderId="0" xfId="0" applyFont="1"/>
    <xf numFmtId="49" fontId="8" fillId="0" borderId="0" xfId="303" applyNumberFormat="1" applyFont="1"/>
    <xf numFmtId="43" fontId="8" fillId="0" borderId="0" xfId="1" applyFont="1"/>
    <xf numFmtId="0" fontId="68" fillId="0" borderId="0" xfId="124" applyFont="1"/>
    <xf numFmtId="43" fontId="68" fillId="0" borderId="0" xfId="1" applyFont="1"/>
    <xf numFmtId="0" fontId="7" fillId="0" borderId="0" xfId="413"/>
    <xf numFmtId="49" fontId="7" fillId="0" borderId="0" xfId="413" applyNumberFormat="1"/>
    <xf numFmtId="4" fontId="7" fillId="0" borderId="0" xfId="413" applyNumberFormat="1"/>
    <xf numFmtId="43" fontId="7" fillId="0" borderId="0" xfId="1" applyFont="1"/>
    <xf numFmtId="0" fontId="7" fillId="0" borderId="0" xfId="413"/>
    <xf numFmtId="49" fontId="7" fillId="0" borderId="0" xfId="413" applyNumberFormat="1"/>
    <xf numFmtId="4" fontId="7" fillId="0" borderId="0" xfId="413" applyNumberFormat="1"/>
    <xf numFmtId="0" fontId="0" fillId="0" borderId="0" xfId="0" pivotButton="1"/>
    <xf numFmtId="43" fontId="0" fillId="0" borderId="0" xfId="0" applyNumberFormat="1"/>
    <xf numFmtId="0" fontId="7" fillId="0" borderId="0" xfId="413"/>
    <xf numFmtId="49" fontId="7" fillId="0" borderId="0" xfId="413" applyNumberFormat="1"/>
    <xf numFmtId="8" fontId="7" fillId="0" borderId="0" xfId="413" applyNumberFormat="1"/>
    <xf numFmtId="4" fontId="7" fillId="0" borderId="0" xfId="413" applyNumberFormat="1"/>
    <xf numFmtId="0" fontId="7" fillId="0" borderId="0" xfId="413"/>
    <xf numFmtId="49" fontId="7" fillId="0" borderId="0" xfId="413" applyNumberFormat="1"/>
    <xf numFmtId="0" fontId="6" fillId="0" borderId="0" xfId="414"/>
    <xf numFmtId="49" fontId="6" fillId="0" borderId="0" xfId="414" applyNumberFormat="1"/>
    <xf numFmtId="8" fontId="6" fillId="0" borderId="0" xfId="414" applyNumberFormat="1"/>
    <xf numFmtId="4" fontId="6" fillId="0" borderId="0" xfId="414" applyNumberFormat="1"/>
    <xf numFmtId="0" fontId="44" fillId="0" borderId="0" xfId="416"/>
    <xf numFmtId="165" fontId="44" fillId="0" borderId="0" xfId="416" applyNumberFormat="1"/>
    <xf numFmtId="165" fontId="44" fillId="2" borderId="0" xfId="416" applyNumberFormat="1" applyFill="1"/>
    <xf numFmtId="0" fontId="34" fillId="0" borderId="0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0" fillId="0" borderId="0" xfId="0" applyFill="1" applyBorder="1"/>
    <xf numFmtId="0" fontId="35" fillId="0" borderId="0" xfId="408" applyFont="1" applyFill="1" applyBorder="1" applyAlignment="1">
      <alignment horizontal="center"/>
    </xf>
    <xf numFmtId="0" fontId="0" fillId="0" borderId="0" xfId="0"/>
    <xf numFmtId="0" fontId="35" fillId="0" borderId="0" xfId="408" applyFont="1" applyFill="1" applyBorder="1" applyAlignment="1">
      <alignment horizontal="right" wrapText="1"/>
    </xf>
    <xf numFmtId="0" fontId="35" fillId="0" borderId="0" xfId="408" applyFont="1" applyFill="1" applyBorder="1" applyAlignment="1">
      <alignment wrapText="1"/>
    </xf>
    <xf numFmtId="0" fontId="34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3" fontId="6" fillId="0" borderId="0" xfId="1" applyFont="1"/>
    <xf numFmtId="0" fontId="0" fillId="0" borderId="12" xfId="0" applyBorder="1"/>
    <xf numFmtId="0" fontId="0" fillId="0" borderId="15" xfId="0" applyBorder="1"/>
    <xf numFmtId="0" fontId="0" fillId="0" borderId="0" xfId="0" applyBorder="1"/>
    <xf numFmtId="0" fontId="0" fillId="0" borderId="11" xfId="0" applyBorder="1"/>
    <xf numFmtId="0" fontId="0" fillId="0" borderId="17" xfId="0" applyBorder="1"/>
    <xf numFmtId="0" fontId="0" fillId="39" borderId="0" xfId="0" applyFill="1"/>
    <xf numFmtId="0" fontId="68" fillId="0" borderId="0" xfId="124" applyNumberFormat="1" applyFont="1"/>
    <xf numFmtId="0" fontId="8" fillId="0" borderId="0" xfId="0" applyNumberFormat="1" applyFont="1"/>
    <xf numFmtId="0" fontId="7" fillId="0" borderId="0" xfId="413" applyNumberFormat="1"/>
    <xf numFmtId="0" fontId="6" fillId="0" borderId="0" xfId="414" applyNumberFormat="1"/>
    <xf numFmtId="43" fontId="5" fillId="2" borderId="0" xfId="1" applyFont="1" applyFill="1"/>
    <xf numFmtId="43" fontId="5" fillId="0" borderId="0" xfId="1" applyFont="1"/>
    <xf numFmtId="43" fontId="0" fillId="2" borderId="0" xfId="0" applyNumberFormat="1" applyFill="1"/>
    <xf numFmtId="0" fontId="5" fillId="0" borderId="0" xfId="587"/>
    <xf numFmtId="0" fontId="31" fillId="0" borderId="0" xfId="600" applyFont="1"/>
    <xf numFmtId="0" fontId="43" fillId="0" borderId="0" xfId="0" applyFont="1"/>
    <xf numFmtId="0" fontId="5" fillId="0" borderId="0" xfId="600"/>
    <xf numFmtId="0" fontId="4" fillId="0" borderId="10" xfId="608" applyBorder="1"/>
    <xf numFmtId="0" fontId="31" fillId="0" borderId="12" xfId="608" applyFont="1" applyBorder="1" applyAlignment="1">
      <alignment horizontal="right"/>
    </xf>
    <xf numFmtId="0" fontId="4" fillId="0" borderId="11" xfId="608" applyBorder="1"/>
    <xf numFmtId="0" fontId="31" fillId="0" borderId="0" xfId="608" applyFont="1" applyBorder="1" applyAlignment="1">
      <alignment horizontal="right"/>
    </xf>
    <xf numFmtId="0" fontId="4" fillId="0" borderId="0" xfId="608" applyBorder="1"/>
    <xf numFmtId="0" fontId="31" fillId="0" borderId="0" xfId="608" applyFont="1" applyFill="1" applyBorder="1" applyAlignment="1">
      <alignment horizontal="right"/>
    </xf>
    <xf numFmtId="0" fontId="31" fillId="0" borderId="17" xfId="608" applyFont="1" applyFill="1" applyBorder="1" applyAlignment="1">
      <alignment horizontal="right"/>
    </xf>
    <xf numFmtId="0" fontId="31" fillId="0" borderId="0" xfId="20366" applyFont="1"/>
    <xf numFmtId="0" fontId="4" fillId="0" borderId="0" xfId="20366" applyFont="1"/>
    <xf numFmtId="0" fontId="4" fillId="0" borderId="0" xfId="20366" applyFont="1" applyFill="1"/>
    <xf numFmtId="44" fontId="4" fillId="0" borderId="0" xfId="20366" applyNumberFormat="1" applyFont="1"/>
    <xf numFmtId="0" fontId="5" fillId="39" borderId="0" xfId="600" applyFill="1"/>
    <xf numFmtId="43" fontId="5" fillId="39" borderId="0" xfId="1" applyFont="1" applyFill="1"/>
    <xf numFmtId="0" fontId="13" fillId="39" borderId="0" xfId="303" applyFill="1"/>
    <xf numFmtId="0" fontId="34" fillId="0" borderId="0" xfId="20363" applyFont="1" applyAlignment="1">
      <alignment horizontal="left"/>
    </xf>
    <xf numFmtId="0" fontId="44" fillId="0" borderId="0" xfId="416" applyFill="1"/>
    <xf numFmtId="165" fontId="44" fillId="0" borderId="0" xfId="416" applyNumberFormat="1" applyFill="1"/>
    <xf numFmtId="0" fontId="49" fillId="2" borderId="0" xfId="416" applyFont="1" applyFill="1"/>
    <xf numFmtId="0" fontId="107" fillId="74" borderId="44" xfId="37683" applyFont="1" applyFill="1" applyBorder="1" applyAlignment="1">
      <alignment horizontal="left" vertical="top" wrapText="1"/>
    </xf>
    <xf numFmtId="0" fontId="107" fillId="74" borderId="45" xfId="37683" applyFont="1" applyFill="1" applyBorder="1" applyAlignment="1">
      <alignment horizontal="left" vertical="top" wrapText="1"/>
    </xf>
    <xf numFmtId="3" fontId="107" fillId="73" borderId="44" xfId="37683" applyNumberFormat="1" applyFont="1" applyFill="1" applyBorder="1" applyAlignment="1">
      <alignment horizontal="right" vertical="top" wrapText="1"/>
    </xf>
    <xf numFmtId="3" fontId="107" fillId="73" borderId="45" xfId="37683" applyNumberFormat="1" applyFont="1" applyFill="1" applyBorder="1" applyAlignment="1">
      <alignment horizontal="right" vertical="top" wrapText="1"/>
    </xf>
    <xf numFmtId="3" fontId="108" fillId="74" borderId="44" xfId="37683" applyNumberFormat="1" applyFont="1" applyFill="1" applyBorder="1" applyAlignment="1">
      <alignment horizontal="right" vertical="top" wrapText="1"/>
    </xf>
    <xf numFmtId="3" fontId="108" fillId="74" borderId="45" xfId="37683" applyNumberFormat="1" applyFont="1" applyFill="1" applyBorder="1" applyAlignment="1">
      <alignment horizontal="right" vertical="top" wrapText="1"/>
    </xf>
    <xf numFmtId="0" fontId="107" fillId="73" borderId="44" xfId="37683" applyFont="1" applyFill="1" applyBorder="1" applyAlignment="1">
      <alignment horizontal="right" vertical="top" wrapText="1"/>
    </xf>
    <xf numFmtId="0" fontId="107" fillId="74" borderId="44" xfId="37683" applyFont="1" applyFill="1" applyBorder="1" applyAlignment="1">
      <alignment horizontal="right" vertical="top" wrapText="1"/>
    </xf>
    <xf numFmtId="3" fontId="108" fillId="74" borderId="47" xfId="37683" applyNumberFormat="1" applyFont="1" applyFill="1" applyBorder="1" applyAlignment="1">
      <alignment horizontal="right" vertical="top" wrapText="1"/>
    </xf>
    <xf numFmtId="3" fontId="108" fillId="74" borderId="48" xfId="37683" applyNumberFormat="1" applyFont="1" applyFill="1" applyBorder="1" applyAlignment="1">
      <alignment horizontal="right" vertical="top" wrapText="1"/>
    </xf>
    <xf numFmtId="0" fontId="107" fillId="0" borderId="42" xfId="37683" applyFont="1" applyFill="1" applyBorder="1" applyAlignment="1">
      <alignment horizontal="left" vertical="top" wrapText="1"/>
    </xf>
    <xf numFmtId="0" fontId="107" fillId="0" borderId="43" xfId="37683" applyFont="1" applyFill="1" applyBorder="1" applyAlignment="1">
      <alignment horizontal="left" vertical="top" wrapText="1"/>
    </xf>
    <xf numFmtId="0" fontId="107" fillId="0" borderId="46" xfId="37683" applyFont="1" applyFill="1" applyBorder="1" applyAlignment="1">
      <alignment horizontal="left" vertical="top" wrapText="1"/>
    </xf>
    <xf numFmtId="0" fontId="107" fillId="0" borderId="0" xfId="37683" applyFont="1" applyFill="1" applyAlignment="1">
      <alignment horizontal="left" vertical="top" wrapText="1"/>
    </xf>
    <xf numFmtId="17" fontId="49" fillId="0" borderId="0" xfId="416" applyNumberFormat="1" applyFont="1" applyAlignment="1">
      <alignment horizontal="center"/>
    </xf>
    <xf numFmtId="17" fontId="49" fillId="0" borderId="0" xfId="416" applyNumberFormat="1" applyFont="1" applyFill="1" applyAlignment="1">
      <alignment horizontal="center"/>
    </xf>
    <xf numFmtId="0" fontId="109" fillId="0" borderId="0" xfId="20363" applyFont="1" applyAlignment="1">
      <alignment horizontal="left"/>
    </xf>
    <xf numFmtId="0" fontId="103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66" fontId="4" fillId="0" borderId="0" xfId="2" applyNumberFormat="1" applyFont="1" applyAlignment="1">
      <alignment horizontal="right"/>
    </xf>
    <xf numFmtId="165" fontId="49" fillId="2" borderId="0" xfId="416" applyNumberFormat="1" applyFont="1" applyFill="1"/>
    <xf numFmtId="0" fontId="0" fillId="0" borderId="0" xfId="0" applyFill="1"/>
    <xf numFmtId="167" fontId="0" fillId="0" borderId="0" xfId="0" applyNumberFormat="1" applyFill="1" applyAlignment="1">
      <alignment horizontal="right"/>
    </xf>
    <xf numFmtId="0" fontId="33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44" fillId="0" borderId="0" xfId="416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31" fillId="75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45" borderId="0" xfId="0" applyFont="1" applyFill="1" applyAlignment="1">
      <alignment horizontal="center"/>
    </xf>
    <xf numFmtId="166" fontId="31" fillId="45" borderId="0" xfId="0" applyNumberFormat="1" applyFont="1" applyFill="1" applyAlignment="1">
      <alignment horizontal="right"/>
    </xf>
    <xf numFmtId="0" fontId="104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103" fillId="0" borderId="0" xfId="0" applyFont="1" applyAlignment="1">
      <alignment horizontal="left"/>
    </xf>
    <xf numFmtId="0" fontId="4" fillId="0" borderId="17" xfId="0" applyFont="1" applyBorder="1" applyAlignment="1">
      <alignment horizontal="right"/>
    </xf>
    <xf numFmtId="165" fontId="4" fillId="75" borderId="0" xfId="0" applyNumberFormat="1" applyFont="1" applyFill="1" applyAlignment="1">
      <alignment horizontal="right"/>
    </xf>
    <xf numFmtId="0" fontId="31" fillId="0" borderId="0" xfId="0" applyFont="1" applyAlignment="1">
      <alignment horizontal="center"/>
    </xf>
    <xf numFmtId="0" fontId="104" fillId="0" borderId="17" xfId="0" applyFont="1" applyBorder="1" applyAlignment="1">
      <alignment horizontal="left"/>
    </xf>
    <xf numFmtId="165" fontId="4" fillId="2" borderId="0" xfId="0" applyNumberFormat="1" applyFont="1" applyFill="1" applyAlignment="1">
      <alignment horizontal="right"/>
    </xf>
    <xf numFmtId="0" fontId="31" fillId="2" borderId="0" xfId="0" applyFont="1" applyFill="1" applyAlignment="1">
      <alignment horizontal="left"/>
    </xf>
    <xf numFmtId="165" fontId="4" fillId="0" borderId="0" xfId="0" applyNumberFormat="1" applyFont="1" applyFill="1" applyAlignment="1">
      <alignment horizontal="right"/>
    </xf>
    <xf numFmtId="165" fontId="31" fillId="2" borderId="0" xfId="0" applyNumberFormat="1" applyFont="1" applyFill="1" applyAlignment="1">
      <alignment horizontal="right"/>
    </xf>
    <xf numFmtId="165" fontId="44" fillId="0" borderId="0" xfId="1" applyNumberFormat="1" applyFont="1"/>
    <xf numFmtId="3" fontId="44" fillId="0" borderId="0" xfId="416" applyNumberFormat="1"/>
    <xf numFmtId="3" fontId="44" fillId="0" borderId="0" xfId="416" applyNumberFormat="1" applyFill="1"/>
    <xf numFmtId="3" fontId="49" fillId="0" borderId="0" xfId="416" applyNumberFormat="1" applyFont="1"/>
    <xf numFmtId="0" fontId="49" fillId="0" borderId="0" xfId="416" applyFont="1"/>
    <xf numFmtId="10" fontId="49" fillId="2" borderId="0" xfId="2" applyNumberFormat="1" applyFont="1" applyFill="1"/>
    <xf numFmtId="10" fontId="44" fillId="75" borderId="0" xfId="2" applyNumberFormat="1" applyFont="1" applyFill="1"/>
    <xf numFmtId="0" fontId="2" fillId="0" borderId="0" xfId="37699" applyAlignment="1">
      <alignment horizontal="center"/>
    </xf>
    <xf numFmtId="0" fontId="2" fillId="0" borderId="0" xfId="37699"/>
    <xf numFmtId="0" fontId="2" fillId="46" borderId="24" xfId="37699" applyFill="1" applyBorder="1"/>
    <xf numFmtId="0" fontId="2" fillId="42" borderId="11" xfId="37699" applyFill="1" applyBorder="1"/>
    <xf numFmtId="1" fontId="45" fillId="42" borderId="21" xfId="37699" applyNumberFormat="1" applyFont="1" applyFill="1" applyBorder="1" applyAlignment="1">
      <alignment horizontal="center"/>
    </xf>
    <xf numFmtId="1" fontId="74" fillId="42" borderId="21" xfId="37699" applyNumberFormat="1" applyFont="1" applyFill="1" applyBorder="1" applyAlignment="1">
      <alignment horizontal="center"/>
    </xf>
    <xf numFmtId="164" fontId="45" fillId="42" borderId="29" xfId="37699" applyNumberFormat="1" applyFont="1" applyFill="1" applyBorder="1" applyAlignment="1">
      <alignment horizontal="center"/>
    </xf>
    <xf numFmtId="1" fontId="45" fillId="42" borderId="11" xfId="37699" applyNumberFormat="1" applyFont="1" applyFill="1" applyBorder="1" applyAlignment="1">
      <alignment horizontal="center"/>
    </xf>
    <xf numFmtId="164" fontId="45" fillId="42" borderId="30" xfId="37699" applyNumberFormat="1" applyFont="1" applyFill="1" applyBorder="1" applyAlignment="1">
      <alignment horizontal="center"/>
    </xf>
    <xf numFmtId="0" fontId="32" fillId="42" borderId="31" xfId="37699" applyFont="1" applyFill="1" applyBorder="1"/>
    <xf numFmtId="0" fontId="46" fillId="0" borderId="19" xfId="37699" applyFont="1" applyBorder="1" applyAlignment="1">
      <alignment horizontal="left" indent="3"/>
    </xf>
    <xf numFmtId="168" fontId="71" fillId="0" borderId="18" xfId="37700" applyNumberFormat="1" applyFont="1" applyBorder="1"/>
    <xf numFmtId="168" fontId="72" fillId="0" borderId="20" xfId="37700" applyNumberFormat="1" applyFont="1" applyBorder="1"/>
    <xf numFmtId="165" fontId="0" fillId="0" borderId="19" xfId="37701" applyNumberFormat="1" applyFont="1" applyBorder="1"/>
    <xf numFmtId="165" fontId="0" fillId="0" borderId="18" xfId="37701" applyNumberFormat="1" applyFont="1" applyBorder="1"/>
    <xf numFmtId="165" fontId="0" fillId="0" borderId="20" xfId="37701" applyNumberFormat="1" applyFont="1" applyBorder="1"/>
    <xf numFmtId="44" fontId="0" fillId="0" borderId="19" xfId="37702" applyFont="1" applyBorder="1"/>
    <xf numFmtId="44" fontId="0" fillId="0" borderId="18" xfId="37702" applyFont="1" applyBorder="1"/>
    <xf numFmtId="44" fontId="0" fillId="0" borderId="20" xfId="37702" applyFont="1" applyBorder="1"/>
    <xf numFmtId="43" fontId="75" fillId="0" borderId="0" xfId="37699" applyNumberFormat="1" applyFont="1"/>
    <xf numFmtId="9" fontId="0" fillId="0" borderId="20" xfId="37700" applyFont="1" applyBorder="1"/>
    <xf numFmtId="168" fontId="71" fillId="38" borderId="18" xfId="37700" applyNumberFormat="1" applyFont="1" applyFill="1" applyBorder="1"/>
    <xf numFmtId="9" fontId="0" fillId="0" borderId="32" xfId="37700" applyFont="1" applyBorder="1"/>
    <xf numFmtId="0" fontId="47" fillId="41" borderId="27" xfId="37699" applyFont="1" applyFill="1" applyBorder="1"/>
    <xf numFmtId="168" fontId="71" fillId="0" borderId="28" xfId="37700" applyNumberFormat="1" applyFont="1" applyBorder="1"/>
    <xf numFmtId="168" fontId="72" fillId="0" borderId="32" xfId="37700" applyNumberFormat="1" applyFont="1" applyBorder="1"/>
    <xf numFmtId="165" fontId="0" fillId="0" borderId="27" xfId="37701" applyNumberFormat="1" applyFont="1" applyBorder="1"/>
    <xf numFmtId="165" fontId="0" fillId="0" borderId="28" xfId="37701" applyNumberFormat="1" applyFont="1" applyBorder="1"/>
    <xf numFmtId="165" fontId="0" fillId="0" borderId="32" xfId="37701" applyNumberFormat="1" applyFont="1" applyBorder="1"/>
    <xf numFmtId="44" fontId="0" fillId="0" borderId="27" xfId="37702" applyFont="1" applyBorder="1"/>
    <xf numFmtId="44" fontId="0" fillId="0" borderId="28" xfId="37702" applyFont="1" applyBorder="1"/>
    <xf numFmtId="44" fontId="0" fillId="0" borderId="32" xfId="37702" applyFont="1" applyBorder="1"/>
    <xf numFmtId="0" fontId="76" fillId="46" borderId="10" xfId="37699" applyFont="1" applyFill="1" applyBorder="1" applyAlignment="1">
      <alignment horizontal="left" indent="3"/>
    </xf>
    <xf numFmtId="164" fontId="45" fillId="46" borderId="22" xfId="37699" applyNumberFormat="1" applyFont="1" applyFill="1" applyBorder="1" applyAlignment="1">
      <alignment horizontal="center"/>
    </xf>
    <xf numFmtId="164" fontId="45" fillId="46" borderId="23" xfId="37699" applyNumberFormat="1" applyFont="1" applyFill="1" applyBorder="1" applyAlignment="1">
      <alignment horizontal="center"/>
    </xf>
    <xf numFmtId="0" fontId="71" fillId="0" borderId="0" xfId="37699" applyFont="1" applyAlignment="1">
      <alignment horizontal="center"/>
    </xf>
    <xf numFmtId="0" fontId="77" fillId="0" borderId="19" xfId="37699" applyFont="1" applyBorder="1" applyAlignment="1">
      <alignment horizontal="left" indent="3"/>
    </xf>
    <xf numFmtId="168" fontId="69" fillId="0" borderId="18" xfId="37699" applyNumberFormat="1" applyFont="1" applyBorder="1"/>
    <xf numFmtId="168" fontId="69" fillId="0" borderId="20" xfId="37699" applyNumberFormat="1" applyFont="1" applyBorder="1"/>
    <xf numFmtId="0" fontId="71" fillId="0" borderId="0" xfId="37699" applyFont="1"/>
    <xf numFmtId="0" fontId="78" fillId="0" borderId="19" xfId="37699" applyFont="1" applyBorder="1" applyAlignment="1">
      <alignment horizontal="left" indent="3"/>
    </xf>
    <xf numFmtId="0" fontId="79" fillId="0" borderId="19" xfId="37699" applyFont="1" applyBorder="1" applyAlignment="1">
      <alignment horizontal="left" indent="3"/>
    </xf>
    <xf numFmtId="0" fontId="70" fillId="0" borderId="19" xfId="37699" applyFont="1" applyBorder="1" applyAlignment="1">
      <alignment horizontal="left" indent="3"/>
    </xf>
    <xf numFmtId="0" fontId="47" fillId="41" borderId="19" xfId="37699" applyFont="1" applyFill="1" applyBorder="1"/>
    <xf numFmtId="168" fontId="47" fillId="41" borderId="18" xfId="37699" applyNumberFormat="1" applyFont="1" applyFill="1" applyBorder="1"/>
    <xf numFmtId="168" fontId="47" fillId="41" borderId="20" xfId="37699" applyNumberFormat="1" applyFont="1" applyFill="1" applyBorder="1"/>
    <xf numFmtId="168" fontId="48" fillId="0" borderId="0" xfId="37699" applyNumberFormat="1" applyFont="1" applyAlignment="1">
      <alignment horizontal="center"/>
    </xf>
    <xf numFmtId="168" fontId="48" fillId="41" borderId="27" xfId="37699" applyNumberFormat="1" applyFont="1" applyFill="1" applyBorder="1"/>
    <xf numFmtId="168" fontId="48" fillId="41" borderId="28" xfId="37699" applyNumberFormat="1" applyFont="1" applyFill="1" applyBorder="1"/>
    <xf numFmtId="168" fontId="48" fillId="41" borderId="32" xfId="37699" applyNumberFormat="1" applyFont="1" applyFill="1" applyBorder="1"/>
    <xf numFmtId="168" fontId="48" fillId="0" borderId="0" xfId="37699" applyNumberFormat="1" applyFont="1"/>
    <xf numFmtId="168" fontId="2" fillId="0" borderId="0" xfId="37699" applyNumberFormat="1"/>
    <xf numFmtId="0" fontId="80" fillId="42" borderId="18" xfId="37699" applyFont="1" applyFill="1" applyBorder="1" applyAlignment="1">
      <alignment horizontal="center"/>
    </xf>
    <xf numFmtId="0" fontId="2" fillId="50" borderId="18" xfId="37699" applyFill="1" applyBorder="1" applyAlignment="1">
      <alignment horizontal="center"/>
    </xf>
    <xf numFmtId="0" fontId="69" fillId="50" borderId="18" xfId="37699" applyFont="1" applyFill="1" applyBorder="1"/>
    <xf numFmtId="0" fontId="81" fillId="43" borderId="18" xfId="37699" applyFont="1" applyFill="1" applyBorder="1" applyAlignment="1">
      <alignment horizontal="center"/>
    </xf>
    <xf numFmtId="0" fontId="82" fillId="43" borderId="18" xfId="37699" applyFont="1" applyFill="1" applyBorder="1"/>
    <xf numFmtId="0" fontId="83" fillId="50" borderId="18" xfId="37699" applyFont="1" applyFill="1" applyBorder="1"/>
    <xf numFmtId="0" fontId="84" fillId="50" borderId="18" xfId="37699" applyFont="1" applyFill="1" applyBorder="1"/>
    <xf numFmtId="0" fontId="85" fillId="50" borderId="18" xfId="37699" applyFont="1" applyFill="1" applyBorder="1"/>
    <xf numFmtId="44" fontId="2" fillId="40" borderId="0" xfId="37744" applyNumberFormat="1" applyFont="1" applyFill="1" applyBorder="1"/>
    <xf numFmtId="0" fontId="31" fillId="0" borderId="13" xfId="608" applyFont="1" applyBorder="1" applyAlignment="1">
      <alignment horizontal="right"/>
    </xf>
    <xf numFmtId="168" fontId="110" fillId="37" borderId="18" xfId="37699" applyNumberFormat="1" applyFont="1" applyFill="1" applyBorder="1"/>
    <xf numFmtId="168" fontId="110" fillId="40" borderId="18" xfId="37699" applyNumberFormat="1" applyFont="1" applyFill="1" applyBorder="1"/>
    <xf numFmtId="44" fontId="2" fillId="40" borderId="16" xfId="37744" applyNumberFormat="1" applyFont="1" applyFill="1" applyBorder="1"/>
    <xf numFmtId="168" fontId="69" fillId="37" borderId="18" xfId="37699" applyNumberFormat="1" applyFont="1" applyFill="1" applyBorder="1"/>
    <xf numFmtId="168" fontId="69" fillId="40" borderId="18" xfId="37699" applyNumberFormat="1" applyFont="1" applyFill="1" applyBorder="1"/>
    <xf numFmtId="44" fontId="2" fillId="40" borderId="17" xfId="37744" applyNumberFormat="1" applyFont="1" applyFill="1" applyBorder="1"/>
    <xf numFmtId="168" fontId="4" fillId="37" borderId="16" xfId="0" applyNumberFormat="1" applyFont="1" applyFill="1" applyBorder="1"/>
    <xf numFmtId="44" fontId="2" fillId="40" borderId="14" xfId="37744" applyNumberFormat="1" applyFont="1" applyFill="1" applyBorder="1"/>
    <xf numFmtId="168" fontId="4" fillId="37" borderId="14" xfId="0" applyNumberFormat="1" applyFont="1" applyFill="1" applyBorder="1"/>
    <xf numFmtId="0" fontId="31" fillId="0" borderId="12" xfId="37744" applyFont="1" applyBorder="1" applyAlignment="1">
      <alignment horizontal="right"/>
    </xf>
    <xf numFmtId="0" fontId="31" fillId="0" borderId="0" xfId="37744" applyFont="1" applyBorder="1" applyAlignment="1">
      <alignment horizontal="right"/>
    </xf>
    <xf numFmtId="0" fontId="2" fillId="0" borderId="11" xfId="37744" applyBorder="1"/>
    <xf numFmtId="0" fontId="31" fillId="0" borderId="17" xfId="37744" applyFont="1" applyFill="1" applyBorder="1" applyAlignment="1">
      <alignment horizontal="right"/>
    </xf>
    <xf numFmtId="0" fontId="31" fillId="0" borderId="0" xfId="37744" applyFont="1" applyFill="1" applyBorder="1" applyAlignment="1">
      <alignment horizontal="right"/>
    </xf>
    <xf numFmtId="16" fontId="31" fillId="0" borderId="12" xfId="37744" applyNumberFormat="1" applyFont="1" applyBorder="1" applyAlignment="1">
      <alignment wrapText="1"/>
    </xf>
    <xf numFmtId="16" fontId="31" fillId="0" borderId="13" xfId="37744" applyNumberFormat="1" applyFont="1" applyBorder="1" applyAlignment="1">
      <alignment wrapText="1"/>
    </xf>
    <xf numFmtId="0" fontId="0" fillId="0" borderId="15" xfId="0" applyBorder="1"/>
    <xf numFmtId="0" fontId="0" fillId="0" borderId="11" xfId="0" applyBorder="1"/>
    <xf numFmtId="0" fontId="43" fillId="0" borderId="10" xfId="0" applyFont="1" applyBorder="1"/>
    <xf numFmtId="0" fontId="107" fillId="74" borderId="44" xfId="37683" applyFont="1" applyFill="1" applyBorder="1" applyAlignment="1">
      <alignment horizontal="left" vertical="top" wrapText="1"/>
    </xf>
    <xf numFmtId="0" fontId="1" fillId="0" borderId="0" xfId="0" pivotButton="1" applyFont="1"/>
    <xf numFmtId="0" fontId="1" fillId="0" borderId="0" xfId="0" applyFont="1"/>
    <xf numFmtId="0" fontId="1" fillId="0" borderId="0" xfId="0" applyFont="1" applyAlignment="1">
      <alignment horizontal="left"/>
    </xf>
    <xf numFmtId="43" fontId="1" fillId="0" borderId="0" xfId="0" applyNumberFormat="1" applyFont="1"/>
    <xf numFmtId="0" fontId="1" fillId="37" borderId="0" xfId="0" applyFont="1" applyFill="1" applyAlignment="1">
      <alignment horizontal="left"/>
    </xf>
    <xf numFmtId="0" fontId="1" fillId="40" borderId="0" xfId="0" applyFont="1" applyFill="1" applyAlignment="1">
      <alignment horizontal="left"/>
    </xf>
    <xf numFmtId="0" fontId="1" fillId="44" borderId="0" xfId="0" applyFont="1" applyFill="1" applyAlignment="1">
      <alignment horizontal="left"/>
    </xf>
    <xf numFmtId="0" fontId="1" fillId="36" borderId="0" xfId="0" applyFont="1" applyFill="1" applyAlignment="1">
      <alignment horizontal="left"/>
    </xf>
    <xf numFmtId="164" fontId="0" fillId="0" borderId="0" xfId="0" applyNumberFormat="1"/>
    <xf numFmtId="165" fontId="0" fillId="0" borderId="0" xfId="1" applyNumberFormat="1" applyFont="1"/>
    <xf numFmtId="43" fontId="44" fillId="0" borderId="0" xfId="1" applyFont="1" applyFill="1"/>
    <xf numFmtId="0" fontId="111" fillId="0" borderId="0" xfId="416" applyFont="1"/>
    <xf numFmtId="0" fontId="5" fillId="39" borderId="0" xfId="587" applyFill="1"/>
    <xf numFmtId="0" fontId="73" fillId="46" borderId="25" xfId="37699" applyFont="1" applyFill="1" applyBorder="1" applyAlignment="1">
      <alignment horizontal="center" wrapText="1"/>
    </xf>
    <xf numFmtId="0" fontId="73" fillId="46" borderId="26" xfId="37699" applyFont="1" applyFill="1" applyBorder="1" applyAlignment="1">
      <alignment horizontal="center" wrapText="1"/>
    </xf>
    <xf numFmtId="0" fontId="73" fillId="47" borderId="24" xfId="37699" applyFont="1" applyFill="1" applyBorder="1" applyAlignment="1">
      <alignment horizontal="center" wrapText="1"/>
    </xf>
    <xf numFmtId="0" fontId="73" fillId="47" borderId="25" xfId="37699" applyFont="1" applyFill="1" applyBorder="1" applyAlignment="1">
      <alignment horizontal="center" wrapText="1"/>
    </xf>
    <xf numFmtId="0" fontId="73" fillId="47" borderId="26" xfId="37699" applyFont="1" applyFill="1" applyBorder="1" applyAlignment="1">
      <alignment horizontal="center" wrapText="1"/>
    </xf>
    <xf numFmtId="0" fontId="73" fillId="48" borderId="24" xfId="37699" applyFont="1" applyFill="1" applyBorder="1" applyAlignment="1">
      <alignment horizontal="center" wrapText="1"/>
    </xf>
    <xf numFmtId="0" fontId="73" fillId="48" borderId="25" xfId="37699" applyFont="1" applyFill="1" applyBorder="1" applyAlignment="1">
      <alignment horizontal="center" wrapText="1"/>
    </xf>
    <xf numFmtId="0" fontId="73" fillId="48" borderId="26" xfId="37699" applyFont="1" applyFill="1" applyBorder="1" applyAlignment="1">
      <alignment horizontal="center" wrapText="1"/>
    </xf>
    <xf numFmtId="0" fontId="2" fillId="49" borderId="24" xfId="37699" applyFill="1" applyBorder="1" applyAlignment="1">
      <alignment wrapText="1"/>
    </xf>
    <xf numFmtId="0" fontId="2" fillId="0" borderId="26" xfId="37699" applyBorder="1" applyAlignment="1">
      <alignment wrapText="1"/>
    </xf>
    <xf numFmtId="0" fontId="108" fillId="74" borderId="44" xfId="37683" applyFont="1" applyFill="1" applyBorder="1" applyAlignment="1">
      <alignment horizontal="left" vertical="top" wrapText="1"/>
    </xf>
    <xf numFmtId="0" fontId="108" fillId="74" borderId="49" xfId="37683" applyFont="1" applyFill="1" applyBorder="1" applyAlignment="1">
      <alignment horizontal="left" vertical="top" wrapText="1"/>
    </xf>
    <xf numFmtId="0" fontId="108" fillId="74" borderId="47" xfId="37683" applyFont="1" applyFill="1" applyBorder="1" applyAlignment="1">
      <alignment horizontal="left" vertical="top" wrapText="1"/>
    </xf>
    <xf numFmtId="0" fontId="108" fillId="74" borderId="52" xfId="37683" applyFont="1" applyFill="1" applyBorder="1" applyAlignment="1">
      <alignment horizontal="left" vertical="top" wrapText="1"/>
    </xf>
    <xf numFmtId="1" fontId="107" fillId="74" borderId="44" xfId="37683" applyNumberFormat="1" applyFont="1" applyFill="1" applyBorder="1" applyAlignment="1">
      <alignment horizontal="center" vertical="top" wrapText="1"/>
    </xf>
    <xf numFmtId="1" fontId="107" fillId="74" borderId="49" xfId="37683" applyNumberFormat="1" applyFont="1" applyFill="1" applyBorder="1" applyAlignment="1">
      <alignment horizontal="center" vertical="top" wrapText="1"/>
    </xf>
    <xf numFmtId="1" fontId="107" fillId="74" borderId="50" xfId="37683" applyNumberFormat="1" applyFont="1" applyFill="1" applyBorder="1" applyAlignment="1">
      <alignment horizontal="center" vertical="top" wrapText="1"/>
    </xf>
    <xf numFmtId="0" fontId="107" fillId="74" borderId="44" xfId="37683" applyFont="1" applyFill="1" applyBorder="1" applyAlignment="1">
      <alignment horizontal="left" vertical="top" wrapText="1"/>
    </xf>
    <xf numFmtId="0" fontId="107" fillId="74" borderId="49" xfId="37683" applyFont="1" applyFill="1" applyBorder="1" applyAlignment="1">
      <alignment horizontal="left" vertical="top" wrapText="1"/>
    </xf>
    <xf numFmtId="0" fontId="107" fillId="74" borderId="50" xfId="37683" applyFont="1" applyFill="1" applyBorder="1" applyAlignment="1">
      <alignment horizontal="left" vertical="top" wrapText="1"/>
    </xf>
    <xf numFmtId="0" fontId="107" fillId="74" borderId="51" xfId="37683" applyFont="1" applyFill="1" applyBorder="1" applyAlignment="1">
      <alignment horizontal="left" vertical="top" wrapText="1"/>
    </xf>
  </cellXfs>
  <cellStyles count="37963">
    <cellStyle name="20% - Accent1" xfId="20" builtinId="30" customBuiltin="1"/>
    <cellStyle name="20% - Accent1 10 2" xfId="612"/>
    <cellStyle name="20% - Accent1 10 3" xfId="613"/>
    <cellStyle name="20% - Accent1 11 2" xfId="614"/>
    <cellStyle name="20% - Accent1 11 3" xfId="615"/>
    <cellStyle name="20% - Accent1 12 2" xfId="616"/>
    <cellStyle name="20% - Accent1 12 3" xfId="617"/>
    <cellStyle name="20% - Accent1 13 2" xfId="618"/>
    <cellStyle name="20% - Accent1 13 3" xfId="619"/>
    <cellStyle name="20% - Accent1 14 2" xfId="620"/>
    <cellStyle name="20% - Accent1 14 3" xfId="621"/>
    <cellStyle name="20% - Accent1 15" xfId="622"/>
    <cellStyle name="20% - Accent1 15 2" xfId="623"/>
    <cellStyle name="20% - Accent1 15 3" xfId="624"/>
    <cellStyle name="20% - Accent1 15 4" xfId="625"/>
    <cellStyle name="20% - Accent1 15 5" xfId="626"/>
    <cellStyle name="20% - Accent1 15 6" xfId="627"/>
    <cellStyle name="20% - Accent1 15 7" xfId="628"/>
    <cellStyle name="20% - Accent1 16" xfId="629"/>
    <cellStyle name="20% - Accent1 17" xfId="630"/>
    <cellStyle name="20% - Accent1 18" xfId="631"/>
    <cellStyle name="20% - Accent1 19" xfId="632"/>
    <cellStyle name="20% - Accent1 2" xfId="55"/>
    <cellStyle name="20% - Accent1 2 2" xfId="341"/>
    <cellStyle name="20% - Accent1 2 2 2" xfId="538"/>
    <cellStyle name="20% - Accent1 2 2 2 2" xfId="37896"/>
    <cellStyle name="20% - Accent1 2 2 3" xfId="633"/>
    <cellStyle name="20% - Accent1 2 2 4" xfId="37782"/>
    <cellStyle name="20% - Accent1 2 3" xfId="447"/>
    <cellStyle name="20% - Accent1 2 3 2" xfId="634"/>
    <cellStyle name="20% - Accent1 2 3 3" xfId="37836"/>
    <cellStyle name="20% - Accent1 2 4" xfId="635"/>
    <cellStyle name="20% - Accent1 2 5" xfId="21136"/>
    <cellStyle name="20% - Accent1 2 6" xfId="37723"/>
    <cellStyle name="20% - Accent1 20" xfId="636"/>
    <cellStyle name="20% - Accent1 21" xfId="637"/>
    <cellStyle name="20% - Accent1 22" xfId="638"/>
    <cellStyle name="20% - Accent1 3" xfId="305"/>
    <cellStyle name="20% - Accent1 3 2" xfId="502"/>
    <cellStyle name="20% - Accent1 3 2 2" xfId="639"/>
    <cellStyle name="20% - Accent1 3 2 3" xfId="37860"/>
    <cellStyle name="20% - Accent1 3 3" xfId="640"/>
    <cellStyle name="20% - Accent1 3 4" xfId="641"/>
    <cellStyle name="20% - Accent1 3 5" xfId="37746"/>
    <cellStyle name="20% - Accent1 4" xfId="325"/>
    <cellStyle name="20% - Accent1 4 2" xfId="522"/>
    <cellStyle name="20% - Accent1 4 2 2" xfId="642"/>
    <cellStyle name="20% - Accent1 4 2 3" xfId="37880"/>
    <cellStyle name="20% - Accent1 4 3" xfId="643"/>
    <cellStyle name="20% - Accent1 4 4" xfId="644"/>
    <cellStyle name="20% - Accent1 4 5" xfId="21137"/>
    <cellStyle name="20% - Accent1 4 6" xfId="37766"/>
    <cellStyle name="20% - Accent1 5" xfId="380"/>
    <cellStyle name="20% - Accent1 5 2" xfId="645"/>
    <cellStyle name="20% - Accent1 5 3" xfId="646"/>
    <cellStyle name="20% - Accent1 6" xfId="421"/>
    <cellStyle name="20% - Accent1 6 2" xfId="647"/>
    <cellStyle name="20% - Accent1 6 3" xfId="648"/>
    <cellStyle name="20% - Accent1 6 4" xfId="37815"/>
    <cellStyle name="20% - Accent1 7" xfId="589"/>
    <cellStyle name="20% - Accent1 7 2" xfId="649"/>
    <cellStyle name="20% - Accent1 7 3" xfId="650"/>
    <cellStyle name="20% - Accent1 7 4" xfId="37934"/>
    <cellStyle name="20% - Accent1 8" xfId="37687"/>
    <cellStyle name="20% - Accent1 8 2" xfId="651"/>
    <cellStyle name="20% - Accent1 8 3" xfId="652"/>
    <cellStyle name="20% - Accent1 9" xfId="37703"/>
    <cellStyle name="20% - Accent1 9 2" xfId="653"/>
    <cellStyle name="20% - Accent1 9 3" xfId="654"/>
    <cellStyle name="20% - Accent2" xfId="24" builtinId="34" customBuiltin="1"/>
    <cellStyle name="20% - Accent2 10 2" xfId="655"/>
    <cellStyle name="20% - Accent2 10 3" xfId="656"/>
    <cellStyle name="20% - Accent2 11 2" xfId="657"/>
    <cellStyle name="20% - Accent2 11 3" xfId="658"/>
    <cellStyle name="20% - Accent2 12 2" xfId="659"/>
    <cellStyle name="20% - Accent2 12 3" xfId="660"/>
    <cellStyle name="20% - Accent2 13 2" xfId="661"/>
    <cellStyle name="20% - Accent2 13 3" xfId="662"/>
    <cellStyle name="20% - Accent2 14 2" xfId="663"/>
    <cellStyle name="20% - Accent2 14 3" xfId="664"/>
    <cellStyle name="20% - Accent2 15" xfId="665"/>
    <cellStyle name="20% - Accent2 15 2" xfId="666"/>
    <cellStyle name="20% - Accent2 15 3" xfId="667"/>
    <cellStyle name="20% - Accent2 15 4" xfId="668"/>
    <cellStyle name="20% - Accent2 15 5" xfId="669"/>
    <cellStyle name="20% - Accent2 15 6" xfId="670"/>
    <cellStyle name="20% - Accent2 15 7" xfId="671"/>
    <cellStyle name="20% - Accent2 16" xfId="672"/>
    <cellStyle name="20% - Accent2 17" xfId="673"/>
    <cellStyle name="20% - Accent2 18" xfId="674"/>
    <cellStyle name="20% - Accent2 19" xfId="675"/>
    <cellStyle name="20% - Accent2 2" xfId="57"/>
    <cellStyle name="20% - Accent2 2 2" xfId="343"/>
    <cellStyle name="20% - Accent2 2 2 2" xfId="540"/>
    <cellStyle name="20% - Accent2 2 2 2 2" xfId="37898"/>
    <cellStyle name="20% - Accent2 2 2 3" xfId="676"/>
    <cellStyle name="20% - Accent2 2 2 4" xfId="37784"/>
    <cellStyle name="20% - Accent2 2 3" xfId="449"/>
    <cellStyle name="20% - Accent2 2 3 2" xfId="677"/>
    <cellStyle name="20% - Accent2 2 3 3" xfId="37838"/>
    <cellStyle name="20% - Accent2 2 4" xfId="678"/>
    <cellStyle name="20% - Accent2 2 5" xfId="21138"/>
    <cellStyle name="20% - Accent2 2 6" xfId="37725"/>
    <cellStyle name="20% - Accent2 20" xfId="679"/>
    <cellStyle name="20% - Accent2 21" xfId="680"/>
    <cellStyle name="20% - Accent2 22" xfId="681"/>
    <cellStyle name="20% - Accent2 3" xfId="307"/>
    <cellStyle name="20% - Accent2 3 2" xfId="504"/>
    <cellStyle name="20% - Accent2 3 2 2" xfId="682"/>
    <cellStyle name="20% - Accent2 3 2 3" xfId="37862"/>
    <cellStyle name="20% - Accent2 3 3" xfId="683"/>
    <cellStyle name="20% - Accent2 3 4" xfId="684"/>
    <cellStyle name="20% - Accent2 3 5" xfId="37748"/>
    <cellStyle name="20% - Accent2 4" xfId="327"/>
    <cellStyle name="20% - Accent2 4 2" xfId="524"/>
    <cellStyle name="20% - Accent2 4 2 2" xfId="685"/>
    <cellStyle name="20% - Accent2 4 2 3" xfId="37882"/>
    <cellStyle name="20% - Accent2 4 3" xfId="686"/>
    <cellStyle name="20% - Accent2 4 4" xfId="687"/>
    <cellStyle name="20% - Accent2 4 5" xfId="21139"/>
    <cellStyle name="20% - Accent2 4 6" xfId="37768"/>
    <cellStyle name="20% - Accent2 5" xfId="384"/>
    <cellStyle name="20% - Accent2 5 2" xfId="688"/>
    <cellStyle name="20% - Accent2 5 3" xfId="689"/>
    <cellStyle name="20% - Accent2 6" xfId="425"/>
    <cellStyle name="20% - Accent2 6 2" xfId="690"/>
    <cellStyle name="20% - Accent2 6 3" xfId="691"/>
    <cellStyle name="20% - Accent2 6 4" xfId="37817"/>
    <cellStyle name="20% - Accent2 7" xfId="591"/>
    <cellStyle name="20% - Accent2 7 2" xfId="692"/>
    <cellStyle name="20% - Accent2 7 3" xfId="693"/>
    <cellStyle name="20% - Accent2 7 4" xfId="37935"/>
    <cellStyle name="20% - Accent2 8" xfId="37689"/>
    <cellStyle name="20% - Accent2 8 2" xfId="694"/>
    <cellStyle name="20% - Accent2 8 3" xfId="695"/>
    <cellStyle name="20% - Accent2 9" xfId="37705"/>
    <cellStyle name="20% - Accent2 9 2" xfId="696"/>
    <cellStyle name="20% - Accent2 9 3" xfId="697"/>
    <cellStyle name="20% - Accent3" xfId="28" builtinId="38" customBuiltin="1"/>
    <cellStyle name="20% - Accent3 10 2" xfId="698"/>
    <cellStyle name="20% - Accent3 10 3" xfId="699"/>
    <cellStyle name="20% - Accent3 11 2" xfId="700"/>
    <cellStyle name="20% - Accent3 11 3" xfId="701"/>
    <cellStyle name="20% - Accent3 12 2" xfId="702"/>
    <cellStyle name="20% - Accent3 12 3" xfId="703"/>
    <cellStyle name="20% - Accent3 13 2" xfId="704"/>
    <cellStyle name="20% - Accent3 13 3" xfId="705"/>
    <cellStyle name="20% - Accent3 14 2" xfId="706"/>
    <cellStyle name="20% - Accent3 14 3" xfId="707"/>
    <cellStyle name="20% - Accent3 15" xfId="708"/>
    <cellStyle name="20% - Accent3 15 2" xfId="709"/>
    <cellStyle name="20% - Accent3 15 3" xfId="710"/>
    <cellStyle name="20% - Accent3 15 4" xfId="711"/>
    <cellStyle name="20% - Accent3 15 5" xfId="712"/>
    <cellStyle name="20% - Accent3 15 6" xfId="713"/>
    <cellStyle name="20% - Accent3 15 7" xfId="714"/>
    <cellStyle name="20% - Accent3 16" xfId="715"/>
    <cellStyle name="20% - Accent3 17" xfId="716"/>
    <cellStyle name="20% - Accent3 18" xfId="717"/>
    <cellStyle name="20% - Accent3 19" xfId="718"/>
    <cellStyle name="20% - Accent3 2" xfId="59"/>
    <cellStyle name="20% - Accent3 2 2" xfId="345"/>
    <cellStyle name="20% - Accent3 2 2 2" xfId="542"/>
    <cellStyle name="20% - Accent3 2 2 2 2" xfId="37900"/>
    <cellStyle name="20% - Accent3 2 2 3" xfId="719"/>
    <cellStyle name="20% - Accent3 2 2 4" xfId="37786"/>
    <cellStyle name="20% - Accent3 2 3" xfId="451"/>
    <cellStyle name="20% - Accent3 2 3 2" xfId="720"/>
    <cellStyle name="20% - Accent3 2 3 3" xfId="37840"/>
    <cellStyle name="20% - Accent3 2 4" xfId="721"/>
    <cellStyle name="20% - Accent3 2 5" xfId="21140"/>
    <cellStyle name="20% - Accent3 2 6" xfId="37727"/>
    <cellStyle name="20% - Accent3 20" xfId="722"/>
    <cellStyle name="20% - Accent3 21" xfId="723"/>
    <cellStyle name="20% - Accent3 22" xfId="724"/>
    <cellStyle name="20% - Accent3 3" xfId="309"/>
    <cellStyle name="20% - Accent3 3 2" xfId="506"/>
    <cellStyle name="20% - Accent3 3 2 2" xfId="725"/>
    <cellStyle name="20% - Accent3 3 2 3" xfId="37864"/>
    <cellStyle name="20% - Accent3 3 3" xfId="726"/>
    <cellStyle name="20% - Accent3 3 4" xfId="727"/>
    <cellStyle name="20% - Accent3 3 5" xfId="37750"/>
    <cellStyle name="20% - Accent3 4" xfId="329"/>
    <cellStyle name="20% - Accent3 4 2" xfId="526"/>
    <cellStyle name="20% - Accent3 4 2 2" xfId="728"/>
    <cellStyle name="20% - Accent3 4 2 3" xfId="37884"/>
    <cellStyle name="20% - Accent3 4 3" xfId="729"/>
    <cellStyle name="20% - Accent3 4 4" xfId="730"/>
    <cellStyle name="20% - Accent3 4 5" xfId="21141"/>
    <cellStyle name="20% - Accent3 4 6" xfId="37770"/>
    <cellStyle name="20% - Accent3 5" xfId="388"/>
    <cellStyle name="20% - Accent3 5 2" xfId="731"/>
    <cellStyle name="20% - Accent3 5 3" xfId="732"/>
    <cellStyle name="20% - Accent3 6" xfId="427"/>
    <cellStyle name="20% - Accent3 6 2" xfId="733"/>
    <cellStyle name="20% - Accent3 6 3" xfId="734"/>
    <cellStyle name="20% - Accent3 6 4" xfId="37819"/>
    <cellStyle name="20% - Accent3 7" xfId="593"/>
    <cellStyle name="20% - Accent3 7 2" xfId="735"/>
    <cellStyle name="20% - Accent3 7 3" xfId="736"/>
    <cellStyle name="20% - Accent3 7 4" xfId="37936"/>
    <cellStyle name="20% - Accent3 8" xfId="37691"/>
    <cellStyle name="20% - Accent3 8 2" xfId="737"/>
    <cellStyle name="20% - Accent3 8 3" xfId="738"/>
    <cellStyle name="20% - Accent3 9" xfId="37707"/>
    <cellStyle name="20% - Accent3 9 2" xfId="739"/>
    <cellStyle name="20% - Accent3 9 3" xfId="740"/>
    <cellStyle name="20% - Accent4" xfId="32" builtinId="42" customBuiltin="1"/>
    <cellStyle name="20% - Accent4 10 2" xfId="741"/>
    <cellStyle name="20% - Accent4 10 3" xfId="742"/>
    <cellStyle name="20% - Accent4 11 2" xfId="743"/>
    <cellStyle name="20% - Accent4 11 3" xfId="744"/>
    <cellStyle name="20% - Accent4 12 2" xfId="745"/>
    <cellStyle name="20% - Accent4 12 3" xfId="746"/>
    <cellStyle name="20% - Accent4 13 2" xfId="747"/>
    <cellStyle name="20% - Accent4 13 3" xfId="748"/>
    <cellStyle name="20% - Accent4 14 2" xfId="749"/>
    <cellStyle name="20% - Accent4 14 3" xfId="750"/>
    <cellStyle name="20% - Accent4 15" xfId="751"/>
    <cellStyle name="20% - Accent4 15 2" xfId="752"/>
    <cellStyle name="20% - Accent4 15 3" xfId="753"/>
    <cellStyle name="20% - Accent4 15 4" xfId="754"/>
    <cellStyle name="20% - Accent4 15 5" xfId="755"/>
    <cellStyle name="20% - Accent4 15 6" xfId="756"/>
    <cellStyle name="20% - Accent4 15 7" xfId="757"/>
    <cellStyle name="20% - Accent4 16" xfId="758"/>
    <cellStyle name="20% - Accent4 17" xfId="759"/>
    <cellStyle name="20% - Accent4 18" xfId="760"/>
    <cellStyle name="20% - Accent4 19" xfId="761"/>
    <cellStyle name="20% - Accent4 2" xfId="61"/>
    <cellStyle name="20% - Accent4 2 2" xfId="347"/>
    <cellStyle name="20% - Accent4 2 2 2" xfId="544"/>
    <cellStyle name="20% - Accent4 2 2 2 2" xfId="37902"/>
    <cellStyle name="20% - Accent4 2 2 3" xfId="762"/>
    <cellStyle name="20% - Accent4 2 2 4" xfId="37788"/>
    <cellStyle name="20% - Accent4 2 3" xfId="453"/>
    <cellStyle name="20% - Accent4 2 3 2" xfId="763"/>
    <cellStyle name="20% - Accent4 2 3 3" xfId="37842"/>
    <cellStyle name="20% - Accent4 2 4" xfId="764"/>
    <cellStyle name="20% - Accent4 2 5" xfId="21142"/>
    <cellStyle name="20% - Accent4 2 6" xfId="37729"/>
    <cellStyle name="20% - Accent4 20" xfId="765"/>
    <cellStyle name="20% - Accent4 21" xfId="766"/>
    <cellStyle name="20% - Accent4 22" xfId="767"/>
    <cellStyle name="20% - Accent4 3" xfId="311"/>
    <cellStyle name="20% - Accent4 3 2" xfId="508"/>
    <cellStyle name="20% - Accent4 3 2 2" xfId="768"/>
    <cellStyle name="20% - Accent4 3 2 3" xfId="37866"/>
    <cellStyle name="20% - Accent4 3 3" xfId="769"/>
    <cellStyle name="20% - Accent4 3 4" xfId="770"/>
    <cellStyle name="20% - Accent4 3 5" xfId="37752"/>
    <cellStyle name="20% - Accent4 4" xfId="331"/>
    <cellStyle name="20% - Accent4 4 2" xfId="528"/>
    <cellStyle name="20% - Accent4 4 2 2" xfId="771"/>
    <cellStyle name="20% - Accent4 4 2 3" xfId="37886"/>
    <cellStyle name="20% - Accent4 4 3" xfId="772"/>
    <cellStyle name="20% - Accent4 4 4" xfId="773"/>
    <cellStyle name="20% - Accent4 4 5" xfId="21143"/>
    <cellStyle name="20% - Accent4 4 6" xfId="37772"/>
    <cellStyle name="20% - Accent4 5" xfId="392"/>
    <cellStyle name="20% - Accent4 5 2" xfId="774"/>
    <cellStyle name="20% - Accent4 5 3" xfId="775"/>
    <cellStyle name="20% - Accent4 6" xfId="431"/>
    <cellStyle name="20% - Accent4 6 2" xfId="776"/>
    <cellStyle name="20% - Accent4 6 3" xfId="777"/>
    <cellStyle name="20% - Accent4 6 4" xfId="37822"/>
    <cellStyle name="20% - Accent4 7" xfId="595"/>
    <cellStyle name="20% - Accent4 7 2" xfId="778"/>
    <cellStyle name="20% - Accent4 7 3" xfId="779"/>
    <cellStyle name="20% - Accent4 7 4" xfId="37937"/>
    <cellStyle name="20% - Accent4 8" xfId="37693"/>
    <cellStyle name="20% - Accent4 8 2" xfId="780"/>
    <cellStyle name="20% - Accent4 8 3" xfId="781"/>
    <cellStyle name="20% - Accent4 9" xfId="37709"/>
    <cellStyle name="20% - Accent4 9 2" xfId="782"/>
    <cellStyle name="20% - Accent4 9 3" xfId="783"/>
    <cellStyle name="20% - Accent5" xfId="36" builtinId="46" customBuiltin="1"/>
    <cellStyle name="20% - Accent5 10 2" xfId="784"/>
    <cellStyle name="20% - Accent5 10 3" xfId="785"/>
    <cellStyle name="20% - Accent5 11 2" xfId="786"/>
    <cellStyle name="20% - Accent5 11 3" xfId="787"/>
    <cellStyle name="20% - Accent5 12 2" xfId="788"/>
    <cellStyle name="20% - Accent5 12 3" xfId="789"/>
    <cellStyle name="20% - Accent5 13 2" xfId="790"/>
    <cellStyle name="20% - Accent5 13 3" xfId="791"/>
    <cellStyle name="20% - Accent5 14 2" xfId="792"/>
    <cellStyle name="20% - Accent5 14 3" xfId="793"/>
    <cellStyle name="20% - Accent5 15" xfId="794"/>
    <cellStyle name="20% - Accent5 15 2" xfId="795"/>
    <cellStyle name="20% - Accent5 15 3" xfId="796"/>
    <cellStyle name="20% - Accent5 15 4" xfId="797"/>
    <cellStyle name="20% - Accent5 15 5" xfId="798"/>
    <cellStyle name="20% - Accent5 15 6" xfId="799"/>
    <cellStyle name="20% - Accent5 15 7" xfId="800"/>
    <cellStyle name="20% - Accent5 16" xfId="801"/>
    <cellStyle name="20% - Accent5 17" xfId="802"/>
    <cellStyle name="20% - Accent5 18" xfId="803"/>
    <cellStyle name="20% - Accent5 19" xfId="804"/>
    <cellStyle name="20% - Accent5 2" xfId="63"/>
    <cellStyle name="20% - Accent5 2 2" xfId="349"/>
    <cellStyle name="20% - Accent5 2 2 2" xfId="546"/>
    <cellStyle name="20% - Accent5 2 2 2 2" xfId="37904"/>
    <cellStyle name="20% - Accent5 2 2 3" xfId="805"/>
    <cellStyle name="20% - Accent5 2 2 4" xfId="37790"/>
    <cellStyle name="20% - Accent5 2 3" xfId="455"/>
    <cellStyle name="20% - Accent5 2 3 2" xfId="806"/>
    <cellStyle name="20% - Accent5 2 3 3" xfId="37844"/>
    <cellStyle name="20% - Accent5 2 4" xfId="807"/>
    <cellStyle name="20% - Accent5 2 5" xfId="21144"/>
    <cellStyle name="20% - Accent5 2 6" xfId="37731"/>
    <cellStyle name="20% - Accent5 20" xfId="808"/>
    <cellStyle name="20% - Accent5 21" xfId="809"/>
    <cellStyle name="20% - Accent5 22" xfId="810"/>
    <cellStyle name="20% - Accent5 3" xfId="313"/>
    <cellStyle name="20% - Accent5 3 2" xfId="510"/>
    <cellStyle name="20% - Accent5 3 2 2" xfId="811"/>
    <cellStyle name="20% - Accent5 3 2 3" xfId="37868"/>
    <cellStyle name="20% - Accent5 3 3" xfId="812"/>
    <cellStyle name="20% - Accent5 3 4" xfId="813"/>
    <cellStyle name="20% - Accent5 3 5" xfId="37754"/>
    <cellStyle name="20% - Accent5 4" xfId="333"/>
    <cellStyle name="20% - Accent5 4 2" xfId="530"/>
    <cellStyle name="20% - Accent5 4 2 2" xfId="814"/>
    <cellStyle name="20% - Accent5 4 2 3" xfId="37888"/>
    <cellStyle name="20% - Accent5 4 3" xfId="815"/>
    <cellStyle name="20% - Accent5 4 4" xfId="816"/>
    <cellStyle name="20% - Accent5 4 5" xfId="21145"/>
    <cellStyle name="20% - Accent5 4 6" xfId="37774"/>
    <cellStyle name="20% - Accent5 5" xfId="396"/>
    <cellStyle name="20% - Accent5 5 2" xfId="817"/>
    <cellStyle name="20% - Accent5 5 3" xfId="818"/>
    <cellStyle name="20% - Accent5 6" xfId="434"/>
    <cellStyle name="20% - Accent5 6 2" xfId="819"/>
    <cellStyle name="20% - Accent5 6 3" xfId="820"/>
    <cellStyle name="20% - Accent5 6 4" xfId="37824"/>
    <cellStyle name="20% - Accent5 7" xfId="598"/>
    <cellStyle name="20% - Accent5 7 2" xfId="821"/>
    <cellStyle name="20% - Accent5 7 3" xfId="822"/>
    <cellStyle name="20% - Accent5 7 4" xfId="37938"/>
    <cellStyle name="20% - Accent5 8" xfId="37695"/>
    <cellStyle name="20% - Accent5 8 2" xfId="823"/>
    <cellStyle name="20% - Accent5 8 3" xfId="824"/>
    <cellStyle name="20% - Accent5 9" xfId="37711"/>
    <cellStyle name="20% - Accent5 9 2" xfId="825"/>
    <cellStyle name="20% - Accent5 9 3" xfId="826"/>
    <cellStyle name="20% - Accent6" xfId="40" builtinId="50" customBuiltin="1"/>
    <cellStyle name="20% - Accent6 10 2" xfId="827"/>
    <cellStyle name="20% - Accent6 10 3" xfId="828"/>
    <cellStyle name="20% - Accent6 11 2" xfId="829"/>
    <cellStyle name="20% - Accent6 11 3" xfId="830"/>
    <cellStyle name="20% - Accent6 12 2" xfId="831"/>
    <cellStyle name="20% - Accent6 12 3" xfId="832"/>
    <cellStyle name="20% - Accent6 13 2" xfId="833"/>
    <cellStyle name="20% - Accent6 13 3" xfId="834"/>
    <cellStyle name="20% - Accent6 14 2" xfId="835"/>
    <cellStyle name="20% - Accent6 14 3" xfId="836"/>
    <cellStyle name="20% - Accent6 15" xfId="837"/>
    <cellStyle name="20% - Accent6 15 2" xfId="838"/>
    <cellStyle name="20% - Accent6 15 3" xfId="839"/>
    <cellStyle name="20% - Accent6 15 4" xfId="840"/>
    <cellStyle name="20% - Accent6 15 5" xfId="841"/>
    <cellStyle name="20% - Accent6 15 6" xfId="842"/>
    <cellStyle name="20% - Accent6 15 7" xfId="843"/>
    <cellStyle name="20% - Accent6 16" xfId="844"/>
    <cellStyle name="20% - Accent6 17" xfId="845"/>
    <cellStyle name="20% - Accent6 18" xfId="846"/>
    <cellStyle name="20% - Accent6 19" xfId="847"/>
    <cellStyle name="20% - Accent6 2" xfId="65"/>
    <cellStyle name="20% - Accent6 2 2" xfId="351"/>
    <cellStyle name="20% - Accent6 2 2 2" xfId="548"/>
    <cellStyle name="20% - Accent6 2 2 2 2" xfId="37906"/>
    <cellStyle name="20% - Accent6 2 2 3" xfId="848"/>
    <cellStyle name="20% - Accent6 2 2 4" xfId="37792"/>
    <cellStyle name="20% - Accent6 2 3" xfId="457"/>
    <cellStyle name="20% - Accent6 2 3 2" xfId="849"/>
    <cellStyle name="20% - Accent6 2 3 3" xfId="37846"/>
    <cellStyle name="20% - Accent6 2 4" xfId="850"/>
    <cellStyle name="20% - Accent6 2 5" xfId="21146"/>
    <cellStyle name="20% - Accent6 2 6" xfId="37733"/>
    <cellStyle name="20% - Accent6 20" xfId="851"/>
    <cellStyle name="20% - Accent6 21" xfId="852"/>
    <cellStyle name="20% - Accent6 22" xfId="853"/>
    <cellStyle name="20% - Accent6 3" xfId="315"/>
    <cellStyle name="20% - Accent6 3 2" xfId="512"/>
    <cellStyle name="20% - Accent6 3 2 2" xfId="854"/>
    <cellStyle name="20% - Accent6 3 2 3" xfId="37870"/>
    <cellStyle name="20% - Accent6 3 3" xfId="855"/>
    <cellStyle name="20% - Accent6 3 4" xfId="856"/>
    <cellStyle name="20% - Accent6 3 5" xfId="37756"/>
    <cellStyle name="20% - Accent6 4" xfId="335"/>
    <cellStyle name="20% - Accent6 4 2" xfId="532"/>
    <cellStyle name="20% - Accent6 4 2 2" xfId="857"/>
    <cellStyle name="20% - Accent6 4 2 3" xfId="37890"/>
    <cellStyle name="20% - Accent6 4 3" xfId="858"/>
    <cellStyle name="20% - Accent6 4 4" xfId="859"/>
    <cellStyle name="20% - Accent6 4 5" xfId="21147"/>
    <cellStyle name="20% - Accent6 4 6" xfId="37776"/>
    <cellStyle name="20% - Accent6 5" xfId="400"/>
    <cellStyle name="20% - Accent6 5 2" xfId="860"/>
    <cellStyle name="20% - Accent6 5 3" xfId="861"/>
    <cellStyle name="20% - Accent6 6" xfId="437"/>
    <cellStyle name="20% - Accent6 6 2" xfId="862"/>
    <cellStyle name="20% - Accent6 6 3" xfId="863"/>
    <cellStyle name="20% - Accent6 6 4" xfId="37826"/>
    <cellStyle name="20% - Accent6 7" xfId="601"/>
    <cellStyle name="20% - Accent6 7 2" xfId="864"/>
    <cellStyle name="20% - Accent6 7 3" xfId="865"/>
    <cellStyle name="20% - Accent6 7 4" xfId="37939"/>
    <cellStyle name="20% - Accent6 8" xfId="37697"/>
    <cellStyle name="20% - Accent6 8 2" xfId="866"/>
    <cellStyle name="20% - Accent6 8 3" xfId="867"/>
    <cellStyle name="20% - Accent6 9" xfId="37713"/>
    <cellStyle name="20% - Accent6 9 2" xfId="868"/>
    <cellStyle name="20% - Accent6 9 3" xfId="869"/>
    <cellStyle name="40% - Accent1" xfId="21" builtinId="31" customBuiltin="1"/>
    <cellStyle name="40% - Accent1 10 2" xfId="870"/>
    <cellStyle name="40% - Accent1 10 3" xfId="871"/>
    <cellStyle name="40% - Accent1 11 2" xfId="872"/>
    <cellStyle name="40% - Accent1 11 3" xfId="873"/>
    <cellStyle name="40% - Accent1 12 2" xfId="874"/>
    <cellStyle name="40% - Accent1 12 3" xfId="875"/>
    <cellStyle name="40% - Accent1 13 2" xfId="876"/>
    <cellStyle name="40% - Accent1 13 3" xfId="877"/>
    <cellStyle name="40% - Accent1 14 2" xfId="878"/>
    <cellStyle name="40% - Accent1 14 3" xfId="879"/>
    <cellStyle name="40% - Accent1 15" xfId="880"/>
    <cellStyle name="40% - Accent1 15 2" xfId="881"/>
    <cellStyle name="40% - Accent1 15 3" xfId="882"/>
    <cellStyle name="40% - Accent1 15 4" xfId="883"/>
    <cellStyle name="40% - Accent1 15 5" xfId="884"/>
    <cellStyle name="40% - Accent1 15 6" xfId="885"/>
    <cellStyle name="40% - Accent1 15 7" xfId="886"/>
    <cellStyle name="40% - Accent1 16" xfId="887"/>
    <cellStyle name="40% - Accent1 17" xfId="888"/>
    <cellStyle name="40% - Accent1 18" xfId="889"/>
    <cellStyle name="40% - Accent1 19" xfId="890"/>
    <cellStyle name="40% - Accent1 2" xfId="56"/>
    <cellStyle name="40% - Accent1 2 2" xfId="342"/>
    <cellStyle name="40% - Accent1 2 2 2" xfId="539"/>
    <cellStyle name="40% - Accent1 2 2 2 2" xfId="37897"/>
    <cellStyle name="40% - Accent1 2 2 3" xfId="891"/>
    <cellStyle name="40% - Accent1 2 2 4" xfId="37783"/>
    <cellStyle name="40% - Accent1 2 3" xfId="448"/>
    <cellStyle name="40% - Accent1 2 3 2" xfId="892"/>
    <cellStyle name="40% - Accent1 2 3 3" xfId="37837"/>
    <cellStyle name="40% - Accent1 2 4" xfId="893"/>
    <cellStyle name="40% - Accent1 2 5" xfId="21148"/>
    <cellStyle name="40% - Accent1 2 6" xfId="37724"/>
    <cellStyle name="40% - Accent1 20" xfId="894"/>
    <cellStyle name="40% - Accent1 21" xfId="895"/>
    <cellStyle name="40% - Accent1 22" xfId="896"/>
    <cellStyle name="40% - Accent1 3" xfId="306"/>
    <cellStyle name="40% - Accent1 3 2" xfId="503"/>
    <cellStyle name="40% - Accent1 3 2 2" xfId="897"/>
    <cellStyle name="40% - Accent1 3 2 3" xfId="37861"/>
    <cellStyle name="40% - Accent1 3 3" xfId="898"/>
    <cellStyle name="40% - Accent1 3 4" xfId="899"/>
    <cellStyle name="40% - Accent1 3 5" xfId="37747"/>
    <cellStyle name="40% - Accent1 4" xfId="326"/>
    <cellStyle name="40% - Accent1 4 2" xfId="523"/>
    <cellStyle name="40% - Accent1 4 2 2" xfId="900"/>
    <cellStyle name="40% - Accent1 4 2 3" xfId="37881"/>
    <cellStyle name="40% - Accent1 4 3" xfId="901"/>
    <cellStyle name="40% - Accent1 4 4" xfId="902"/>
    <cellStyle name="40% - Accent1 4 5" xfId="21149"/>
    <cellStyle name="40% - Accent1 4 6" xfId="37767"/>
    <cellStyle name="40% - Accent1 5" xfId="381"/>
    <cellStyle name="40% - Accent1 5 2" xfId="903"/>
    <cellStyle name="40% - Accent1 5 3" xfId="904"/>
    <cellStyle name="40% - Accent1 6" xfId="422"/>
    <cellStyle name="40% - Accent1 6 2" xfId="905"/>
    <cellStyle name="40% - Accent1 6 3" xfId="906"/>
    <cellStyle name="40% - Accent1 6 4" xfId="37816"/>
    <cellStyle name="40% - Accent1 7" xfId="590"/>
    <cellStyle name="40% - Accent1 7 2" xfId="907"/>
    <cellStyle name="40% - Accent1 7 3" xfId="908"/>
    <cellStyle name="40% - Accent1 7 4" xfId="37940"/>
    <cellStyle name="40% - Accent1 8" xfId="37688"/>
    <cellStyle name="40% - Accent1 8 2" xfId="909"/>
    <cellStyle name="40% - Accent1 8 3" xfId="910"/>
    <cellStyle name="40% - Accent1 9" xfId="37704"/>
    <cellStyle name="40% - Accent1 9 2" xfId="911"/>
    <cellStyle name="40% - Accent1 9 3" xfId="912"/>
    <cellStyle name="40% - Accent2" xfId="25" builtinId="35" customBuiltin="1"/>
    <cellStyle name="40% - Accent2 10 2" xfId="913"/>
    <cellStyle name="40% - Accent2 10 3" xfId="914"/>
    <cellStyle name="40% - Accent2 11 2" xfId="915"/>
    <cellStyle name="40% - Accent2 11 3" xfId="916"/>
    <cellStyle name="40% - Accent2 12 2" xfId="917"/>
    <cellStyle name="40% - Accent2 12 3" xfId="918"/>
    <cellStyle name="40% - Accent2 13 2" xfId="919"/>
    <cellStyle name="40% - Accent2 13 3" xfId="920"/>
    <cellStyle name="40% - Accent2 14 2" xfId="921"/>
    <cellStyle name="40% - Accent2 14 3" xfId="922"/>
    <cellStyle name="40% - Accent2 15" xfId="923"/>
    <cellStyle name="40% - Accent2 15 2" xfId="924"/>
    <cellStyle name="40% - Accent2 15 3" xfId="925"/>
    <cellStyle name="40% - Accent2 15 4" xfId="926"/>
    <cellStyle name="40% - Accent2 15 5" xfId="927"/>
    <cellStyle name="40% - Accent2 15 6" xfId="928"/>
    <cellStyle name="40% - Accent2 15 7" xfId="929"/>
    <cellStyle name="40% - Accent2 16" xfId="930"/>
    <cellStyle name="40% - Accent2 17" xfId="931"/>
    <cellStyle name="40% - Accent2 18" xfId="932"/>
    <cellStyle name="40% - Accent2 19" xfId="933"/>
    <cellStyle name="40% - Accent2 2" xfId="58"/>
    <cellStyle name="40% - Accent2 2 2" xfId="344"/>
    <cellStyle name="40% - Accent2 2 2 2" xfId="541"/>
    <cellStyle name="40% - Accent2 2 2 2 2" xfId="37899"/>
    <cellStyle name="40% - Accent2 2 2 3" xfId="934"/>
    <cellStyle name="40% - Accent2 2 2 4" xfId="37785"/>
    <cellStyle name="40% - Accent2 2 3" xfId="450"/>
    <cellStyle name="40% - Accent2 2 3 2" xfId="935"/>
    <cellStyle name="40% - Accent2 2 3 3" xfId="37839"/>
    <cellStyle name="40% - Accent2 2 4" xfId="936"/>
    <cellStyle name="40% - Accent2 2 5" xfId="21150"/>
    <cellStyle name="40% - Accent2 2 6" xfId="37726"/>
    <cellStyle name="40% - Accent2 20" xfId="937"/>
    <cellStyle name="40% - Accent2 21" xfId="938"/>
    <cellStyle name="40% - Accent2 22" xfId="939"/>
    <cellStyle name="40% - Accent2 3" xfId="308"/>
    <cellStyle name="40% - Accent2 3 2" xfId="505"/>
    <cellStyle name="40% - Accent2 3 2 2" xfId="940"/>
    <cellStyle name="40% - Accent2 3 2 3" xfId="37863"/>
    <cellStyle name="40% - Accent2 3 3" xfId="941"/>
    <cellStyle name="40% - Accent2 3 4" xfId="942"/>
    <cellStyle name="40% - Accent2 3 5" xfId="37749"/>
    <cellStyle name="40% - Accent2 4" xfId="328"/>
    <cellStyle name="40% - Accent2 4 2" xfId="525"/>
    <cellStyle name="40% - Accent2 4 2 2" xfId="943"/>
    <cellStyle name="40% - Accent2 4 2 3" xfId="37883"/>
    <cellStyle name="40% - Accent2 4 3" xfId="944"/>
    <cellStyle name="40% - Accent2 4 4" xfId="945"/>
    <cellStyle name="40% - Accent2 4 5" xfId="21151"/>
    <cellStyle name="40% - Accent2 4 6" xfId="37769"/>
    <cellStyle name="40% - Accent2 5" xfId="385"/>
    <cellStyle name="40% - Accent2 5 2" xfId="946"/>
    <cellStyle name="40% - Accent2 5 3" xfId="947"/>
    <cellStyle name="40% - Accent2 6" xfId="426"/>
    <cellStyle name="40% - Accent2 6 2" xfId="948"/>
    <cellStyle name="40% - Accent2 6 3" xfId="949"/>
    <cellStyle name="40% - Accent2 6 4" xfId="37818"/>
    <cellStyle name="40% - Accent2 7" xfId="592"/>
    <cellStyle name="40% - Accent2 7 2" xfId="950"/>
    <cellStyle name="40% - Accent2 7 3" xfId="951"/>
    <cellStyle name="40% - Accent2 7 4" xfId="37941"/>
    <cellStyle name="40% - Accent2 8" xfId="37690"/>
    <cellStyle name="40% - Accent2 8 2" xfId="952"/>
    <cellStyle name="40% - Accent2 8 3" xfId="953"/>
    <cellStyle name="40% - Accent2 9" xfId="37706"/>
    <cellStyle name="40% - Accent2 9 2" xfId="954"/>
    <cellStyle name="40% - Accent2 9 3" xfId="955"/>
    <cellStyle name="40% - Accent3" xfId="29" builtinId="39" customBuiltin="1"/>
    <cellStyle name="40% - Accent3 10 2" xfId="956"/>
    <cellStyle name="40% - Accent3 10 3" xfId="957"/>
    <cellStyle name="40% - Accent3 11 2" xfId="958"/>
    <cellStyle name="40% - Accent3 11 3" xfId="959"/>
    <cellStyle name="40% - Accent3 12 2" xfId="960"/>
    <cellStyle name="40% - Accent3 12 3" xfId="961"/>
    <cellStyle name="40% - Accent3 13 2" xfId="962"/>
    <cellStyle name="40% - Accent3 13 3" xfId="963"/>
    <cellStyle name="40% - Accent3 14 2" xfId="964"/>
    <cellStyle name="40% - Accent3 14 3" xfId="965"/>
    <cellStyle name="40% - Accent3 15" xfId="966"/>
    <cellStyle name="40% - Accent3 15 2" xfId="967"/>
    <cellStyle name="40% - Accent3 15 3" xfId="968"/>
    <cellStyle name="40% - Accent3 15 4" xfId="969"/>
    <cellStyle name="40% - Accent3 15 5" xfId="970"/>
    <cellStyle name="40% - Accent3 15 6" xfId="971"/>
    <cellStyle name="40% - Accent3 15 7" xfId="972"/>
    <cellStyle name="40% - Accent3 16" xfId="973"/>
    <cellStyle name="40% - Accent3 17" xfId="974"/>
    <cellStyle name="40% - Accent3 18" xfId="975"/>
    <cellStyle name="40% - Accent3 19" xfId="976"/>
    <cellStyle name="40% - Accent3 2" xfId="60"/>
    <cellStyle name="40% - Accent3 2 2" xfId="346"/>
    <cellStyle name="40% - Accent3 2 2 2" xfId="543"/>
    <cellStyle name="40% - Accent3 2 2 2 2" xfId="37901"/>
    <cellStyle name="40% - Accent3 2 2 3" xfId="977"/>
    <cellStyle name="40% - Accent3 2 2 4" xfId="37787"/>
    <cellStyle name="40% - Accent3 2 3" xfId="452"/>
    <cellStyle name="40% - Accent3 2 3 2" xfId="978"/>
    <cellStyle name="40% - Accent3 2 3 3" xfId="37841"/>
    <cellStyle name="40% - Accent3 2 4" xfId="979"/>
    <cellStyle name="40% - Accent3 2 5" xfId="21152"/>
    <cellStyle name="40% - Accent3 2 6" xfId="37728"/>
    <cellStyle name="40% - Accent3 20" xfId="980"/>
    <cellStyle name="40% - Accent3 21" xfId="981"/>
    <cellStyle name="40% - Accent3 22" xfId="982"/>
    <cellStyle name="40% - Accent3 3" xfId="310"/>
    <cellStyle name="40% - Accent3 3 2" xfId="507"/>
    <cellStyle name="40% - Accent3 3 2 2" xfId="983"/>
    <cellStyle name="40% - Accent3 3 2 3" xfId="37865"/>
    <cellStyle name="40% - Accent3 3 3" xfId="984"/>
    <cellStyle name="40% - Accent3 3 4" xfId="985"/>
    <cellStyle name="40% - Accent3 3 5" xfId="37751"/>
    <cellStyle name="40% - Accent3 4" xfId="330"/>
    <cellStyle name="40% - Accent3 4 2" xfId="527"/>
    <cellStyle name="40% - Accent3 4 2 2" xfId="986"/>
    <cellStyle name="40% - Accent3 4 2 3" xfId="37885"/>
    <cellStyle name="40% - Accent3 4 3" xfId="987"/>
    <cellStyle name="40% - Accent3 4 4" xfId="988"/>
    <cellStyle name="40% - Accent3 4 5" xfId="21153"/>
    <cellStyle name="40% - Accent3 4 6" xfId="37771"/>
    <cellStyle name="40% - Accent3 5" xfId="389"/>
    <cellStyle name="40% - Accent3 5 2" xfId="989"/>
    <cellStyle name="40% - Accent3 5 3" xfId="990"/>
    <cellStyle name="40% - Accent3 6" xfId="428"/>
    <cellStyle name="40% - Accent3 6 2" xfId="991"/>
    <cellStyle name="40% - Accent3 6 3" xfId="992"/>
    <cellStyle name="40% - Accent3 6 4" xfId="37820"/>
    <cellStyle name="40% - Accent3 7" xfId="594"/>
    <cellStyle name="40% - Accent3 7 2" xfId="993"/>
    <cellStyle name="40% - Accent3 7 3" xfId="994"/>
    <cellStyle name="40% - Accent3 7 4" xfId="37942"/>
    <cellStyle name="40% - Accent3 8" xfId="37692"/>
    <cellStyle name="40% - Accent3 8 2" xfId="995"/>
    <cellStyle name="40% - Accent3 8 3" xfId="996"/>
    <cellStyle name="40% - Accent3 9" xfId="37708"/>
    <cellStyle name="40% - Accent3 9 2" xfId="997"/>
    <cellStyle name="40% - Accent3 9 3" xfId="998"/>
    <cellStyle name="40% - Accent4" xfId="33" builtinId="43" customBuiltin="1"/>
    <cellStyle name="40% - Accent4 10 2" xfId="999"/>
    <cellStyle name="40% - Accent4 10 3" xfId="1000"/>
    <cellStyle name="40% - Accent4 11 2" xfId="1001"/>
    <cellStyle name="40% - Accent4 11 3" xfId="1002"/>
    <cellStyle name="40% - Accent4 12 2" xfId="1003"/>
    <cellStyle name="40% - Accent4 12 3" xfId="1004"/>
    <cellStyle name="40% - Accent4 13 2" xfId="1005"/>
    <cellStyle name="40% - Accent4 13 3" xfId="1006"/>
    <cellStyle name="40% - Accent4 14 2" xfId="1007"/>
    <cellStyle name="40% - Accent4 14 3" xfId="1008"/>
    <cellStyle name="40% - Accent4 15" xfId="1009"/>
    <cellStyle name="40% - Accent4 15 2" xfId="1010"/>
    <cellStyle name="40% - Accent4 15 3" xfId="1011"/>
    <cellStyle name="40% - Accent4 15 4" xfId="1012"/>
    <cellStyle name="40% - Accent4 15 5" xfId="1013"/>
    <cellStyle name="40% - Accent4 15 6" xfId="1014"/>
    <cellStyle name="40% - Accent4 15 7" xfId="1015"/>
    <cellStyle name="40% - Accent4 16" xfId="1016"/>
    <cellStyle name="40% - Accent4 17" xfId="1017"/>
    <cellStyle name="40% - Accent4 18" xfId="1018"/>
    <cellStyle name="40% - Accent4 19" xfId="1019"/>
    <cellStyle name="40% - Accent4 2" xfId="62"/>
    <cellStyle name="40% - Accent4 2 2" xfId="348"/>
    <cellStyle name="40% - Accent4 2 2 2" xfId="545"/>
    <cellStyle name="40% - Accent4 2 2 2 2" xfId="37903"/>
    <cellStyle name="40% - Accent4 2 2 3" xfId="1020"/>
    <cellStyle name="40% - Accent4 2 2 4" xfId="37789"/>
    <cellStyle name="40% - Accent4 2 3" xfId="454"/>
    <cellStyle name="40% - Accent4 2 3 2" xfId="1021"/>
    <cellStyle name="40% - Accent4 2 3 3" xfId="37843"/>
    <cellStyle name="40% - Accent4 2 4" xfId="1022"/>
    <cellStyle name="40% - Accent4 2 5" xfId="21154"/>
    <cellStyle name="40% - Accent4 2 6" xfId="37730"/>
    <cellStyle name="40% - Accent4 20" xfId="1023"/>
    <cellStyle name="40% - Accent4 21" xfId="1024"/>
    <cellStyle name="40% - Accent4 22" xfId="1025"/>
    <cellStyle name="40% - Accent4 3" xfId="312"/>
    <cellStyle name="40% - Accent4 3 2" xfId="509"/>
    <cellStyle name="40% - Accent4 3 2 2" xfId="1026"/>
    <cellStyle name="40% - Accent4 3 2 3" xfId="37867"/>
    <cellStyle name="40% - Accent4 3 3" xfId="1027"/>
    <cellStyle name="40% - Accent4 3 4" xfId="1028"/>
    <cellStyle name="40% - Accent4 3 5" xfId="37753"/>
    <cellStyle name="40% - Accent4 4" xfId="332"/>
    <cellStyle name="40% - Accent4 4 2" xfId="529"/>
    <cellStyle name="40% - Accent4 4 2 2" xfId="1029"/>
    <cellStyle name="40% - Accent4 4 2 3" xfId="37887"/>
    <cellStyle name="40% - Accent4 4 3" xfId="1030"/>
    <cellStyle name="40% - Accent4 4 4" xfId="1031"/>
    <cellStyle name="40% - Accent4 4 5" xfId="21155"/>
    <cellStyle name="40% - Accent4 4 6" xfId="37773"/>
    <cellStyle name="40% - Accent4 5" xfId="393"/>
    <cellStyle name="40% - Accent4 5 2" xfId="1032"/>
    <cellStyle name="40% - Accent4 5 3" xfId="1033"/>
    <cellStyle name="40% - Accent4 6" xfId="432"/>
    <cellStyle name="40% - Accent4 6 2" xfId="1034"/>
    <cellStyle name="40% - Accent4 6 3" xfId="1035"/>
    <cellStyle name="40% - Accent4 6 4" xfId="37823"/>
    <cellStyle name="40% - Accent4 7" xfId="596"/>
    <cellStyle name="40% - Accent4 7 2" xfId="1036"/>
    <cellStyle name="40% - Accent4 7 3" xfId="1037"/>
    <cellStyle name="40% - Accent4 7 4" xfId="37943"/>
    <cellStyle name="40% - Accent4 8" xfId="37694"/>
    <cellStyle name="40% - Accent4 8 2" xfId="1038"/>
    <cellStyle name="40% - Accent4 8 3" xfId="1039"/>
    <cellStyle name="40% - Accent4 9" xfId="37710"/>
    <cellStyle name="40% - Accent4 9 2" xfId="1040"/>
    <cellStyle name="40% - Accent4 9 3" xfId="1041"/>
    <cellStyle name="40% - Accent5" xfId="37" builtinId="47" customBuiltin="1"/>
    <cellStyle name="40% - Accent5 10 2" xfId="1042"/>
    <cellStyle name="40% - Accent5 10 3" xfId="1043"/>
    <cellStyle name="40% - Accent5 11 2" xfId="1044"/>
    <cellStyle name="40% - Accent5 11 3" xfId="1045"/>
    <cellStyle name="40% - Accent5 12 2" xfId="1046"/>
    <cellStyle name="40% - Accent5 12 3" xfId="1047"/>
    <cellStyle name="40% - Accent5 13 2" xfId="1048"/>
    <cellStyle name="40% - Accent5 13 3" xfId="1049"/>
    <cellStyle name="40% - Accent5 14 2" xfId="1050"/>
    <cellStyle name="40% - Accent5 14 3" xfId="1051"/>
    <cellStyle name="40% - Accent5 15" xfId="1052"/>
    <cellStyle name="40% - Accent5 15 2" xfId="1053"/>
    <cellStyle name="40% - Accent5 15 3" xfId="1054"/>
    <cellStyle name="40% - Accent5 15 4" xfId="1055"/>
    <cellStyle name="40% - Accent5 15 5" xfId="1056"/>
    <cellStyle name="40% - Accent5 15 6" xfId="1057"/>
    <cellStyle name="40% - Accent5 15 7" xfId="1058"/>
    <cellStyle name="40% - Accent5 16" xfId="1059"/>
    <cellStyle name="40% - Accent5 17" xfId="1060"/>
    <cellStyle name="40% - Accent5 18" xfId="1061"/>
    <cellStyle name="40% - Accent5 19" xfId="1062"/>
    <cellStyle name="40% - Accent5 2" xfId="64"/>
    <cellStyle name="40% - Accent5 2 2" xfId="350"/>
    <cellStyle name="40% - Accent5 2 2 2" xfId="547"/>
    <cellStyle name="40% - Accent5 2 2 2 2" xfId="37905"/>
    <cellStyle name="40% - Accent5 2 2 3" xfId="1063"/>
    <cellStyle name="40% - Accent5 2 2 4" xfId="37791"/>
    <cellStyle name="40% - Accent5 2 3" xfId="456"/>
    <cellStyle name="40% - Accent5 2 3 2" xfId="1064"/>
    <cellStyle name="40% - Accent5 2 3 3" xfId="37845"/>
    <cellStyle name="40% - Accent5 2 4" xfId="1065"/>
    <cellStyle name="40% - Accent5 2 5" xfId="21156"/>
    <cellStyle name="40% - Accent5 2 6" xfId="37732"/>
    <cellStyle name="40% - Accent5 20" xfId="1066"/>
    <cellStyle name="40% - Accent5 21" xfId="1067"/>
    <cellStyle name="40% - Accent5 22" xfId="1068"/>
    <cellStyle name="40% - Accent5 3" xfId="314"/>
    <cellStyle name="40% - Accent5 3 2" xfId="511"/>
    <cellStyle name="40% - Accent5 3 2 2" xfId="1069"/>
    <cellStyle name="40% - Accent5 3 2 3" xfId="37869"/>
    <cellStyle name="40% - Accent5 3 3" xfId="1070"/>
    <cellStyle name="40% - Accent5 3 4" xfId="1071"/>
    <cellStyle name="40% - Accent5 3 5" xfId="37755"/>
    <cellStyle name="40% - Accent5 4" xfId="334"/>
    <cellStyle name="40% - Accent5 4 2" xfId="531"/>
    <cellStyle name="40% - Accent5 4 2 2" xfId="1072"/>
    <cellStyle name="40% - Accent5 4 2 3" xfId="37889"/>
    <cellStyle name="40% - Accent5 4 3" xfId="1073"/>
    <cellStyle name="40% - Accent5 4 4" xfId="1074"/>
    <cellStyle name="40% - Accent5 4 5" xfId="21157"/>
    <cellStyle name="40% - Accent5 4 6" xfId="37775"/>
    <cellStyle name="40% - Accent5 5" xfId="397"/>
    <cellStyle name="40% - Accent5 5 2" xfId="1075"/>
    <cellStyle name="40% - Accent5 5 3" xfId="1076"/>
    <cellStyle name="40% - Accent5 6" xfId="435"/>
    <cellStyle name="40% - Accent5 6 2" xfId="1077"/>
    <cellStyle name="40% - Accent5 6 3" xfId="1078"/>
    <cellStyle name="40% - Accent5 6 4" xfId="37825"/>
    <cellStyle name="40% - Accent5 7" xfId="599"/>
    <cellStyle name="40% - Accent5 7 2" xfId="1079"/>
    <cellStyle name="40% - Accent5 7 3" xfId="1080"/>
    <cellStyle name="40% - Accent5 7 4" xfId="37944"/>
    <cellStyle name="40% - Accent5 8" xfId="37696"/>
    <cellStyle name="40% - Accent5 8 2" xfId="1081"/>
    <cellStyle name="40% - Accent5 8 3" xfId="1082"/>
    <cellStyle name="40% - Accent5 9" xfId="37712"/>
    <cellStyle name="40% - Accent5 9 2" xfId="1083"/>
    <cellStyle name="40% - Accent5 9 3" xfId="1084"/>
    <cellStyle name="40% - Accent6" xfId="41" builtinId="51" customBuiltin="1"/>
    <cellStyle name="40% - Accent6 10 2" xfId="1085"/>
    <cellStyle name="40% - Accent6 10 3" xfId="1086"/>
    <cellStyle name="40% - Accent6 11 2" xfId="1087"/>
    <cellStyle name="40% - Accent6 11 3" xfId="1088"/>
    <cellStyle name="40% - Accent6 12 2" xfId="1089"/>
    <cellStyle name="40% - Accent6 12 3" xfId="1090"/>
    <cellStyle name="40% - Accent6 13 2" xfId="1091"/>
    <cellStyle name="40% - Accent6 13 3" xfId="1092"/>
    <cellStyle name="40% - Accent6 14 2" xfId="1093"/>
    <cellStyle name="40% - Accent6 14 3" xfId="1094"/>
    <cellStyle name="40% - Accent6 15" xfId="1095"/>
    <cellStyle name="40% - Accent6 15 2" xfId="1096"/>
    <cellStyle name="40% - Accent6 15 3" xfId="1097"/>
    <cellStyle name="40% - Accent6 15 4" xfId="1098"/>
    <cellStyle name="40% - Accent6 15 5" xfId="1099"/>
    <cellStyle name="40% - Accent6 15 6" xfId="1100"/>
    <cellStyle name="40% - Accent6 15 7" xfId="1101"/>
    <cellStyle name="40% - Accent6 16" xfId="1102"/>
    <cellStyle name="40% - Accent6 17" xfId="1103"/>
    <cellStyle name="40% - Accent6 18" xfId="1104"/>
    <cellStyle name="40% - Accent6 19" xfId="1105"/>
    <cellStyle name="40% - Accent6 2" xfId="66"/>
    <cellStyle name="40% - Accent6 2 2" xfId="352"/>
    <cellStyle name="40% - Accent6 2 2 2" xfId="549"/>
    <cellStyle name="40% - Accent6 2 2 2 2" xfId="37907"/>
    <cellStyle name="40% - Accent6 2 2 3" xfId="1106"/>
    <cellStyle name="40% - Accent6 2 2 4" xfId="37793"/>
    <cellStyle name="40% - Accent6 2 3" xfId="458"/>
    <cellStyle name="40% - Accent6 2 3 2" xfId="1107"/>
    <cellStyle name="40% - Accent6 2 3 3" xfId="37847"/>
    <cellStyle name="40% - Accent6 2 4" xfId="1108"/>
    <cellStyle name="40% - Accent6 2 5" xfId="21158"/>
    <cellStyle name="40% - Accent6 2 6" xfId="37734"/>
    <cellStyle name="40% - Accent6 20" xfId="1109"/>
    <cellStyle name="40% - Accent6 21" xfId="1110"/>
    <cellStyle name="40% - Accent6 22" xfId="1111"/>
    <cellStyle name="40% - Accent6 3" xfId="316"/>
    <cellStyle name="40% - Accent6 3 2" xfId="513"/>
    <cellStyle name="40% - Accent6 3 2 2" xfId="1112"/>
    <cellStyle name="40% - Accent6 3 2 3" xfId="37871"/>
    <cellStyle name="40% - Accent6 3 3" xfId="1113"/>
    <cellStyle name="40% - Accent6 3 4" xfId="1114"/>
    <cellStyle name="40% - Accent6 3 5" xfId="37757"/>
    <cellStyle name="40% - Accent6 4" xfId="336"/>
    <cellStyle name="40% - Accent6 4 2" xfId="533"/>
    <cellStyle name="40% - Accent6 4 2 2" xfId="1115"/>
    <cellStyle name="40% - Accent6 4 2 3" xfId="37891"/>
    <cellStyle name="40% - Accent6 4 3" xfId="1116"/>
    <cellStyle name="40% - Accent6 4 4" xfId="1117"/>
    <cellStyle name="40% - Accent6 4 5" xfId="21159"/>
    <cellStyle name="40% - Accent6 4 6" xfId="37777"/>
    <cellStyle name="40% - Accent6 5" xfId="401"/>
    <cellStyle name="40% - Accent6 5 2" xfId="1118"/>
    <cellStyle name="40% - Accent6 5 3" xfId="1119"/>
    <cellStyle name="40% - Accent6 6" xfId="438"/>
    <cellStyle name="40% - Accent6 6 2" xfId="1120"/>
    <cellStyle name="40% - Accent6 6 3" xfId="1121"/>
    <cellStyle name="40% - Accent6 6 4" xfId="37827"/>
    <cellStyle name="40% - Accent6 7" xfId="602"/>
    <cellStyle name="40% - Accent6 7 2" xfId="1122"/>
    <cellStyle name="40% - Accent6 7 3" xfId="1123"/>
    <cellStyle name="40% - Accent6 7 4" xfId="37945"/>
    <cellStyle name="40% - Accent6 8" xfId="37698"/>
    <cellStyle name="40% - Accent6 8 2" xfId="1124"/>
    <cellStyle name="40% - Accent6 8 3" xfId="1125"/>
    <cellStyle name="40% - Accent6 9" xfId="37714"/>
    <cellStyle name="40% - Accent6 9 2" xfId="1126"/>
    <cellStyle name="40% - Accent6 9 3" xfId="1127"/>
    <cellStyle name="60% - Accent1" xfId="22" builtinId="32" customBuiltin="1"/>
    <cellStyle name="60% - Accent1 10 2" xfId="1128"/>
    <cellStyle name="60% - Accent1 10 3" xfId="1129"/>
    <cellStyle name="60% - Accent1 11 2" xfId="1130"/>
    <cellStyle name="60% - Accent1 11 3" xfId="1131"/>
    <cellStyle name="60% - Accent1 12 2" xfId="1132"/>
    <cellStyle name="60% - Accent1 12 3" xfId="1133"/>
    <cellStyle name="60% - Accent1 13 2" xfId="1134"/>
    <cellStyle name="60% - Accent1 13 3" xfId="1135"/>
    <cellStyle name="60% - Accent1 14 2" xfId="1136"/>
    <cellStyle name="60% - Accent1 14 3" xfId="1137"/>
    <cellStyle name="60% - Accent1 15" xfId="1138"/>
    <cellStyle name="60% - Accent1 15 2" xfId="1139"/>
    <cellStyle name="60% - Accent1 15 3" xfId="1140"/>
    <cellStyle name="60% - Accent1 15 4" xfId="1141"/>
    <cellStyle name="60% - Accent1 15 5" xfId="1142"/>
    <cellStyle name="60% - Accent1 15 6" xfId="1143"/>
    <cellStyle name="60% - Accent1 15 7" xfId="1144"/>
    <cellStyle name="60% - Accent1 16" xfId="1145"/>
    <cellStyle name="60% - Accent1 17" xfId="1146"/>
    <cellStyle name="60% - Accent1 18" xfId="1147"/>
    <cellStyle name="60% - Accent1 19" xfId="1148"/>
    <cellStyle name="60% - Accent1 2" xfId="382"/>
    <cellStyle name="60% - Accent1 2 2" xfId="484"/>
    <cellStyle name="60% - Accent1 2 2 2" xfId="1149"/>
    <cellStyle name="60% - Accent1 2 3" xfId="1150"/>
    <cellStyle name="60% - Accent1 20" xfId="1151"/>
    <cellStyle name="60% - Accent1 21" xfId="1152"/>
    <cellStyle name="60% - Accent1 22" xfId="1153"/>
    <cellStyle name="60% - Accent1 3" xfId="1154"/>
    <cellStyle name="60% - Accent1 3 2" xfId="1155"/>
    <cellStyle name="60% - Accent1 3 3" xfId="1156"/>
    <cellStyle name="60% - Accent1 4 2" xfId="1157"/>
    <cellStyle name="60% - Accent1 4 3" xfId="1158"/>
    <cellStyle name="60% - Accent1 5 2" xfId="1159"/>
    <cellStyle name="60% - Accent1 5 3" xfId="1160"/>
    <cellStyle name="60% - Accent1 6 2" xfId="1161"/>
    <cellStyle name="60% - Accent1 6 3" xfId="1162"/>
    <cellStyle name="60% - Accent1 7 2" xfId="1163"/>
    <cellStyle name="60% - Accent1 7 3" xfId="1164"/>
    <cellStyle name="60% - Accent1 8 2" xfId="1165"/>
    <cellStyle name="60% - Accent1 8 3" xfId="1166"/>
    <cellStyle name="60% - Accent1 9 2" xfId="1167"/>
    <cellStyle name="60% - Accent1 9 3" xfId="1168"/>
    <cellStyle name="60% - Accent2" xfId="26" builtinId="36" customBuiltin="1"/>
    <cellStyle name="60% - Accent2 10 2" xfId="1169"/>
    <cellStyle name="60% - Accent2 10 3" xfId="1170"/>
    <cellStyle name="60% - Accent2 11 2" xfId="1171"/>
    <cellStyle name="60% - Accent2 11 3" xfId="1172"/>
    <cellStyle name="60% - Accent2 12 2" xfId="1173"/>
    <cellStyle name="60% - Accent2 12 3" xfId="1174"/>
    <cellStyle name="60% - Accent2 13 2" xfId="1175"/>
    <cellStyle name="60% - Accent2 13 3" xfId="1176"/>
    <cellStyle name="60% - Accent2 14 2" xfId="1177"/>
    <cellStyle name="60% - Accent2 14 3" xfId="1178"/>
    <cellStyle name="60% - Accent2 15" xfId="1179"/>
    <cellStyle name="60% - Accent2 15 2" xfId="1180"/>
    <cellStyle name="60% - Accent2 15 3" xfId="1181"/>
    <cellStyle name="60% - Accent2 15 4" xfId="1182"/>
    <cellStyle name="60% - Accent2 15 5" xfId="1183"/>
    <cellStyle name="60% - Accent2 15 6" xfId="1184"/>
    <cellStyle name="60% - Accent2 15 7" xfId="1185"/>
    <cellStyle name="60% - Accent2 16" xfId="1186"/>
    <cellStyle name="60% - Accent2 17" xfId="1187"/>
    <cellStyle name="60% - Accent2 18" xfId="1188"/>
    <cellStyle name="60% - Accent2 19" xfId="1189"/>
    <cellStyle name="60% - Accent2 2" xfId="386"/>
    <cellStyle name="60% - Accent2 2 2" xfId="433"/>
    <cellStyle name="60% - Accent2 2 2 2" xfId="1190"/>
    <cellStyle name="60% - Accent2 2 3" xfId="1191"/>
    <cellStyle name="60% - Accent2 20" xfId="1192"/>
    <cellStyle name="60% - Accent2 21" xfId="1193"/>
    <cellStyle name="60% - Accent2 22" xfId="1194"/>
    <cellStyle name="60% - Accent2 3" xfId="1195"/>
    <cellStyle name="60% - Accent2 3 2" xfId="1196"/>
    <cellStyle name="60% - Accent2 3 3" xfId="1197"/>
    <cellStyle name="60% - Accent2 4 2" xfId="1198"/>
    <cellStyle name="60% - Accent2 4 3" xfId="1199"/>
    <cellStyle name="60% - Accent2 5 2" xfId="1200"/>
    <cellStyle name="60% - Accent2 5 3" xfId="1201"/>
    <cellStyle name="60% - Accent2 6 2" xfId="1202"/>
    <cellStyle name="60% - Accent2 6 3" xfId="1203"/>
    <cellStyle name="60% - Accent2 7 2" xfId="1204"/>
    <cellStyle name="60% - Accent2 7 3" xfId="1205"/>
    <cellStyle name="60% - Accent2 8 2" xfId="1206"/>
    <cellStyle name="60% - Accent2 8 3" xfId="1207"/>
    <cellStyle name="60% - Accent2 9 2" xfId="1208"/>
    <cellStyle name="60% - Accent2 9 3" xfId="1209"/>
    <cellStyle name="60% - Accent3" xfId="30" builtinId="40" customBuiltin="1"/>
    <cellStyle name="60% - Accent3 10 2" xfId="1210"/>
    <cellStyle name="60% - Accent3 10 3" xfId="1211"/>
    <cellStyle name="60% - Accent3 11 2" xfId="1212"/>
    <cellStyle name="60% - Accent3 11 3" xfId="1213"/>
    <cellStyle name="60% - Accent3 12 2" xfId="1214"/>
    <cellStyle name="60% - Accent3 12 3" xfId="1215"/>
    <cellStyle name="60% - Accent3 13 2" xfId="1216"/>
    <cellStyle name="60% - Accent3 13 3" xfId="1217"/>
    <cellStyle name="60% - Accent3 14 2" xfId="1218"/>
    <cellStyle name="60% - Accent3 14 3" xfId="1219"/>
    <cellStyle name="60% - Accent3 15" xfId="1220"/>
    <cellStyle name="60% - Accent3 15 2" xfId="1221"/>
    <cellStyle name="60% - Accent3 15 3" xfId="1222"/>
    <cellStyle name="60% - Accent3 15 4" xfId="1223"/>
    <cellStyle name="60% - Accent3 15 5" xfId="1224"/>
    <cellStyle name="60% - Accent3 15 6" xfId="1225"/>
    <cellStyle name="60% - Accent3 15 7" xfId="1226"/>
    <cellStyle name="60% - Accent3 16" xfId="1227"/>
    <cellStyle name="60% - Accent3 17" xfId="1228"/>
    <cellStyle name="60% - Accent3 18" xfId="1229"/>
    <cellStyle name="60% - Accent3 19" xfId="1230"/>
    <cellStyle name="60% - Accent3 2" xfId="390"/>
    <cellStyle name="60% - Accent3 2 2" xfId="493"/>
    <cellStyle name="60% - Accent3 2 2 2" xfId="1231"/>
    <cellStyle name="60% - Accent3 2 3" xfId="1232"/>
    <cellStyle name="60% - Accent3 20" xfId="1233"/>
    <cellStyle name="60% - Accent3 21" xfId="1234"/>
    <cellStyle name="60% - Accent3 22" xfId="1235"/>
    <cellStyle name="60% - Accent3 3" xfId="1236"/>
    <cellStyle name="60% - Accent3 3 2" xfId="1237"/>
    <cellStyle name="60% - Accent3 3 3" xfId="1238"/>
    <cellStyle name="60% - Accent3 4 2" xfId="1239"/>
    <cellStyle name="60% - Accent3 4 3" xfId="1240"/>
    <cellStyle name="60% - Accent3 5 2" xfId="1241"/>
    <cellStyle name="60% - Accent3 5 3" xfId="1242"/>
    <cellStyle name="60% - Accent3 6 2" xfId="1243"/>
    <cellStyle name="60% - Accent3 6 3" xfId="1244"/>
    <cellStyle name="60% - Accent3 7 2" xfId="1245"/>
    <cellStyle name="60% - Accent3 7 3" xfId="1246"/>
    <cellStyle name="60% - Accent3 8 2" xfId="1247"/>
    <cellStyle name="60% - Accent3 8 3" xfId="1248"/>
    <cellStyle name="60% - Accent3 9 2" xfId="1249"/>
    <cellStyle name="60% - Accent3 9 3" xfId="1250"/>
    <cellStyle name="60% - Accent4" xfId="34" builtinId="44" customBuiltin="1"/>
    <cellStyle name="60% - Accent4 10 2" xfId="1251"/>
    <cellStyle name="60% - Accent4 10 3" xfId="1252"/>
    <cellStyle name="60% - Accent4 11 2" xfId="1253"/>
    <cellStyle name="60% - Accent4 11 3" xfId="1254"/>
    <cellStyle name="60% - Accent4 12 2" xfId="1255"/>
    <cellStyle name="60% - Accent4 12 3" xfId="1256"/>
    <cellStyle name="60% - Accent4 13 2" xfId="1257"/>
    <cellStyle name="60% - Accent4 13 3" xfId="1258"/>
    <cellStyle name="60% - Accent4 14 2" xfId="1259"/>
    <cellStyle name="60% - Accent4 14 3" xfId="1260"/>
    <cellStyle name="60% - Accent4 15" xfId="1261"/>
    <cellStyle name="60% - Accent4 15 2" xfId="1262"/>
    <cellStyle name="60% - Accent4 15 3" xfId="1263"/>
    <cellStyle name="60% - Accent4 15 4" xfId="1264"/>
    <cellStyle name="60% - Accent4 15 5" xfId="1265"/>
    <cellStyle name="60% - Accent4 15 6" xfId="1266"/>
    <cellStyle name="60% - Accent4 15 7" xfId="1267"/>
    <cellStyle name="60% - Accent4 16" xfId="1268"/>
    <cellStyle name="60% - Accent4 17" xfId="1269"/>
    <cellStyle name="60% - Accent4 18" xfId="1270"/>
    <cellStyle name="60% - Accent4 19" xfId="1271"/>
    <cellStyle name="60% - Accent4 2" xfId="394"/>
    <cellStyle name="60% - Accent4 2 2" xfId="463"/>
    <cellStyle name="60% - Accent4 2 2 2" xfId="1272"/>
    <cellStyle name="60% - Accent4 2 3" xfId="1273"/>
    <cellStyle name="60% - Accent4 20" xfId="1274"/>
    <cellStyle name="60% - Accent4 21" xfId="1275"/>
    <cellStyle name="60% - Accent4 22" xfId="1276"/>
    <cellStyle name="60% - Accent4 3" xfId="1277"/>
    <cellStyle name="60% - Accent4 3 2" xfId="1278"/>
    <cellStyle name="60% - Accent4 3 3" xfId="1279"/>
    <cellStyle name="60% - Accent4 4 2" xfId="1280"/>
    <cellStyle name="60% - Accent4 4 3" xfId="1281"/>
    <cellStyle name="60% - Accent4 5 2" xfId="1282"/>
    <cellStyle name="60% - Accent4 5 3" xfId="1283"/>
    <cellStyle name="60% - Accent4 6 2" xfId="1284"/>
    <cellStyle name="60% - Accent4 6 3" xfId="1285"/>
    <cellStyle name="60% - Accent4 7 2" xfId="1286"/>
    <cellStyle name="60% - Accent4 7 3" xfId="1287"/>
    <cellStyle name="60% - Accent4 8 2" xfId="1288"/>
    <cellStyle name="60% - Accent4 8 3" xfId="1289"/>
    <cellStyle name="60% - Accent4 9 2" xfId="1290"/>
    <cellStyle name="60% - Accent4 9 3" xfId="1291"/>
    <cellStyle name="60% - Accent5" xfId="38" builtinId="48" customBuiltin="1"/>
    <cellStyle name="60% - Accent5 10 2" xfId="1292"/>
    <cellStyle name="60% - Accent5 10 3" xfId="1293"/>
    <cellStyle name="60% - Accent5 11 2" xfId="1294"/>
    <cellStyle name="60% - Accent5 11 3" xfId="1295"/>
    <cellStyle name="60% - Accent5 12 2" xfId="1296"/>
    <cellStyle name="60% - Accent5 12 3" xfId="1297"/>
    <cellStyle name="60% - Accent5 13 2" xfId="1298"/>
    <cellStyle name="60% - Accent5 13 3" xfId="1299"/>
    <cellStyle name="60% - Accent5 14 2" xfId="1300"/>
    <cellStyle name="60% - Accent5 14 3" xfId="1301"/>
    <cellStyle name="60% - Accent5 15" xfId="1302"/>
    <cellStyle name="60% - Accent5 15 2" xfId="1303"/>
    <cellStyle name="60% - Accent5 15 3" xfId="1304"/>
    <cellStyle name="60% - Accent5 15 4" xfId="1305"/>
    <cellStyle name="60% - Accent5 15 5" xfId="1306"/>
    <cellStyle name="60% - Accent5 15 6" xfId="1307"/>
    <cellStyle name="60% - Accent5 15 7" xfId="1308"/>
    <cellStyle name="60% - Accent5 16" xfId="1309"/>
    <cellStyle name="60% - Accent5 17" xfId="1310"/>
    <cellStyle name="60% - Accent5 18" xfId="1311"/>
    <cellStyle name="60% - Accent5 19" xfId="1312"/>
    <cellStyle name="60% - Accent5 2" xfId="398"/>
    <cellStyle name="60% - Accent5 2 2" xfId="485"/>
    <cellStyle name="60% - Accent5 2 2 2" xfId="1313"/>
    <cellStyle name="60% - Accent5 2 3" xfId="1314"/>
    <cellStyle name="60% - Accent5 20" xfId="1315"/>
    <cellStyle name="60% - Accent5 21" xfId="1316"/>
    <cellStyle name="60% - Accent5 22" xfId="1317"/>
    <cellStyle name="60% - Accent5 3" xfId="1318"/>
    <cellStyle name="60% - Accent5 3 2" xfId="1319"/>
    <cellStyle name="60% - Accent5 3 3" xfId="1320"/>
    <cellStyle name="60% - Accent5 4 2" xfId="1321"/>
    <cellStyle name="60% - Accent5 4 3" xfId="1322"/>
    <cellStyle name="60% - Accent5 5 2" xfId="1323"/>
    <cellStyle name="60% - Accent5 5 3" xfId="1324"/>
    <cellStyle name="60% - Accent5 6 2" xfId="1325"/>
    <cellStyle name="60% - Accent5 6 3" xfId="1326"/>
    <cellStyle name="60% - Accent5 7 2" xfId="1327"/>
    <cellStyle name="60% - Accent5 7 3" xfId="1328"/>
    <cellStyle name="60% - Accent5 8 2" xfId="1329"/>
    <cellStyle name="60% - Accent5 8 3" xfId="1330"/>
    <cellStyle name="60% - Accent5 9 2" xfId="1331"/>
    <cellStyle name="60% - Accent5 9 3" xfId="1332"/>
    <cellStyle name="60% - Accent6" xfId="42" builtinId="52" customBuiltin="1"/>
    <cellStyle name="60% - Accent6 10 2" xfId="1333"/>
    <cellStyle name="60% - Accent6 10 3" xfId="1334"/>
    <cellStyle name="60% - Accent6 11 2" xfId="1335"/>
    <cellStyle name="60% - Accent6 11 3" xfId="1336"/>
    <cellStyle name="60% - Accent6 12 2" xfId="1337"/>
    <cellStyle name="60% - Accent6 12 3" xfId="1338"/>
    <cellStyle name="60% - Accent6 13 2" xfId="1339"/>
    <cellStyle name="60% - Accent6 13 3" xfId="1340"/>
    <cellStyle name="60% - Accent6 14 2" xfId="1341"/>
    <cellStyle name="60% - Accent6 14 3" xfId="1342"/>
    <cellStyle name="60% - Accent6 15" xfId="1343"/>
    <cellStyle name="60% - Accent6 15 2" xfId="1344"/>
    <cellStyle name="60% - Accent6 15 3" xfId="1345"/>
    <cellStyle name="60% - Accent6 15 4" xfId="1346"/>
    <cellStyle name="60% - Accent6 15 5" xfId="1347"/>
    <cellStyle name="60% - Accent6 15 6" xfId="1348"/>
    <cellStyle name="60% - Accent6 15 7" xfId="1349"/>
    <cellStyle name="60% - Accent6 16" xfId="1350"/>
    <cellStyle name="60% - Accent6 17" xfId="1351"/>
    <cellStyle name="60% - Accent6 18" xfId="1352"/>
    <cellStyle name="60% - Accent6 19" xfId="1353"/>
    <cellStyle name="60% - Accent6 2" xfId="402"/>
    <cellStyle name="60% - Accent6 2 2" xfId="462"/>
    <cellStyle name="60% - Accent6 2 2 2" xfId="1354"/>
    <cellStyle name="60% - Accent6 2 3" xfId="1355"/>
    <cellStyle name="60% - Accent6 20" xfId="1356"/>
    <cellStyle name="60% - Accent6 21" xfId="1357"/>
    <cellStyle name="60% - Accent6 22" xfId="1358"/>
    <cellStyle name="60% - Accent6 3" xfId="1359"/>
    <cellStyle name="60% - Accent6 3 2" xfId="1360"/>
    <cellStyle name="60% - Accent6 3 3" xfId="1361"/>
    <cellStyle name="60% - Accent6 4 2" xfId="1362"/>
    <cellStyle name="60% - Accent6 4 3" xfId="1363"/>
    <cellStyle name="60% - Accent6 5 2" xfId="1364"/>
    <cellStyle name="60% - Accent6 5 3" xfId="1365"/>
    <cellStyle name="60% - Accent6 6 2" xfId="1366"/>
    <cellStyle name="60% - Accent6 6 3" xfId="1367"/>
    <cellStyle name="60% - Accent6 7 2" xfId="1368"/>
    <cellStyle name="60% - Accent6 7 3" xfId="1369"/>
    <cellStyle name="60% - Accent6 8 2" xfId="1370"/>
    <cellStyle name="60% - Accent6 8 3" xfId="1371"/>
    <cellStyle name="60% - Accent6 9 2" xfId="1372"/>
    <cellStyle name="60% - Accent6 9 3" xfId="1373"/>
    <cellStyle name="Accent1" xfId="19" builtinId="29" customBuiltin="1"/>
    <cellStyle name="Accent1 10 2" xfId="1374"/>
    <cellStyle name="Accent1 10 3" xfId="1375"/>
    <cellStyle name="Accent1 11 2" xfId="1376"/>
    <cellStyle name="Accent1 11 3" xfId="1377"/>
    <cellStyle name="Accent1 12 2" xfId="1378"/>
    <cellStyle name="Accent1 12 3" xfId="1379"/>
    <cellStyle name="Accent1 13 2" xfId="1380"/>
    <cellStyle name="Accent1 13 3" xfId="1381"/>
    <cellStyle name="Accent1 14 2" xfId="1382"/>
    <cellStyle name="Accent1 14 3" xfId="1383"/>
    <cellStyle name="Accent1 15" xfId="1384"/>
    <cellStyle name="Accent1 15 2" xfId="1385"/>
    <cellStyle name="Accent1 15 3" xfId="1386"/>
    <cellStyle name="Accent1 15 4" xfId="1387"/>
    <cellStyle name="Accent1 15 5" xfId="1388"/>
    <cellStyle name="Accent1 15 6" xfId="1389"/>
    <cellStyle name="Accent1 15 7" xfId="1390"/>
    <cellStyle name="Accent1 16" xfId="1391"/>
    <cellStyle name="Accent1 17" xfId="1392"/>
    <cellStyle name="Accent1 18" xfId="1393"/>
    <cellStyle name="Accent1 19" xfId="1394"/>
    <cellStyle name="Accent1 2" xfId="379"/>
    <cellStyle name="Accent1 2 2" xfId="470"/>
    <cellStyle name="Accent1 2 2 2" xfId="1395"/>
    <cellStyle name="Accent1 2 3" xfId="1396"/>
    <cellStyle name="Accent1 20" xfId="1397"/>
    <cellStyle name="Accent1 21" xfId="1398"/>
    <cellStyle name="Accent1 22" xfId="1399"/>
    <cellStyle name="Accent1 3" xfId="1400"/>
    <cellStyle name="Accent1 3 2" xfId="1401"/>
    <cellStyle name="Accent1 3 3" xfId="1402"/>
    <cellStyle name="Accent1 4 2" xfId="1403"/>
    <cellStyle name="Accent1 4 3" xfId="1404"/>
    <cellStyle name="Accent1 5 2" xfId="1405"/>
    <cellStyle name="Accent1 5 3" xfId="1406"/>
    <cellStyle name="Accent1 6 2" xfId="1407"/>
    <cellStyle name="Accent1 6 3" xfId="1408"/>
    <cellStyle name="Accent1 7 2" xfId="1409"/>
    <cellStyle name="Accent1 7 3" xfId="1410"/>
    <cellStyle name="Accent1 8 2" xfId="1411"/>
    <cellStyle name="Accent1 8 3" xfId="1412"/>
    <cellStyle name="Accent1 9 2" xfId="1413"/>
    <cellStyle name="Accent1 9 3" xfId="1414"/>
    <cellStyle name="Accent2" xfId="23" builtinId="33" customBuiltin="1"/>
    <cellStyle name="Accent2 10 2" xfId="1415"/>
    <cellStyle name="Accent2 10 3" xfId="1416"/>
    <cellStyle name="Accent2 11 2" xfId="1417"/>
    <cellStyle name="Accent2 11 3" xfId="1418"/>
    <cellStyle name="Accent2 12 2" xfId="1419"/>
    <cellStyle name="Accent2 12 3" xfId="1420"/>
    <cellStyle name="Accent2 13 2" xfId="1421"/>
    <cellStyle name="Accent2 13 3" xfId="1422"/>
    <cellStyle name="Accent2 14 2" xfId="1423"/>
    <cellStyle name="Accent2 14 3" xfId="1424"/>
    <cellStyle name="Accent2 15" xfId="1425"/>
    <cellStyle name="Accent2 15 2" xfId="1426"/>
    <cellStyle name="Accent2 15 3" xfId="1427"/>
    <cellStyle name="Accent2 15 4" xfId="1428"/>
    <cellStyle name="Accent2 15 5" xfId="1429"/>
    <cellStyle name="Accent2 15 6" xfId="1430"/>
    <cellStyle name="Accent2 15 7" xfId="1431"/>
    <cellStyle name="Accent2 16" xfId="1432"/>
    <cellStyle name="Accent2 17" xfId="1433"/>
    <cellStyle name="Accent2 18" xfId="1434"/>
    <cellStyle name="Accent2 19" xfId="1435"/>
    <cellStyle name="Accent2 2" xfId="383"/>
    <cellStyle name="Accent2 2 2" xfId="487"/>
    <cellStyle name="Accent2 2 2 2" xfId="1436"/>
    <cellStyle name="Accent2 2 3" xfId="1437"/>
    <cellStyle name="Accent2 20" xfId="1438"/>
    <cellStyle name="Accent2 21" xfId="1439"/>
    <cellStyle name="Accent2 22" xfId="1440"/>
    <cellStyle name="Accent2 3" xfId="1441"/>
    <cellStyle name="Accent2 3 2" xfId="1442"/>
    <cellStyle name="Accent2 3 3" xfId="1443"/>
    <cellStyle name="Accent2 4 2" xfId="1444"/>
    <cellStyle name="Accent2 4 3" xfId="1445"/>
    <cellStyle name="Accent2 5 2" xfId="1446"/>
    <cellStyle name="Accent2 5 3" xfId="1447"/>
    <cellStyle name="Accent2 6 2" xfId="1448"/>
    <cellStyle name="Accent2 6 3" xfId="1449"/>
    <cellStyle name="Accent2 7 2" xfId="1450"/>
    <cellStyle name="Accent2 7 3" xfId="1451"/>
    <cellStyle name="Accent2 8 2" xfId="1452"/>
    <cellStyle name="Accent2 8 3" xfId="1453"/>
    <cellStyle name="Accent2 9 2" xfId="1454"/>
    <cellStyle name="Accent2 9 3" xfId="1455"/>
    <cellStyle name="Accent3" xfId="27" builtinId="37" customBuiltin="1"/>
    <cellStyle name="Accent3 10 2" xfId="1456"/>
    <cellStyle name="Accent3 10 3" xfId="1457"/>
    <cellStyle name="Accent3 11 2" xfId="1458"/>
    <cellStyle name="Accent3 11 3" xfId="1459"/>
    <cellStyle name="Accent3 12 2" xfId="1460"/>
    <cellStyle name="Accent3 12 3" xfId="1461"/>
    <cellStyle name="Accent3 13 2" xfId="1462"/>
    <cellStyle name="Accent3 13 3" xfId="1463"/>
    <cellStyle name="Accent3 14 2" xfId="1464"/>
    <cellStyle name="Accent3 14 3" xfId="1465"/>
    <cellStyle name="Accent3 15" xfId="1466"/>
    <cellStyle name="Accent3 15 2" xfId="1467"/>
    <cellStyle name="Accent3 15 3" xfId="1468"/>
    <cellStyle name="Accent3 15 4" xfId="1469"/>
    <cellStyle name="Accent3 15 5" xfId="1470"/>
    <cellStyle name="Accent3 15 6" xfId="1471"/>
    <cellStyle name="Accent3 15 7" xfId="1472"/>
    <cellStyle name="Accent3 16" xfId="1473"/>
    <cellStyle name="Accent3 17" xfId="1474"/>
    <cellStyle name="Accent3 18" xfId="1475"/>
    <cellStyle name="Accent3 19" xfId="1476"/>
    <cellStyle name="Accent3 2" xfId="387"/>
    <cellStyle name="Accent3 2 2" xfId="423"/>
    <cellStyle name="Accent3 2 2 2" xfId="1477"/>
    <cellStyle name="Accent3 2 3" xfId="1478"/>
    <cellStyle name="Accent3 20" xfId="1479"/>
    <cellStyle name="Accent3 21" xfId="1480"/>
    <cellStyle name="Accent3 22" xfId="1481"/>
    <cellStyle name="Accent3 3" xfId="1482"/>
    <cellStyle name="Accent3 3 2" xfId="1483"/>
    <cellStyle name="Accent3 3 3" xfId="1484"/>
    <cellStyle name="Accent3 4 2" xfId="1485"/>
    <cellStyle name="Accent3 4 3" xfId="1486"/>
    <cellStyle name="Accent3 5 2" xfId="1487"/>
    <cellStyle name="Accent3 5 3" xfId="1488"/>
    <cellStyle name="Accent3 6 2" xfId="1489"/>
    <cellStyle name="Accent3 6 3" xfId="1490"/>
    <cellStyle name="Accent3 7 2" xfId="1491"/>
    <cellStyle name="Accent3 7 3" xfId="1492"/>
    <cellStyle name="Accent3 8 2" xfId="1493"/>
    <cellStyle name="Accent3 8 3" xfId="1494"/>
    <cellStyle name="Accent3 9 2" xfId="1495"/>
    <cellStyle name="Accent3 9 3" xfId="1496"/>
    <cellStyle name="Accent4" xfId="31" builtinId="41" customBuiltin="1"/>
    <cellStyle name="Accent4 10 2" xfId="1497"/>
    <cellStyle name="Accent4 10 3" xfId="1498"/>
    <cellStyle name="Accent4 11 2" xfId="1499"/>
    <cellStyle name="Accent4 11 3" xfId="1500"/>
    <cellStyle name="Accent4 12 2" xfId="1501"/>
    <cellStyle name="Accent4 12 3" xfId="1502"/>
    <cellStyle name="Accent4 13 2" xfId="1503"/>
    <cellStyle name="Accent4 13 3" xfId="1504"/>
    <cellStyle name="Accent4 14 2" xfId="1505"/>
    <cellStyle name="Accent4 14 3" xfId="1506"/>
    <cellStyle name="Accent4 15" xfId="1507"/>
    <cellStyle name="Accent4 15 2" xfId="1508"/>
    <cellStyle name="Accent4 15 3" xfId="1509"/>
    <cellStyle name="Accent4 15 4" xfId="1510"/>
    <cellStyle name="Accent4 15 5" xfId="1511"/>
    <cellStyle name="Accent4 15 6" xfId="1512"/>
    <cellStyle name="Accent4 15 7" xfId="1513"/>
    <cellStyle name="Accent4 16" xfId="1514"/>
    <cellStyle name="Accent4 17" xfId="1515"/>
    <cellStyle name="Accent4 18" xfId="1516"/>
    <cellStyle name="Accent4 19" xfId="1517"/>
    <cellStyle name="Accent4 2" xfId="391"/>
    <cellStyle name="Accent4 2 2" xfId="490"/>
    <cellStyle name="Accent4 2 2 2" xfId="1518"/>
    <cellStyle name="Accent4 2 3" xfId="1519"/>
    <cellStyle name="Accent4 20" xfId="1520"/>
    <cellStyle name="Accent4 21" xfId="1521"/>
    <cellStyle name="Accent4 22" xfId="1522"/>
    <cellStyle name="Accent4 3" xfId="1523"/>
    <cellStyle name="Accent4 3 2" xfId="1524"/>
    <cellStyle name="Accent4 3 3" xfId="1525"/>
    <cellStyle name="Accent4 4 2" xfId="1526"/>
    <cellStyle name="Accent4 4 3" xfId="1527"/>
    <cellStyle name="Accent4 5 2" xfId="1528"/>
    <cellStyle name="Accent4 5 3" xfId="1529"/>
    <cellStyle name="Accent4 6 2" xfId="1530"/>
    <cellStyle name="Accent4 6 3" xfId="1531"/>
    <cellStyle name="Accent4 7 2" xfId="1532"/>
    <cellStyle name="Accent4 7 3" xfId="1533"/>
    <cellStyle name="Accent4 8 2" xfId="1534"/>
    <cellStyle name="Accent4 8 3" xfId="1535"/>
    <cellStyle name="Accent4 9 2" xfId="1536"/>
    <cellStyle name="Accent4 9 3" xfId="1537"/>
    <cellStyle name="Accent5" xfId="35" builtinId="45" customBuiltin="1"/>
    <cellStyle name="Accent5 10 2" xfId="1538"/>
    <cellStyle name="Accent5 10 3" xfId="1539"/>
    <cellStyle name="Accent5 11 2" xfId="1540"/>
    <cellStyle name="Accent5 11 3" xfId="1541"/>
    <cellStyle name="Accent5 12 2" xfId="1542"/>
    <cellStyle name="Accent5 12 3" xfId="1543"/>
    <cellStyle name="Accent5 13 2" xfId="1544"/>
    <cellStyle name="Accent5 13 3" xfId="1545"/>
    <cellStyle name="Accent5 14 2" xfId="1546"/>
    <cellStyle name="Accent5 14 3" xfId="1547"/>
    <cellStyle name="Accent5 15" xfId="1548"/>
    <cellStyle name="Accent5 15 2" xfId="1549"/>
    <cellStyle name="Accent5 15 3" xfId="1550"/>
    <cellStyle name="Accent5 15 4" xfId="1551"/>
    <cellStyle name="Accent5 15 5" xfId="1552"/>
    <cellStyle name="Accent5 15 6" xfId="1553"/>
    <cellStyle name="Accent5 15 7" xfId="1554"/>
    <cellStyle name="Accent5 16" xfId="1555"/>
    <cellStyle name="Accent5 17" xfId="1556"/>
    <cellStyle name="Accent5 18" xfId="1557"/>
    <cellStyle name="Accent5 19" xfId="1558"/>
    <cellStyle name="Accent5 2" xfId="395"/>
    <cellStyle name="Accent5 2 2" xfId="480"/>
    <cellStyle name="Accent5 2 2 2" xfId="1559"/>
    <cellStyle name="Accent5 2 3" xfId="1560"/>
    <cellStyle name="Accent5 20" xfId="1561"/>
    <cellStyle name="Accent5 21" xfId="1562"/>
    <cellStyle name="Accent5 22" xfId="1563"/>
    <cellStyle name="Accent5 3" xfId="1564"/>
    <cellStyle name="Accent5 3 2" xfId="1565"/>
    <cellStyle name="Accent5 3 3" xfId="1566"/>
    <cellStyle name="Accent5 4 2" xfId="1567"/>
    <cellStyle name="Accent5 4 3" xfId="1568"/>
    <cellStyle name="Accent5 5 2" xfId="1569"/>
    <cellStyle name="Accent5 5 3" xfId="1570"/>
    <cellStyle name="Accent5 6 2" xfId="1571"/>
    <cellStyle name="Accent5 6 3" xfId="1572"/>
    <cellStyle name="Accent5 7 2" xfId="1573"/>
    <cellStyle name="Accent5 7 3" xfId="1574"/>
    <cellStyle name="Accent5 8 2" xfId="1575"/>
    <cellStyle name="Accent5 8 3" xfId="1576"/>
    <cellStyle name="Accent5 9 2" xfId="1577"/>
    <cellStyle name="Accent5 9 3" xfId="1578"/>
    <cellStyle name="Accent6" xfId="39" builtinId="49" customBuiltin="1"/>
    <cellStyle name="Accent6 10 2" xfId="1579"/>
    <cellStyle name="Accent6 10 3" xfId="1580"/>
    <cellStyle name="Accent6 11 2" xfId="1581"/>
    <cellStyle name="Accent6 11 3" xfId="1582"/>
    <cellStyle name="Accent6 12 2" xfId="1583"/>
    <cellStyle name="Accent6 12 3" xfId="1584"/>
    <cellStyle name="Accent6 13 2" xfId="1585"/>
    <cellStyle name="Accent6 13 3" xfId="1586"/>
    <cellStyle name="Accent6 14 2" xfId="1587"/>
    <cellStyle name="Accent6 14 3" xfId="1588"/>
    <cellStyle name="Accent6 15" xfId="1589"/>
    <cellStyle name="Accent6 15 2" xfId="1590"/>
    <cellStyle name="Accent6 15 3" xfId="1591"/>
    <cellStyle name="Accent6 15 4" xfId="1592"/>
    <cellStyle name="Accent6 15 5" xfId="1593"/>
    <cellStyle name="Accent6 15 6" xfId="1594"/>
    <cellStyle name="Accent6 15 7" xfId="1595"/>
    <cellStyle name="Accent6 16" xfId="1596"/>
    <cellStyle name="Accent6 17" xfId="1597"/>
    <cellStyle name="Accent6 18" xfId="1598"/>
    <cellStyle name="Accent6 19" xfId="1599"/>
    <cellStyle name="Accent6 2" xfId="399"/>
    <cellStyle name="Accent6 2 2" xfId="482"/>
    <cellStyle name="Accent6 2 2 2" xfId="1600"/>
    <cellStyle name="Accent6 2 3" xfId="1601"/>
    <cellStyle name="Accent6 20" xfId="1602"/>
    <cellStyle name="Accent6 21" xfId="1603"/>
    <cellStyle name="Accent6 22" xfId="1604"/>
    <cellStyle name="Accent6 3" xfId="1605"/>
    <cellStyle name="Accent6 3 2" xfId="1606"/>
    <cellStyle name="Accent6 3 3" xfId="1607"/>
    <cellStyle name="Accent6 4 2" xfId="1608"/>
    <cellStyle name="Accent6 4 3" xfId="1609"/>
    <cellStyle name="Accent6 5 2" xfId="1610"/>
    <cellStyle name="Accent6 5 3" xfId="1611"/>
    <cellStyle name="Accent6 6 2" xfId="1612"/>
    <cellStyle name="Accent6 6 3" xfId="1613"/>
    <cellStyle name="Accent6 7 2" xfId="1614"/>
    <cellStyle name="Accent6 7 3" xfId="1615"/>
    <cellStyle name="Accent6 8 2" xfId="1616"/>
    <cellStyle name="Accent6 8 3" xfId="1617"/>
    <cellStyle name="Accent6 9 2" xfId="1618"/>
    <cellStyle name="Accent6 9 3" xfId="1619"/>
    <cellStyle name="Bad" xfId="9" builtinId="27" customBuiltin="1"/>
    <cellStyle name="Bad 10 2" xfId="1620"/>
    <cellStyle name="Bad 10 3" xfId="1621"/>
    <cellStyle name="Bad 11 2" xfId="1622"/>
    <cellStyle name="Bad 11 3" xfId="1623"/>
    <cellStyle name="Bad 12 2" xfId="1624"/>
    <cellStyle name="Bad 12 3" xfId="1625"/>
    <cellStyle name="Bad 13 2" xfId="1626"/>
    <cellStyle name="Bad 13 3" xfId="1627"/>
    <cellStyle name="Bad 14 2" xfId="1628"/>
    <cellStyle name="Bad 14 3" xfId="1629"/>
    <cellStyle name="Bad 15" xfId="1630"/>
    <cellStyle name="Bad 15 2" xfId="1631"/>
    <cellStyle name="Bad 15 3" xfId="1632"/>
    <cellStyle name="Bad 15 4" xfId="1633"/>
    <cellStyle name="Bad 15 5" xfId="1634"/>
    <cellStyle name="Bad 15 6" xfId="1635"/>
    <cellStyle name="Bad 15 7" xfId="1636"/>
    <cellStyle name="Bad 16" xfId="1637"/>
    <cellStyle name="Bad 17" xfId="1638"/>
    <cellStyle name="Bad 18" xfId="1639"/>
    <cellStyle name="Bad 19" xfId="1640"/>
    <cellStyle name="Bad 2" xfId="368"/>
    <cellStyle name="Bad 2 2" xfId="560"/>
    <cellStyle name="Bad 2 2 2" xfId="1641"/>
    <cellStyle name="Bad 2 3" xfId="1642"/>
    <cellStyle name="Bad 20" xfId="1643"/>
    <cellStyle name="Bad 21" xfId="1644"/>
    <cellStyle name="Bad 22" xfId="1645"/>
    <cellStyle name="Bad 3" xfId="1646"/>
    <cellStyle name="Bad 3 2" xfId="1647"/>
    <cellStyle name="Bad 3 3" xfId="1648"/>
    <cellStyle name="Bad 4 2" xfId="1649"/>
    <cellStyle name="Bad 4 3" xfId="1650"/>
    <cellStyle name="Bad 5 2" xfId="1651"/>
    <cellStyle name="Bad 5 3" xfId="1652"/>
    <cellStyle name="Bad 6 2" xfId="1653"/>
    <cellStyle name="Bad 6 3" xfId="1654"/>
    <cellStyle name="Bad 7 2" xfId="1655"/>
    <cellStyle name="Bad 7 3" xfId="1656"/>
    <cellStyle name="Bad 8 2" xfId="1657"/>
    <cellStyle name="Bad 8 3" xfId="1658"/>
    <cellStyle name="Bad 9 2" xfId="1659"/>
    <cellStyle name="Bad 9 3" xfId="1660"/>
    <cellStyle name="Calculation" xfId="13" builtinId="22" customBuiltin="1"/>
    <cellStyle name="Calculation 10 2" xfId="1661"/>
    <cellStyle name="Calculation 10 3" xfId="1662"/>
    <cellStyle name="Calculation 11 2" xfId="1663"/>
    <cellStyle name="Calculation 11 3" xfId="1664"/>
    <cellStyle name="Calculation 12 2" xfId="1665"/>
    <cellStyle name="Calculation 12 3" xfId="1666"/>
    <cellStyle name="Calculation 13 2" xfId="1667"/>
    <cellStyle name="Calculation 13 3" xfId="1668"/>
    <cellStyle name="Calculation 14 2" xfId="1669"/>
    <cellStyle name="Calculation 14 3" xfId="1670"/>
    <cellStyle name="Calculation 15" xfId="1671"/>
    <cellStyle name="Calculation 15 2" xfId="1672"/>
    <cellStyle name="Calculation 15 3" xfId="1673"/>
    <cellStyle name="Calculation 15 4" xfId="1674"/>
    <cellStyle name="Calculation 15 5" xfId="1675"/>
    <cellStyle name="Calculation 15 6" xfId="1676"/>
    <cellStyle name="Calculation 15 7" xfId="1677"/>
    <cellStyle name="Calculation 16" xfId="1678"/>
    <cellStyle name="Calculation 17" xfId="1679"/>
    <cellStyle name="Calculation 18" xfId="1680"/>
    <cellStyle name="Calculation 19" xfId="1681"/>
    <cellStyle name="Calculation 2" xfId="372"/>
    <cellStyle name="Calculation 2 2" xfId="577"/>
    <cellStyle name="Calculation 2 2 2" xfId="1682"/>
    <cellStyle name="Calculation 2 3" xfId="1683"/>
    <cellStyle name="Calculation 20" xfId="1684"/>
    <cellStyle name="Calculation 21" xfId="1685"/>
    <cellStyle name="Calculation 22" xfId="1686"/>
    <cellStyle name="Calculation 3" xfId="1687"/>
    <cellStyle name="Calculation 3 2" xfId="1688"/>
    <cellStyle name="Calculation 3 3" xfId="1689"/>
    <cellStyle name="Calculation 4 2" xfId="1690"/>
    <cellStyle name="Calculation 4 3" xfId="1691"/>
    <cellStyle name="Calculation 5 2" xfId="1692"/>
    <cellStyle name="Calculation 5 3" xfId="1693"/>
    <cellStyle name="Calculation 6 2" xfId="1694"/>
    <cellStyle name="Calculation 6 3" xfId="1695"/>
    <cellStyle name="Calculation 7 2" xfId="1696"/>
    <cellStyle name="Calculation 7 3" xfId="1697"/>
    <cellStyle name="Calculation 8 2" xfId="1698"/>
    <cellStyle name="Calculation 8 3" xfId="1699"/>
    <cellStyle name="Calculation 9 2" xfId="1700"/>
    <cellStyle name="Calculation 9 3" xfId="1701"/>
    <cellStyle name="Check Cell" xfId="15" builtinId="23" customBuiltin="1"/>
    <cellStyle name="Check Cell 10 2" xfId="1702"/>
    <cellStyle name="Check Cell 10 3" xfId="1703"/>
    <cellStyle name="Check Cell 11 2" xfId="1704"/>
    <cellStyle name="Check Cell 11 3" xfId="1705"/>
    <cellStyle name="Check Cell 12 2" xfId="1706"/>
    <cellStyle name="Check Cell 12 3" xfId="1707"/>
    <cellStyle name="Check Cell 13 2" xfId="1708"/>
    <cellStyle name="Check Cell 13 3" xfId="1709"/>
    <cellStyle name="Check Cell 14 2" xfId="1710"/>
    <cellStyle name="Check Cell 14 3" xfId="1711"/>
    <cellStyle name="Check Cell 15" xfId="1712"/>
    <cellStyle name="Check Cell 15 2" xfId="1713"/>
    <cellStyle name="Check Cell 15 3" xfId="1714"/>
    <cellStyle name="Check Cell 15 4" xfId="1715"/>
    <cellStyle name="Check Cell 15 5" xfId="1716"/>
    <cellStyle name="Check Cell 15 6" xfId="1717"/>
    <cellStyle name="Check Cell 15 7" xfId="1718"/>
    <cellStyle name="Check Cell 16" xfId="1719"/>
    <cellStyle name="Check Cell 17" xfId="1720"/>
    <cellStyle name="Check Cell 18" xfId="1721"/>
    <cellStyle name="Check Cell 19" xfId="1722"/>
    <cellStyle name="Check Cell 2" xfId="374"/>
    <cellStyle name="Check Cell 2 2" xfId="562"/>
    <cellStyle name="Check Cell 2 2 2" xfId="1723"/>
    <cellStyle name="Check Cell 2 3" xfId="1724"/>
    <cellStyle name="Check Cell 20" xfId="1725"/>
    <cellStyle name="Check Cell 21" xfId="1726"/>
    <cellStyle name="Check Cell 22" xfId="1727"/>
    <cellStyle name="Check Cell 3" xfId="1728"/>
    <cellStyle name="Check Cell 3 2" xfId="1729"/>
    <cellStyle name="Check Cell 3 3" xfId="1730"/>
    <cellStyle name="Check Cell 4 2" xfId="1731"/>
    <cellStyle name="Check Cell 4 3" xfId="1732"/>
    <cellStyle name="Check Cell 5 2" xfId="1733"/>
    <cellStyle name="Check Cell 5 3" xfId="1734"/>
    <cellStyle name="Check Cell 6 2" xfId="1735"/>
    <cellStyle name="Check Cell 6 3" xfId="1736"/>
    <cellStyle name="Check Cell 7 2" xfId="1737"/>
    <cellStyle name="Check Cell 7 3" xfId="1738"/>
    <cellStyle name="Check Cell 8 2" xfId="1739"/>
    <cellStyle name="Check Cell 8 3" xfId="1740"/>
    <cellStyle name="Check Cell 9 2" xfId="1741"/>
    <cellStyle name="Check Cell 9 3" xfId="1742"/>
    <cellStyle name="Comma" xfId="1" builtinId="3"/>
    <cellStyle name="Comma 10" xfId="411"/>
    <cellStyle name="Comma 10 10" xfId="1743"/>
    <cellStyle name="Comma 10 10 2" xfId="580"/>
    <cellStyle name="Comma 10 11" xfId="1744"/>
    <cellStyle name="Comma 10 12" xfId="1745"/>
    <cellStyle name="Comma 10 13" xfId="1746"/>
    <cellStyle name="Comma 10 14" xfId="1747"/>
    <cellStyle name="Comma 10 15" xfId="1748"/>
    <cellStyle name="Comma 10 16" xfId="1749"/>
    <cellStyle name="Comma 10 17" xfId="1750"/>
    <cellStyle name="Comma 10 18" xfId="1751"/>
    <cellStyle name="Comma 10 19" xfId="21160"/>
    <cellStyle name="Comma 10 2" xfId="572"/>
    <cellStyle name="Comma 10 2 2" xfId="1752"/>
    <cellStyle name="Comma 10 2 3" xfId="1753"/>
    <cellStyle name="Comma 10 2 4" xfId="37924"/>
    <cellStyle name="Comma 10 20" xfId="37810"/>
    <cellStyle name="Comma 10 3" xfId="1754"/>
    <cellStyle name="Comma 10 3 2" xfId="1755"/>
    <cellStyle name="Comma 10 4" xfId="1756"/>
    <cellStyle name="Comma 10 4 2" xfId="1757"/>
    <cellStyle name="Comma 10 5" xfId="1758"/>
    <cellStyle name="Comma 10 5 2" xfId="1759"/>
    <cellStyle name="Comma 10 6" xfId="1760"/>
    <cellStyle name="Comma 10 7" xfId="1761"/>
    <cellStyle name="Comma 10 8" xfId="1762"/>
    <cellStyle name="Comma 10 9" xfId="1763"/>
    <cellStyle name="Comma 11" xfId="415"/>
    <cellStyle name="Comma 11 10" xfId="37814"/>
    <cellStyle name="Comma 11 2" xfId="1764"/>
    <cellStyle name="Comma 11 2 10" xfId="1765"/>
    <cellStyle name="Comma 11 2 2" xfId="1766"/>
    <cellStyle name="Comma 11 2 3" xfId="1767"/>
    <cellStyle name="Comma 11 2 4" xfId="1768"/>
    <cellStyle name="Comma 11 2 5" xfId="1769"/>
    <cellStyle name="Comma 11 2 6" xfId="1770"/>
    <cellStyle name="Comma 11 2 7" xfId="1771"/>
    <cellStyle name="Comma 11 2 8" xfId="1772"/>
    <cellStyle name="Comma 11 2 9" xfId="1773"/>
    <cellStyle name="Comma 11 3" xfId="1774"/>
    <cellStyle name="Comma 11 3 10" xfId="1775"/>
    <cellStyle name="Comma 11 3 2" xfId="1776"/>
    <cellStyle name="Comma 11 3 3" xfId="1777"/>
    <cellStyle name="Comma 11 3 4" xfId="1778"/>
    <cellStyle name="Comma 11 3 5" xfId="1779"/>
    <cellStyle name="Comma 11 3 6" xfId="1780"/>
    <cellStyle name="Comma 11 3 7" xfId="1781"/>
    <cellStyle name="Comma 11 3 8" xfId="1782"/>
    <cellStyle name="Comma 11 3 9" xfId="1783"/>
    <cellStyle name="Comma 11 4" xfId="1784"/>
    <cellStyle name="Comma 11 4 10" xfId="1785"/>
    <cellStyle name="Comma 11 4 2" xfId="1786"/>
    <cellStyle name="Comma 11 4 3" xfId="1787"/>
    <cellStyle name="Comma 11 4 4" xfId="1788"/>
    <cellStyle name="Comma 11 4 5" xfId="1789"/>
    <cellStyle name="Comma 11 4 6" xfId="1790"/>
    <cellStyle name="Comma 11 4 7" xfId="1791"/>
    <cellStyle name="Comma 11 4 8" xfId="1792"/>
    <cellStyle name="Comma 11 4 9" xfId="1793"/>
    <cellStyle name="Comma 11 5" xfId="1794"/>
    <cellStyle name="Comma 11 5 10" xfId="1795"/>
    <cellStyle name="Comma 11 5 2" xfId="1796"/>
    <cellStyle name="Comma 11 5 3" xfId="1797"/>
    <cellStyle name="Comma 11 5 4" xfId="1798"/>
    <cellStyle name="Comma 11 5 5" xfId="1799"/>
    <cellStyle name="Comma 11 5 6" xfId="1800"/>
    <cellStyle name="Comma 11 5 7" xfId="1801"/>
    <cellStyle name="Comma 11 5 8" xfId="1802"/>
    <cellStyle name="Comma 11 5 9" xfId="1803"/>
    <cellStyle name="Comma 11 6" xfId="1804"/>
    <cellStyle name="Comma 11 6 10" xfId="1805"/>
    <cellStyle name="Comma 11 6 2" xfId="1806"/>
    <cellStyle name="Comma 11 6 3" xfId="1807"/>
    <cellStyle name="Comma 11 6 4" xfId="1808"/>
    <cellStyle name="Comma 11 6 5" xfId="1809"/>
    <cellStyle name="Comma 11 6 6" xfId="1810"/>
    <cellStyle name="Comma 11 6 7" xfId="1811"/>
    <cellStyle name="Comma 11 6 8" xfId="1812"/>
    <cellStyle name="Comma 11 6 9" xfId="1813"/>
    <cellStyle name="Comma 11 7" xfId="1814"/>
    <cellStyle name="Comma 11 7 10" xfId="1815"/>
    <cellStyle name="Comma 11 7 2" xfId="1816"/>
    <cellStyle name="Comma 11 7 3" xfId="1817"/>
    <cellStyle name="Comma 11 7 4" xfId="1818"/>
    <cellStyle name="Comma 11 7 5" xfId="1819"/>
    <cellStyle name="Comma 11 7 6" xfId="1820"/>
    <cellStyle name="Comma 11 7 7" xfId="1821"/>
    <cellStyle name="Comma 11 7 8" xfId="1822"/>
    <cellStyle name="Comma 11 7 9" xfId="1823"/>
    <cellStyle name="Comma 11 8" xfId="1824"/>
    <cellStyle name="Comma 11 9" xfId="1825"/>
    <cellStyle name="Comma 12" xfId="1826"/>
    <cellStyle name="Comma 12 2" xfId="1827"/>
    <cellStyle name="Comma 12 3" xfId="1828"/>
    <cellStyle name="Comma 13" xfId="1829"/>
    <cellStyle name="Comma 13 2" xfId="1830"/>
    <cellStyle name="Comma 13 3" xfId="1831"/>
    <cellStyle name="Comma 13 4" xfId="37949"/>
    <cellStyle name="Comma 14" xfId="1832"/>
    <cellStyle name="Comma 14 2" xfId="1833"/>
    <cellStyle name="Comma 14 3" xfId="1834"/>
    <cellStyle name="Comma 14 4" xfId="37955"/>
    <cellStyle name="Comma 15" xfId="1835"/>
    <cellStyle name="Comma 15 2" xfId="1836"/>
    <cellStyle name="Comma 15 3" xfId="37960"/>
    <cellStyle name="Comma 16" xfId="1837"/>
    <cellStyle name="Comma 16 2" xfId="1838"/>
    <cellStyle name="Comma 17" xfId="1839"/>
    <cellStyle name="Comma 17 2" xfId="1840"/>
    <cellStyle name="Comma 18" xfId="1841"/>
    <cellStyle name="Comma 18 2" xfId="1842"/>
    <cellStyle name="Comma 19" xfId="1843"/>
    <cellStyle name="Comma 19 2" xfId="1844"/>
    <cellStyle name="Comma 2" xfId="69"/>
    <cellStyle name="Comma 2 10" xfId="1845"/>
    <cellStyle name="Comma 2 11" xfId="1846"/>
    <cellStyle name="Comma 2 12" xfId="1847"/>
    <cellStyle name="Comma 2 13" xfId="1848"/>
    <cellStyle name="Comma 2 14" xfId="1849"/>
    <cellStyle name="Comma 2 15" xfId="1850"/>
    <cellStyle name="Comma 2 16" xfId="1851"/>
    <cellStyle name="Comma 2 17" xfId="1852"/>
    <cellStyle name="Comma 2 18" xfId="1853"/>
    <cellStyle name="Comma 2 19" xfId="1854"/>
    <cellStyle name="Comma 2 2" xfId="283"/>
    <cellStyle name="Comma 2 2 10" xfId="1855"/>
    <cellStyle name="Comma 2 2 11" xfId="1856"/>
    <cellStyle name="Comma 2 2 12" xfId="1857"/>
    <cellStyle name="Comma 2 2 13" xfId="1858"/>
    <cellStyle name="Comma 2 2 14" xfId="1859"/>
    <cellStyle name="Comma 2 2 15" xfId="1860"/>
    <cellStyle name="Comma 2 2 16" xfId="1861"/>
    <cellStyle name="Comma 2 2 17" xfId="1862"/>
    <cellStyle name="Comma 2 2 18" xfId="1863"/>
    <cellStyle name="Comma 2 2 19" xfId="1864"/>
    <cellStyle name="Comma 2 2 2" xfId="583"/>
    <cellStyle name="Comma 2 2 2 2" xfId="1865"/>
    <cellStyle name="Comma 2 2 2 3" xfId="1866"/>
    <cellStyle name="Comma 2 2 2 4" xfId="1867"/>
    <cellStyle name="Comma 2 2 2 5" xfId="1868"/>
    <cellStyle name="Comma 2 2 2 6" xfId="37926"/>
    <cellStyle name="Comma 2 2 20" xfId="1869"/>
    <cellStyle name="Comma 2 2 21" xfId="1870"/>
    <cellStyle name="Comma 2 2 22" xfId="1871"/>
    <cellStyle name="Comma 2 2 23" xfId="1872"/>
    <cellStyle name="Comma 2 2 24" xfId="1873"/>
    <cellStyle name="Comma 2 2 25" xfId="1874"/>
    <cellStyle name="Comma 2 2 26" xfId="1875"/>
    <cellStyle name="Comma 2 2 27" xfId="1876"/>
    <cellStyle name="Comma 2 2 28" xfId="1877"/>
    <cellStyle name="Comma 2 2 29" xfId="1878"/>
    <cellStyle name="Comma 2 2 3" xfId="1879"/>
    <cellStyle name="Comma 2 2 30" xfId="1880"/>
    <cellStyle name="Comma 2 2 31" xfId="1881"/>
    <cellStyle name="Comma 2 2 32" xfId="1882"/>
    <cellStyle name="Comma 2 2 4" xfId="1883"/>
    <cellStyle name="Comma 2 2 5" xfId="1884"/>
    <cellStyle name="Comma 2 2 6" xfId="1885"/>
    <cellStyle name="Comma 2 2 7" xfId="1886"/>
    <cellStyle name="Comma 2 2 8" xfId="1887"/>
    <cellStyle name="Comma 2 2 9" xfId="1888"/>
    <cellStyle name="Comma 2 20" xfId="1889"/>
    <cellStyle name="Comma 2 21" xfId="1890"/>
    <cellStyle name="Comma 2 22" xfId="1891"/>
    <cellStyle name="Comma 2 23" xfId="1892"/>
    <cellStyle name="Comma 2 24" xfId="1893"/>
    <cellStyle name="Comma 2 25" xfId="1894"/>
    <cellStyle name="Comma 2 26" xfId="1895"/>
    <cellStyle name="Comma 2 27" xfId="1896"/>
    <cellStyle name="Comma 2 28" xfId="1897"/>
    <cellStyle name="Comma 2 29" xfId="1898"/>
    <cellStyle name="Comma 2 3" xfId="353"/>
    <cellStyle name="Comma 2 3 10" xfId="1899"/>
    <cellStyle name="Comma 2 3 11" xfId="1900"/>
    <cellStyle name="Comma 2 3 12" xfId="1901"/>
    <cellStyle name="Comma 2 3 13" xfId="37794"/>
    <cellStyle name="Comma 2 3 2" xfId="550"/>
    <cellStyle name="Comma 2 3 2 2" xfId="1902"/>
    <cellStyle name="Comma 2 3 2 3" xfId="1903"/>
    <cellStyle name="Comma 2 3 2 4" xfId="1904"/>
    <cellStyle name="Comma 2 3 2 5" xfId="1905"/>
    <cellStyle name="Comma 2 3 2 6" xfId="37908"/>
    <cellStyle name="Comma 2 3 3" xfId="429"/>
    <cellStyle name="Comma 2 3 3 2" xfId="575"/>
    <cellStyle name="Comma 2 3 4" xfId="1906"/>
    <cellStyle name="Comma 2 3 5" xfId="1907"/>
    <cellStyle name="Comma 2 3 6" xfId="1908"/>
    <cellStyle name="Comma 2 3 7" xfId="1909"/>
    <cellStyle name="Comma 2 3 8" xfId="1910"/>
    <cellStyle name="Comma 2 3 9" xfId="1911"/>
    <cellStyle name="Comma 2 30" xfId="1912"/>
    <cellStyle name="Comma 2 31" xfId="1913"/>
    <cellStyle name="Comma 2 32" xfId="1914"/>
    <cellStyle name="Comma 2 33" xfId="1915"/>
    <cellStyle name="Comma 2 34" xfId="1916"/>
    <cellStyle name="Comma 2 35" xfId="1917"/>
    <cellStyle name="Comma 2 36" xfId="1918"/>
    <cellStyle name="Comma 2 37" xfId="1919"/>
    <cellStyle name="Comma 2 38" xfId="1920"/>
    <cellStyle name="Comma 2 39" xfId="1921"/>
    <cellStyle name="Comma 2 4" xfId="460"/>
    <cellStyle name="Comma 2 4 2" xfId="1922"/>
    <cellStyle name="Comma 2 4 3" xfId="37848"/>
    <cellStyle name="Comma 2 40" xfId="1923"/>
    <cellStyle name="Comma 2 41" xfId="1924"/>
    <cellStyle name="Comma 2 42" xfId="1925"/>
    <cellStyle name="Comma 2 43" xfId="1926"/>
    <cellStyle name="Comma 2 43 2" xfId="21161"/>
    <cellStyle name="Comma 2 44" xfId="1927"/>
    <cellStyle name="Comma 2 44 2" xfId="21162"/>
    <cellStyle name="Comma 2 45" xfId="1928"/>
    <cellStyle name="Comma 2 45 2" xfId="21163"/>
    <cellStyle name="Comma 2 46" xfId="1929"/>
    <cellStyle name="Comma 2 46 2" xfId="21164"/>
    <cellStyle name="Comma 2 47" xfId="1930"/>
    <cellStyle name="Comma 2 47 2" xfId="21165"/>
    <cellStyle name="Comma 2 48" xfId="1931"/>
    <cellStyle name="Comma 2 48 2" xfId="21166"/>
    <cellStyle name="Comma 2 49" xfId="1932"/>
    <cellStyle name="Comma 2 49 2" xfId="21167"/>
    <cellStyle name="Comma 2 5" xfId="1933"/>
    <cellStyle name="Comma 2 50" xfId="1934"/>
    <cellStyle name="Comma 2 50 2" xfId="21168"/>
    <cellStyle name="Comma 2 51" xfId="1935"/>
    <cellStyle name="Comma 2 51 2" xfId="21169"/>
    <cellStyle name="Comma 2 52" xfId="1936"/>
    <cellStyle name="Comma 2 52 2" xfId="21170"/>
    <cellStyle name="Comma 2 53" xfId="1937"/>
    <cellStyle name="Comma 2 53 2" xfId="21171"/>
    <cellStyle name="Comma 2 54" xfId="1938"/>
    <cellStyle name="Comma 2 54 2" xfId="21172"/>
    <cellStyle name="Comma 2 55" xfId="1939"/>
    <cellStyle name="Comma 2 55 2" xfId="21173"/>
    <cellStyle name="Comma 2 56" xfId="1940"/>
    <cellStyle name="Comma 2 56 2" xfId="21174"/>
    <cellStyle name="Comma 2 57" xfId="21175"/>
    <cellStyle name="Comma 2 58" xfId="37735"/>
    <cellStyle name="Comma 2 6" xfId="1941"/>
    <cellStyle name="Comma 2 7" xfId="1942"/>
    <cellStyle name="Comma 2 8" xfId="1943"/>
    <cellStyle name="Comma 2 9" xfId="1944"/>
    <cellStyle name="Comma 20" xfId="1945"/>
    <cellStyle name="Comma 20 2" xfId="1946"/>
    <cellStyle name="Comma 21" xfId="1947"/>
    <cellStyle name="Comma 21 2" xfId="1948"/>
    <cellStyle name="Comma 22" xfId="1949"/>
    <cellStyle name="Comma 22 2" xfId="1950"/>
    <cellStyle name="Comma 23" xfId="1951"/>
    <cellStyle name="Comma 24" xfId="1952"/>
    <cellStyle name="Comma 25" xfId="1953"/>
    <cellStyle name="Comma 26" xfId="1954"/>
    <cellStyle name="Comma 27" xfId="1955"/>
    <cellStyle name="Comma 28" xfId="1956"/>
    <cellStyle name="Comma 29" xfId="1957"/>
    <cellStyle name="Comma 3" xfId="67"/>
    <cellStyle name="Comma 3 10" xfId="1958"/>
    <cellStyle name="Comma 3 11" xfId="1959"/>
    <cellStyle name="Comma 3 12" xfId="1960"/>
    <cellStyle name="Comma 3 13" xfId="1961"/>
    <cellStyle name="Comma 3 14" xfId="1962"/>
    <cellStyle name="Comma 3 15" xfId="1963"/>
    <cellStyle name="Comma 3 16" xfId="1964"/>
    <cellStyle name="Comma 3 17" xfId="1965"/>
    <cellStyle name="Comma 3 18" xfId="1966"/>
    <cellStyle name="Comma 3 19" xfId="1967"/>
    <cellStyle name="Comma 3 2" xfId="46"/>
    <cellStyle name="Comma 3 20" xfId="1968"/>
    <cellStyle name="Comma 3 21" xfId="1969"/>
    <cellStyle name="Comma 3 22" xfId="1970"/>
    <cellStyle name="Comma 3 23" xfId="1971"/>
    <cellStyle name="Comma 3 24" xfId="1972"/>
    <cellStyle name="Comma 3 25" xfId="1973"/>
    <cellStyle name="Comma 3 26" xfId="1974"/>
    <cellStyle name="Comma 3 27" xfId="1975"/>
    <cellStyle name="Comma 3 28" xfId="1976"/>
    <cellStyle name="Comma 3 29" xfId="1977"/>
    <cellStyle name="Comma 3 3" xfId="1978"/>
    <cellStyle name="Comma 3 30" xfId="1979"/>
    <cellStyle name="Comma 3 30 2" xfId="21176"/>
    <cellStyle name="Comma 3 31" xfId="1980"/>
    <cellStyle name="Comma 3 31 2" xfId="21177"/>
    <cellStyle name="Comma 3 32" xfId="1981"/>
    <cellStyle name="Comma 3 32 2" xfId="21178"/>
    <cellStyle name="Comma 3 33" xfId="1982"/>
    <cellStyle name="Comma 3 33 2" xfId="21179"/>
    <cellStyle name="Comma 3 34" xfId="1983"/>
    <cellStyle name="Comma 3 34 2" xfId="21180"/>
    <cellStyle name="Comma 3 35" xfId="1984"/>
    <cellStyle name="Comma 3 35 2" xfId="21181"/>
    <cellStyle name="Comma 3 36" xfId="1985"/>
    <cellStyle name="Comma 3 36 2" xfId="21182"/>
    <cellStyle name="Comma 3 37" xfId="1986"/>
    <cellStyle name="Comma 3 37 2" xfId="21183"/>
    <cellStyle name="Comma 3 38" xfId="1987"/>
    <cellStyle name="Comma 3 38 2" xfId="21184"/>
    <cellStyle name="Comma 3 39" xfId="1988"/>
    <cellStyle name="Comma 3 39 2" xfId="21185"/>
    <cellStyle name="Comma 3 4" xfId="1989"/>
    <cellStyle name="Comma 3 40" xfId="1990"/>
    <cellStyle name="Comma 3 40 2" xfId="21186"/>
    <cellStyle name="Comma 3 41" xfId="1991"/>
    <cellStyle name="Comma 3 41 2" xfId="21187"/>
    <cellStyle name="Comma 3 42" xfId="1992"/>
    <cellStyle name="Comma 3 42 2" xfId="21188"/>
    <cellStyle name="Comma 3 43" xfId="21189"/>
    <cellStyle name="Comma 3 44" xfId="21190"/>
    <cellStyle name="Comma 3 5" xfId="1993"/>
    <cellStyle name="Comma 3 6" xfId="1994"/>
    <cellStyle name="Comma 3 7" xfId="1995"/>
    <cellStyle name="Comma 3 8" xfId="1996"/>
    <cellStyle name="Comma 3 9" xfId="1997"/>
    <cellStyle name="Comma 30" xfId="1998"/>
    <cellStyle name="Comma 31" xfId="1999"/>
    <cellStyle name="Comma 31 2" xfId="2000"/>
    <cellStyle name="Comma 31 3" xfId="2001"/>
    <cellStyle name="Comma 31 4" xfId="2002"/>
    <cellStyle name="Comma 31 5" xfId="2003"/>
    <cellStyle name="Comma 31 6" xfId="2004"/>
    <cellStyle name="Comma 31 7" xfId="2005"/>
    <cellStyle name="Comma 32" xfId="2006"/>
    <cellStyle name="Comma 33" xfId="2007"/>
    <cellStyle name="Comma 34" xfId="2008"/>
    <cellStyle name="Comma 35" xfId="2009"/>
    <cellStyle name="Comma 36" xfId="2010"/>
    <cellStyle name="Comma 37" xfId="2011"/>
    <cellStyle name="Comma 38" xfId="2012"/>
    <cellStyle name="Comma 39" xfId="2013"/>
    <cellStyle name="Comma 39 2" xfId="2014"/>
    <cellStyle name="Comma 4" xfId="193"/>
    <cellStyle name="Comma 4 2" xfId="481"/>
    <cellStyle name="Comma 4 2 2" xfId="2015"/>
    <cellStyle name="Comma 4 2 3" xfId="37854"/>
    <cellStyle name="Comma 4 3" xfId="2016"/>
    <cellStyle name="Comma 4 4" xfId="2017"/>
    <cellStyle name="Comma 4 5" xfId="2018"/>
    <cellStyle name="Comma 4 6" xfId="2019"/>
    <cellStyle name="Comma 4 7" xfId="21191"/>
    <cellStyle name="Comma 40" xfId="2020"/>
    <cellStyle name="Comma 40 2" xfId="2021"/>
    <cellStyle name="Comma 41" xfId="2022"/>
    <cellStyle name="Comma 41 2" xfId="2023"/>
    <cellStyle name="Comma 42" xfId="2024"/>
    <cellStyle name="Comma 42 2" xfId="2025"/>
    <cellStyle name="Comma 43" xfId="2026"/>
    <cellStyle name="Comma 43 10" xfId="2027"/>
    <cellStyle name="Comma 43 2" xfId="2028"/>
    <cellStyle name="Comma 43 3" xfId="2029"/>
    <cellStyle name="Comma 43 4" xfId="2030"/>
    <cellStyle name="Comma 43 5" xfId="2031"/>
    <cellStyle name="Comma 43 6" xfId="2032"/>
    <cellStyle name="Comma 43 7" xfId="2033"/>
    <cellStyle name="Comma 43 8" xfId="2034"/>
    <cellStyle name="Comma 43 9" xfId="2035"/>
    <cellStyle name="Comma 44" xfId="2036"/>
    <cellStyle name="Comma 44 10" xfId="2037"/>
    <cellStyle name="Comma 44 2" xfId="2038"/>
    <cellStyle name="Comma 44 3" xfId="2039"/>
    <cellStyle name="Comma 44 4" xfId="2040"/>
    <cellStyle name="Comma 44 5" xfId="2041"/>
    <cellStyle name="Comma 44 6" xfId="2042"/>
    <cellStyle name="Comma 44 7" xfId="2043"/>
    <cellStyle name="Comma 44 8" xfId="2044"/>
    <cellStyle name="Comma 44 9" xfId="2045"/>
    <cellStyle name="Comma 45" xfId="2046"/>
    <cellStyle name="Comma 45 10" xfId="2047"/>
    <cellStyle name="Comma 45 2" xfId="2048"/>
    <cellStyle name="Comma 45 3" xfId="2049"/>
    <cellStyle name="Comma 45 4" xfId="2050"/>
    <cellStyle name="Comma 45 5" xfId="2051"/>
    <cellStyle name="Comma 45 6" xfId="2052"/>
    <cellStyle name="Comma 45 7" xfId="2053"/>
    <cellStyle name="Comma 45 8" xfId="2054"/>
    <cellStyle name="Comma 45 9" xfId="2055"/>
    <cellStyle name="Comma 46" xfId="2056"/>
    <cellStyle name="Comma 46 10" xfId="2057"/>
    <cellStyle name="Comma 46 2" xfId="2058"/>
    <cellStyle name="Comma 46 3" xfId="2059"/>
    <cellStyle name="Comma 46 4" xfId="2060"/>
    <cellStyle name="Comma 46 5" xfId="2061"/>
    <cellStyle name="Comma 46 6" xfId="2062"/>
    <cellStyle name="Comma 46 7" xfId="2063"/>
    <cellStyle name="Comma 46 8" xfId="2064"/>
    <cellStyle name="Comma 46 9" xfId="2065"/>
    <cellStyle name="Comma 47" xfId="2066"/>
    <cellStyle name="Comma 47 10" xfId="2067"/>
    <cellStyle name="Comma 47 2" xfId="2068"/>
    <cellStyle name="Comma 47 3" xfId="2069"/>
    <cellStyle name="Comma 47 4" xfId="2070"/>
    <cellStyle name="Comma 47 5" xfId="2071"/>
    <cellStyle name="Comma 47 6" xfId="2072"/>
    <cellStyle name="Comma 47 7" xfId="2073"/>
    <cellStyle name="Comma 47 8" xfId="2074"/>
    <cellStyle name="Comma 47 9" xfId="2075"/>
    <cellStyle name="Comma 48" xfId="2076"/>
    <cellStyle name="Comma 48 10" xfId="2077"/>
    <cellStyle name="Comma 48 2" xfId="2078"/>
    <cellStyle name="Comma 48 3" xfId="2079"/>
    <cellStyle name="Comma 48 4" xfId="2080"/>
    <cellStyle name="Comma 48 5" xfId="2081"/>
    <cellStyle name="Comma 48 6" xfId="2082"/>
    <cellStyle name="Comma 48 7" xfId="2083"/>
    <cellStyle name="Comma 48 8" xfId="2084"/>
    <cellStyle name="Comma 48 9" xfId="2085"/>
    <cellStyle name="Comma 49" xfId="606"/>
    <cellStyle name="Comma 49 2" xfId="2086"/>
    <cellStyle name="Comma 5" xfId="53"/>
    <cellStyle name="Comma 5 10" xfId="2087"/>
    <cellStyle name="Comma 5 10 2" xfId="2088"/>
    <cellStyle name="Comma 5 11" xfId="2089"/>
    <cellStyle name="Comma 5 11 2" xfId="2090"/>
    <cellStyle name="Comma 5 12" xfId="2091"/>
    <cellStyle name="Comma 5 12 2" xfId="2092"/>
    <cellStyle name="Comma 5 13" xfId="2093"/>
    <cellStyle name="Comma 5 13 2" xfId="2094"/>
    <cellStyle name="Comma 5 14" xfId="2095"/>
    <cellStyle name="Comma 5 14 2" xfId="2096"/>
    <cellStyle name="Comma 5 15" xfId="2097"/>
    <cellStyle name="Comma 5 15 2" xfId="2098"/>
    <cellStyle name="Comma 5 16" xfId="2099"/>
    <cellStyle name="Comma 5 16 2" xfId="2100"/>
    <cellStyle name="Comma 5 17" xfId="2101"/>
    <cellStyle name="Comma 5 17 2" xfId="2102"/>
    <cellStyle name="Comma 5 18" xfId="2103"/>
    <cellStyle name="Comma 5 19" xfId="2104"/>
    <cellStyle name="Comma 5 2" xfId="339"/>
    <cellStyle name="Comma 5 2 2" xfId="536"/>
    <cellStyle name="Comma 5 2 2 2" xfId="2105"/>
    <cellStyle name="Comma 5 2 2 3" xfId="37894"/>
    <cellStyle name="Comma 5 2 3" xfId="2106"/>
    <cellStyle name="Comma 5 2 4" xfId="37780"/>
    <cellStyle name="Comma 5 20" xfId="2107"/>
    <cellStyle name="Comma 5 21" xfId="2108"/>
    <cellStyle name="Comma 5 22" xfId="2109"/>
    <cellStyle name="Comma 5 23" xfId="2110"/>
    <cellStyle name="Comma 5 24" xfId="2111"/>
    <cellStyle name="Comma 5 25" xfId="37721"/>
    <cellStyle name="Comma 5 3" xfId="445"/>
    <cellStyle name="Comma 5 3 2" xfId="2112"/>
    <cellStyle name="Comma 5 3 3" xfId="2113"/>
    <cellStyle name="Comma 5 3 4" xfId="37834"/>
    <cellStyle name="Comma 5 4" xfId="2114"/>
    <cellStyle name="Comma 5 4 2" xfId="2115"/>
    <cellStyle name="Comma 5 5" xfId="2116"/>
    <cellStyle name="Comma 5 5 2" xfId="2117"/>
    <cellStyle name="Comma 5 6" xfId="2118"/>
    <cellStyle name="Comma 5 6 2" xfId="2119"/>
    <cellStyle name="Comma 5 7" xfId="2120"/>
    <cellStyle name="Comma 5 7 2" xfId="2121"/>
    <cellStyle name="Comma 5 8" xfId="2122"/>
    <cellStyle name="Comma 5 8 2" xfId="2123"/>
    <cellStyle name="Comma 5 9" xfId="2124"/>
    <cellStyle name="Comma 5 9 2" xfId="2125"/>
    <cellStyle name="Comma 50" xfId="2126"/>
    <cellStyle name="Comma 50 2" xfId="2127"/>
    <cellStyle name="Comma 51" xfId="21192"/>
    <cellStyle name="Comma 52" xfId="2128"/>
    <cellStyle name="Comma 53" xfId="2129"/>
    <cellStyle name="Comma 54" xfId="37685"/>
    <cellStyle name="Comma 55" xfId="37701"/>
    <cellStyle name="Comma 59 2" xfId="2130"/>
    <cellStyle name="Comma 59 3" xfId="2131"/>
    <cellStyle name="Comma 6" xfId="44"/>
    <cellStyle name="Comma 6 10" xfId="2132"/>
    <cellStyle name="Comma 6 11" xfId="2133"/>
    <cellStyle name="Comma 6 12" xfId="2134"/>
    <cellStyle name="Comma 6 12 2" xfId="21193"/>
    <cellStyle name="Comma 6 13" xfId="37716"/>
    <cellStyle name="Comma 6 2" xfId="440"/>
    <cellStyle name="Comma 6 2 2" xfId="2135"/>
    <cellStyle name="Comma 6 2 3" xfId="2136"/>
    <cellStyle name="Comma 6 2 4" xfId="37829"/>
    <cellStyle name="Comma 6 3" xfId="2137"/>
    <cellStyle name="Comma 6 3 2" xfId="2138"/>
    <cellStyle name="Comma 6 4" xfId="2139"/>
    <cellStyle name="Comma 6 4 2" xfId="2140"/>
    <cellStyle name="Comma 6 5" xfId="2141"/>
    <cellStyle name="Comma 6 5 2" xfId="2142"/>
    <cellStyle name="Comma 6 6" xfId="2143"/>
    <cellStyle name="Comma 6 7" xfId="2144"/>
    <cellStyle name="Comma 6 8" xfId="2145"/>
    <cellStyle name="Comma 6 9" xfId="2146"/>
    <cellStyle name="Comma 60 2" xfId="2147"/>
    <cellStyle name="Comma 60 3" xfId="2148"/>
    <cellStyle name="Comma 7" xfId="317"/>
    <cellStyle name="Comma 7 10" xfId="2149"/>
    <cellStyle name="Comma 7 11" xfId="2150"/>
    <cellStyle name="Comma 7 12" xfId="2151"/>
    <cellStyle name="Comma 7 13" xfId="21194"/>
    <cellStyle name="Comma 7 14" xfId="37758"/>
    <cellStyle name="Comma 7 2" xfId="514"/>
    <cellStyle name="Comma 7 2 2" xfId="2152"/>
    <cellStyle name="Comma 7 2 3" xfId="2153"/>
    <cellStyle name="Comma 7 2 4" xfId="37872"/>
    <cellStyle name="Comma 7 3" xfId="2154"/>
    <cellStyle name="Comma 7 3 2" xfId="2155"/>
    <cellStyle name="Comma 7 4" xfId="2156"/>
    <cellStyle name="Comma 7 4 2" xfId="2157"/>
    <cellStyle name="Comma 7 5" xfId="2158"/>
    <cellStyle name="Comma 7 5 2" xfId="2159"/>
    <cellStyle name="Comma 7 6" xfId="2160"/>
    <cellStyle name="Comma 7 7" xfId="2161"/>
    <cellStyle name="Comma 7 8" xfId="2162"/>
    <cellStyle name="Comma 7 9" xfId="2163"/>
    <cellStyle name="Comma 8" xfId="320"/>
    <cellStyle name="Comma 8 10" xfId="2164"/>
    <cellStyle name="Comma 8 11" xfId="2165"/>
    <cellStyle name="Comma 8 12" xfId="2166"/>
    <cellStyle name="Comma 8 13" xfId="37761"/>
    <cellStyle name="Comma 8 2" xfId="517"/>
    <cellStyle name="Comma 8 2 2" xfId="2167"/>
    <cellStyle name="Comma 8 2 3" xfId="2168"/>
    <cellStyle name="Comma 8 2 4" xfId="37875"/>
    <cellStyle name="Comma 8 3" xfId="2169"/>
    <cellStyle name="Comma 8 3 2" xfId="2170"/>
    <cellStyle name="Comma 8 4" xfId="2171"/>
    <cellStyle name="Comma 8 4 2" xfId="2172"/>
    <cellStyle name="Comma 8 5" xfId="2173"/>
    <cellStyle name="Comma 8 5 2" xfId="2174"/>
    <cellStyle name="Comma 8 6" xfId="2175"/>
    <cellStyle name="Comma 8 7" xfId="2176"/>
    <cellStyle name="Comma 8 8" xfId="2177"/>
    <cellStyle name="Comma 8 9" xfId="2178"/>
    <cellStyle name="Comma 9" xfId="405"/>
    <cellStyle name="Comma 9 2" xfId="567"/>
    <cellStyle name="Comma 9 2 2" xfId="2179"/>
    <cellStyle name="Comma 9 2 3" xfId="37919"/>
    <cellStyle name="Comma 9 3" xfId="2180"/>
    <cellStyle name="Comma 9 4" xfId="2181"/>
    <cellStyle name="Comma 9 5" xfId="2182"/>
    <cellStyle name="Comma 9 6" xfId="2183"/>
    <cellStyle name="Comma 9 7" xfId="21195"/>
    <cellStyle name="Comma 9 8" xfId="37805"/>
    <cellStyle name="Currency [0] 2" xfId="115"/>
    <cellStyle name="Currency [0] 2 2" xfId="204"/>
    <cellStyle name="Currency 10" xfId="194"/>
    <cellStyle name="Currency 11" xfId="113"/>
    <cellStyle name="Currency 11 2" xfId="357"/>
    <cellStyle name="Currency 11 2 2" xfId="554"/>
    <cellStyle name="Currency 11 2 2 2" xfId="37912"/>
    <cellStyle name="Currency 11 2 3" xfId="2184"/>
    <cellStyle name="Currency 11 2 4" xfId="21196"/>
    <cellStyle name="Currency 11 2 5" xfId="37798"/>
    <cellStyle name="Currency 11 3" xfId="468"/>
    <cellStyle name="Currency 11 3 2" xfId="2185"/>
    <cellStyle name="Currency 11 3 3" xfId="21197"/>
    <cellStyle name="Currency 11 3 4" xfId="37852"/>
    <cellStyle name="Currency 11 4" xfId="2186"/>
    <cellStyle name="Currency 11 5" xfId="21198"/>
    <cellStyle name="Currency 11 6" xfId="37739"/>
    <cellStyle name="Currency 12" xfId="198"/>
    <cellStyle name="Currency 12 2" xfId="359"/>
    <cellStyle name="Currency 12 2 2" xfId="556"/>
    <cellStyle name="Currency 12 2 2 2" xfId="37914"/>
    <cellStyle name="Currency 12 2 3" xfId="2187"/>
    <cellStyle name="Currency 12 2 4" xfId="21199"/>
    <cellStyle name="Currency 12 2 5" xfId="37800"/>
    <cellStyle name="Currency 12 3" xfId="483"/>
    <cellStyle name="Currency 12 3 2" xfId="2188"/>
    <cellStyle name="Currency 12 3 3" xfId="21200"/>
    <cellStyle name="Currency 12 3 4" xfId="37855"/>
    <cellStyle name="Currency 12 4" xfId="2189"/>
    <cellStyle name="Currency 12 5" xfId="21201"/>
    <cellStyle name="Currency 12 6" xfId="37741"/>
    <cellStyle name="Currency 13" xfId="51"/>
    <cellStyle name="Currency 13 2" xfId="289"/>
    <cellStyle name="Currency 14" xfId="286"/>
    <cellStyle name="Currency 15" xfId="290"/>
    <cellStyle name="Currency 16" xfId="292"/>
    <cellStyle name="Currency 17" xfId="293"/>
    <cellStyle name="Currency 18" xfId="294"/>
    <cellStyle name="Currency 19" xfId="295"/>
    <cellStyle name="Currency 2" xfId="70"/>
    <cellStyle name="Currency 2 10" xfId="2190"/>
    <cellStyle name="Currency 2 10 2" xfId="2191"/>
    <cellStyle name="Currency 2 10 2 2" xfId="2192"/>
    <cellStyle name="Currency 2 10 2 2 2" xfId="2193"/>
    <cellStyle name="Currency 2 10 2 2 3" xfId="2194"/>
    <cellStyle name="Currency 2 10 2 2 4" xfId="2195"/>
    <cellStyle name="Currency 2 10 2 3" xfId="2196"/>
    <cellStyle name="Currency 2 10 2 4" xfId="2197"/>
    <cellStyle name="Currency 2 10 2 5" xfId="2198"/>
    <cellStyle name="Currency 2 10 3" xfId="2199"/>
    <cellStyle name="Currency 2 10 3 2" xfId="2200"/>
    <cellStyle name="Currency 2 10 3 3" xfId="2201"/>
    <cellStyle name="Currency 2 10 3 4" xfId="2202"/>
    <cellStyle name="Currency 2 10 4" xfId="2203"/>
    <cellStyle name="Currency 2 10 5" xfId="2204"/>
    <cellStyle name="Currency 2 10 6" xfId="2205"/>
    <cellStyle name="Currency 2 11" xfId="2206"/>
    <cellStyle name="Currency 2 11 2" xfId="2207"/>
    <cellStyle name="Currency 2 11 2 2" xfId="2208"/>
    <cellStyle name="Currency 2 11 2 2 2" xfId="2209"/>
    <cellStyle name="Currency 2 11 2 2 3" xfId="2210"/>
    <cellStyle name="Currency 2 11 2 2 4" xfId="2211"/>
    <cellStyle name="Currency 2 11 2 3" xfId="2212"/>
    <cellStyle name="Currency 2 11 2 4" xfId="2213"/>
    <cellStyle name="Currency 2 11 2 5" xfId="2214"/>
    <cellStyle name="Currency 2 11 3" xfId="2215"/>
    <cellStyle name="Currency 2 11 3 2" xfId="2216"/>
    <cellStyle name="Currency 2 11 3 3" xfId="2217"/>
    <cellStyle name="Currency 2 11 3 4" xfId="2218"/>
    <cellStyle name="Currency 2 11 4" xfId="2219"/>
    <cellStyle name="Currency 2 11 5" xfId="2220"/>
    <cellStyle name="Currency 2 11 6" xfId="2221"/>
    <cellStyle name="Currency 2 12" xfId="2222"/>
    <cellStyle name="Currency 2 12 2" xfId="2223"/>
    <cellStyle name="Currency 2 12 2 2" xfId="2224"/>
    <cellStyle name="Currency 2 12 2 2 2" xfId="2225"/>
    <cellStyle name="Currency 2 12 2 2 3" xfId="2226"/>
    <cellStyle name="Currency 2 12 2 2 4" xfId="2227"/>
    <cellStyle name="Currency 2 12 2 3" xfId="2228"/>
    <cellStyle name="Currency 2 12 2 4" xfId="2229"/>
    <cellStyle name="Currency 2 12 2 5" xfId="2230"/>
    <cellStyle name="Currency 2 12 3" xfId="2231"/>
    <cellStyle name="Currency 2 12 3 2" xfId="2232"/>
    <cellStyle name="Currency 2 12 3 3" xfId="2233"/>
    <cellStyle name="Currency 2 12 3 4" xfId="2234"/>
    <cellStyle name="Currency 2 12 4" xfId="2235"/>
    <cellStyle name="Currency 2 12 5" xfId="2236"/>
    <cellStyle name="Currency 2 12 6" xfId="2237"/>
    <cellStyle name="Currency 2 13" xfId="2238"/>
    <cellStyle name="Currency 2 14" xfId="2239"/>
    <cellStyle name="Currency 2 15" xfId="2240"/>
    <cellStyle name="Currency 2 16" xfId="2241"/>
    <cellStyle name="Currency 2 17" xfId="2242"/>
    <cellStyle name="Currency 2 18" xfId="2243"/>
    <cellStyle name="Currency 2 19" xfId="2244"/>
    <cellStyle name="Currency 2 2" xfId="112"/>
    <cellStyle name="Currency 2 2 10" xfId="2245"/>
    <cellStyle name="Currency 2 2 11" xfId="2246"/>
    <cellStyle name="Currency 2 2 12" xfId="2247"/>
    <cellStyle name="Currency 2 2 13" xfId="2248"/>
    <cellStyle name="Currency 2 2 14" xfId="2249"/>
    <cellStyle name="Currency 2 2 15" xfId="2250"/>
    <cellStyle name="Currency 2 2 16" xfId="2251"/>
    <cellStyle name="Currency 2 2 17" xfId="2252"/>
    <cellStyle name="Currency 2 2 18" xfId="2253"/>
    <cellStyle name="Currency 2 2 19" xfId="2254"/>
    <cellStyle name="Currency 2 2 2" xfId="203"/>
    <cellStyle name="Currency 2 2 2 2" xfId="2255"/>
    <cellStyle name="Currency 2 2 2 3" xfId="2256"/>
    <cellStyle name="Currency 2 2 2 4" xfId="2257"/>
    <cellStyle name="Currency 2 2 2 5" xfId="2258"/>
    <cellStyle name="Currency 2 2 20" xfId="2259"/>
    <cellStyle name="Currency 2 2 21" xfId="2260"/>
    <cellStyle name="Currency 2 2 22" xfId="2261"/>
    <cellStyle name="Currency 2 2 23" xfId="2262"/>
    <cellStyle name="Currency 2 2 24" xfId="2263"/>
    <cellStyle name="Currency 2 2 25" xfId="2264"/>
    <cellStyle name="Currency 2 2 26" xfId="2265"/>
    <cellStyle name="Currency 2 2 27" xfId="2266"/>
    <cellStyle name="Currency 2 2 28" xfId="2267"/>
    <cellStyle name="Currency 2 2 29" xfId="2268"/>
    <cellStyle name="Currency 2 2 3" xfId="2269"/>
    <cellStyle name="Currency 2 2 30" xfId="2270"/>
    <cellStyle name="Currency 2 2 31" xfId="2271"/>
    <cellStyle name="Currency 2 2 4" xfId="2272"/>
    <cellStyle name="Currency 2 2 5" xfId="2273"/>
    <cellStyle name="Currency 2 2 6" xfId="2274"/>
    <cellStyle name="Currency 2 2 7" xfId="2275"/>
    <cellStyle name="Currency 2 2 8" xfId="2276"/>
    <cellStyle name="Currency 2 2 9" xfId="2277"/>
    <cellStyle name="Currency 2 20" xfId="2278"/>
    <cellStyle name="Currency 2 21" xfId="2279"/>
    <cellStyle name="Currency 2 22" xfId="2280"/>
    <cellStyle name="Currency 2 23" xfId="2281"/>
    <cellStyle name="Currency 2 24" xfId="2282"/>
    <cellStyle name="Currency 2 25" xfId="2283"/>
    <cellStyle name="Currency 2 26" xfId="2284"/>
    <cellStyle name="Currency 2 27" xfId="2285"/>
    <cellStyle name="Currency 2 28" xfId="2286"/>
    <cellStyle name="Currency 2 29" xfId="2287"/>
    <cellStyle name="Currency 2 3" xfId="281"/>
    <cellStyle name="Currency 2 3 10" xfId="2288"/>
    <cellStyle name="Currency 2 3 11" xfId="2289"/>
    <cellStyle name="Currency 2 3 12" xfId="2290"/>
    <cellStyle name="Currency 2 3 13" xfId="2291"/>
    <cellStyle name="Currency 2 3 14" xfId="2292"/>
    <cellStyle name="Currency 2 3 15" xfId="2293"/>
    <cellStyle name="Currency 2 3 16" xfId="2294"/>
    <cellStyle name="Currency 2 3 17" xfId="2295"/>
    <cellStyle name="Currency 2 3 18" xfId="2296"/>
    <cellStyle name="Currency 2 3 19" xfId="2297"/>
    <cellStyle name="Currency 2 3 2" xfId="2298"/>
    <cellStyle name="Currency 2 3 2 2" xfId="2299"/>
    <cellStyle name="Currency 2 3 2 3" xfId="2300"/>
    <cellStyle name="Currency 2 3 2 4" xfId="2301"/>
    <cellStyle name="Currency 2 3 20" xfId="2302"/>
    <cellStyle name="Currency 2 3 21" xfId="2303"/>
    <cellStyle name="Currency 2 3 22" xfId="2304"/>
    <cellStyle name="Currency 2 3 23" xfId="2305"/>
    <cellStyle name="Currency 2 3 24" xfId="2306"/>
    <cellStyle name="Currency 2 3 25" xfId="2307"/>
    <cellStyle name="Currency 2 3 26" xfId="2308"/>
    <cellStyle name="Currency 2 3 27" xfId="2309"/>
    <cellStyle name="Currency 2 3 28" xfId="2310"/>
    <cellStyle name="Currency 2 3 29" xfId="2311"/>
    <cellStyle name="Currency 2 3 3" xfId="2312"/>
    <cellStyle name="Currency 2 3 30" xfId="2313"/>
    <cellStyle name="Currency 2 3 31" xfId="2314"/>
    <cellStyle name="Currency 2 3 32" xfId="2315"/>
    <cellStyle name="Currency 2 3 4" xfId="2316"/>
    <cellStyle name="Currency 2 3 5" xfId="2317"/>
    <cellStyle name="Currency 2 3 6" xfId="2318"/>
    <cellStyle name="Currency 2 3 7" xfId="2319"/>
    <cellStyle name="Currency 2 3 8" xfId="2320"/>
    <cellStyle name="Currency 2 3 9" xfId="2321"/>
    <cellStyle name="Currency 2 30" xfId="2322"/>
    <cellStyle name="Currency 2 31" xfId="2323"/>
    <cellStyle name="Currency 2 32" xfId="2324"/>
    <cellStyle name="Currency 2 33" xfId="2325"/>
    <cellStyle name="Currency 2 34" xfId="2326"/>
    <cellStyle name="Currency 2 35" xfId="2327"/>
    <cellStyle name="Currency 2 36" xfId="2328"/>
    <cellStyle name="Currency 2 37" xfId="2329"/>
    <cellStyle name="Currency 2 37 2" xfId="21202"/>
    <cellStyle name="Currency 2 38" xfId="2330"/>
    <cellStyle name="Currency 2 39" xfId="37736"/>
    <cellStyle name="Currency 2 4" xfId="354"/>
    <cellStyle name="Currency 2 4 2" xfId="551"/>
    <cellStyle name="Currency 2 4 2 2" xfId="37909"/>
    <cellStyle name="Currency 2 4 3" xfId="2331"/>
    <cellStyle name="Currency 2 4 4" xfId="37795"/>
    <cellStyle name="Currency 2 5" xfId="461"/>
    <cellStyle name="Currency 2 5 2" xfId="2332"/>
    <cellStyle name="Currency 2 5 3" xfId="37849"/>
    <cellStyle name="Currency 2 6" xfId="2333"/>
    <cellStyle name="Currency 2 7" xfId="2334"/>
    <cellStyle name="Currency 2 8" xfId="2335"/>
    <cellStyle name="Currency 2 9" xfId="2336"/>
    <cellStyle name="Currency 20" xfId="296"/>
    <cellStyle name="Currency 21" xfId="297"/>
    <cellStyle name="Currency 22" xfId="298"/>
    <cellStyle name="Currency 23" xfId="318"/>
    <cellStyle name="Currency 23 2" xfId="515"/>
    <cellStyle name="Currency 23 2 2" xfId="2337"/>
    <cellStyle name="Currency 23 2 3" xfId="37873"/>
    <cellStyle name="Currency 23 3" xfId="2338"/>
    <cellStyle name="Currency 23 4" xfId="21203"/>
    <cellStyle name="Currency 23 5" xfId="37759"/>
    <cellStyle name="Currency 24" xfId="323"/>
    <cellStyle name="Currency 24 2" xfId="520"/>
    <cellStyle name="Currency 24 2 2" xfId="37878"/>
    <cellStyle name="Currency 24 3" xfId="2339"/>
    <cellStyle name="Currency 24 4" xfId="37764"/>
    <cellStyle name="Currency 25" xfId="406"/>
    <cellStyle name="Currency 25 2" xfId="568"/>
    <cellStyle name="Currency 25 2 2" xfId="37920"/>
    <cellStyle name="Currency 25 3" xfId="2340"/>
    <cellStyle name="Currency 25 4" xfId="37806"/>
    <cellStyle name="Currency 26" xfId="412"/>
    <cellStyle name="Currency 26 2" xfId="573"/>
    <cellStyle name="Currency 26 2 2" xfId="37925"/>
    <cellStyle name="Currency 26 3" xfId="2341"/>
    <cellStyle name="Currency 26 4" xfId="37811"/>
    <cellStyle name="Currency 27" xfId="2342"/>
    <cellStyle name="Currency 27 2" xfId="2343"/>
    <cellStyle name="Currency 27 3" xfId="37948"/>
    <cellStyle name="Currency 28" xfId="2344"/>
    <cellStyle name="Currency 28 2" xfId="2345"/>
    <cellStyle name="Currency 28 3" xfId="37954"/>
    <cellStyle name="Currency 29" xfId="2346"/>
    <cellStyle name="Currency 29 2" xfId="21204"/>
    <cellStyle name="Currency 3" xfId="68"/>
    <cellStyle name="Currency 3 10" xfId="2347"/>
    <cellStyle name="Currency 3 11" xfId="2348"/>
    <cellStyle name="Currency 3 12" xfId="2349"/>
    <cellStyle name="Currency 3 13" xfId="2350"/>
    <cellStyle name="Currency 3 14" xfId="2351"/>
    <cellStyle name="Currency 3 15" xfId="2352"/>
    <cellStyle name="Currency 3 16" xfId="2353"/>
    <cellStyle name="Currency 3 17" xfId="2354"/>
    <cellStyle name="Currency 3 18" xfId="2355"/>
    <cellStyle name="Currency 3 19" xfId="2356"/>
    <cellStyle name="Currency 3 2" xfId="280"/>
    <cellStyle name="Currency 3 2 2" xfId="2357"/>
    <cellStyle name="Currency 3 2 3" xfId="2358"/>
    <cellStyle name="Currency 3 2 4" xfId="2359"/>
    <cellStyle name="Currency 3 3" xfId="2360"/>
    <cellStyle name="Currency 3 4" xfId="2361"/>
    <cellStyle name="Currency 3 5" xfId="2362"/>
    <cellStyle name="Currency 3 6" xfId="2363"/>
    <cellStyle name="Currency 3 7" xfId="2364"/>
    <cellStyle name="Currency 3 8" xfId="2365"/>
    <cellStyle name="Currency 3 9" xfId="2366"/>
    <cellStyle name="Currency 30" xfId="2367"/>
    <cellStyle name="Currency 30 2" xfId="21205"/>
    <cellStyle name="Currency 31" xfId="2368"/>
    <cellStyle name="Currency 31 2" xfId="21206"/>
    <cellStyle name="Currency 32" xfId="2369"/>
    <cellStyle name="Currency 32 2" xfId="21207"/>
    <cellStyle name="Currency 33" xfId="2370"/>
    <cellStyle name="Currency 33 2" xfId="21208"/>
    <cellStyle name="Currency 34" xfId="2371"/>
    <cellStyle name="Currency 34 2" xfId="21209"/>
    <cellStyle name="Currency 35" xfId="2372"/>
    <cellStyle name="Currency 35 2" xfId="21210"/>
    <cellStyle name="Currency 36" xfId="2373"/>
    <cellStyle name="Currency 36 2" xfId="21211"/>
    <cellStyle name="Currency 37" xfId="607"/>
    <cellStyle name="Currency 38" xfId="611"/>
    <cellStyle name="Currency 39" xfId="21212"/>
    <cellStyle name="Currency 4" xfId="116"/>
    <cellStyle name="Currency 4 2" xfId="205"/>
    <cellStyle name="Currency 4 2 2" xfId="2374"/>
    <cellStyle name="Currency 4 3" xfId="282"/>
    <cellStyle name="Currency 4 4" xfId="21213"/>
    <cellStyle name="Currency 40" xfId="21214"/>
    <cellStyle name="Currency 41" xfId="21215"/>
    <cellStyle name="Currency 42" xfId="21216"/>
    <cellStyle name="Currency 43" xfId="21217"/>
    <cellStyle name="Currency 44" xfId="21218"/>
    <cellStyle name="Currency 45" xfId="21219"/>
    <cellStyle name="Currency 46" xfId="21220"/>
    <cellStyle name="Currency 47" xfId="21221"/>
    <cellStyle name="Currency 48" xfId="21222"/>
    <cellStyle name="Currency 49" xfId="37702"/>
    <cellStyle name="Currency 5" xfId="117"/>
    <cellStyle name="Currency 5 10" xfId="2375"/>
    <cellStyle name="Currency 5 11" xfId="21223"/>
    <cellStyle name="Currency 5 2" xfId="206"/>
    <cellStyle name="Currency 5 2 2" xfId="2376"/>
    <cellStyle name="Currency 5 2 3" xfId="2377"/>
    <cellStyle name="Currency 5 2 4" xfId="2378"/>
    <cellStyle name="Currency 5 2 5" xfId="2379"/>
    <cellStyle name="Currency 5 3" xfId="2380"/>
    <cellStyle name="Currency 5 4" xfId="2381"/>
    <cellStyle name="Currency 5 5" xfId="2382"/>
    <cellStyle name="Currency 5 6" xfId="2383"/>
    <cellStyle name="Currency 5 7" xfId="2384"/>
    <cellStyle name="Currency 5 8" xfId="2385"/>
    <cellStyle name="Currency 5 9" xfId="2386"/>
    <cellStyle name="Currency 6" xfId="118"/>
    <cellStyle name="Currency 6 2" xfId="207"/>
    <cellStyle name="Currency 7" xfId="119"/>
    <cellStyle name="Currency 7 2" xfId="208"/>
    <cellStyle name="Currency 8" xfId="195"/>
    <cellStyle name="Currency 8 2" xfId="2387"/>
    <cellStyle name="Currency 9" xfId="196"/>
    <cellStyle name="Currency 9 2" xfId="2388"/>
    <cellStyle name="Data Field" xfId="120"/>
    <cellStyle name="Data Field 2" xfId="209"/>
    <cellStyle name="Data Name" xfId="121"/>
    <cellStyle name="Data Name 2" xfId="210"/>
    <cellStyle name="Explanatory Text" xfId="17" builtinId="53" customBuiltin="1"/>
    <cellStyle name="Explanatory Text 10 2" xfId="2389"/>
    <cellStyle name="Explanatory Text 10 3" xfId="2390"/>
    <cellStyle name="Explanatory Text 11 2" xfId="2391"/>
    <cellStyle name="Explanatory Text 11 3" xfId="2392"/>
    <cellStyle name="Explanatory Text 12 2" xfId="2393"/>
    <cellStyle name="Explanatory Text 12 3" xfId="2394"/>
    <cellStyle name="Explanatory Text 13 2" xfId="2395"/>
    <cellStyle name="Explanatory Text 13 3" xfId="2396"/>
    <cellStyle name="Explanatory Text 14 2" xfId="2397"/>
    <cellStyle name="Explanatory Text 14 3" xfId="2398"/>
    <cellStyle name="Explanatory Text 15" xfId="2399"/>
    <cellStyle name="Explanatory Text 15 2" xfId="2400"/>
    <cellStyle name="Explanatory Text 15 3" xfId="2401"/>
    <cellStyle name="Explanatory Text 15 4" xfId="2402"/>
    <cellStyle name="Explanatory Text 15 5" xfId="2403"/>
    <cellStyle name="Explanatory Text 15 6" xfId="2404"/>
    <cellStyle name="Explanatory Text 15 7" xfId="2405"/>
    <cellStyle name="Explanatory Text 16" xfId="2406"/>
    <cellStyle name="Explanatory Text 17" xfId="2407"/>
    <cellStyle name="Explanatory Text 18" xfId="2408"/>
    <cellStyle name="Explanatory Text 19" xfId="2409"/>
    <cellStyle name="Explanatory Text 2" xfId="377"/>
    <cellStyle name="Explanatory Text 2 2" xfId="581"/>
    <cellStyle name="Explanatory Text 2 2 2" xfId="2410"/>
    <cellStyle name="Explanatory Text 2 3" xfId="2411"/>
    <cellStyle name="Explanatory Text 20" xfId="2412"/>
    <cellStyle name="Explanatory Text 21" xfId="2413"/>
    <cellStyle name="Explanatory Text 22" xfId="2414"/>
    <cellStyle name="Explanatory Text 3" xfId="2415"/>
    <cellStyle name="Explanatory Text 3 2" xfId="2416"/>
    <cellStyle name="Explanatory Text 3 3" xfId="2417"/>
    <cellStyle name="Explanatory Text 4 2" xfId="2418"/>
    <cellStyle name="Explanatory Text 4 3" xfId="2419"/>
    <cellStyle name="Explanatory Text 5 2" xfId="2420"/>
    <cellStyle name="Explanatory Text 5 3" xfId="2421"/>
    <cellStyle name="Explanatory Text 6 2" xfId="2422"/>
    <cellStyle name="Explanatory Text 6 3" xfId="2423"/>
    <cellStyle name="Explanatory Text 7 2" xfId="2424"/>
    <cellStyle name="Explanatory Text 7 3" xfId="2425"/>
    <cellStyle name="Explanatory Text 8 2" xfId="2426"/>
    <cellStyle name="Explanatory Text 8 3" xfId="2427"/>
    <cellStyle name="Explanatory Text 9 2" xfId="2428"/>
    <cellStyle name="Explanatory Text 9 3" xfId="2429"/>
    <cellStyle name="Followed Hyperlink" xfId="288" builtinId="9" customBuiltin="1"/>
    <cellStyle name="Followed Hyperlink 2" xfId="2430"/>
    <cellStyle name="Good" xfId="8" builtinId="26" customBuiltin="1"/>
    <cellStyle name="Good 10 2" xfId="2431"/>
    <cellStyle name="Good 10 3" xfId="2432"/>
    <cellStyle name="Good 11 2" xfId="2433"/>
    <cellStyle name="Good 11 3" xfId="2434"/>
    <cellStyle name="Good 12 2" xfId="2435"/>
    <cellStyle name="Good 12 3" xfId="2436"/>
    <cellStyle name="Good 13 2" xfId="2437"/>
    <cellStyle name="Good 13 3" xfId="2438"/>
    <cellStyle name="Good 14 2" xfId="2439"/>
    <cellStyle name="Good 14 3" xfId="2440"/>
    <cellStyle name="Good 15" xfId="2441"/>
    <cellStyle name="Good 15 2" xfId="2442"/>
    <cellStyle name="Good 15 3" xfId="2443"/>
    <cellStyle name="Good 15 4" xfId="2444"/>
    <cellStyle name="Good 15 5" xfId="2445"/>
    <cellStyle name="Good 15 6" xfId="2446"/>
    <cellStyle name="Good 15 7" xfId="2447"/>
    <cellStyle name="Good 16" xfId="2448"/>
    <cellStyle name="Good 17" xfId="2449"/>
    <cellStyle name="Good 18" xfId="2450"/>
    <cellStyle name="Good 19" xfId="2451"/>
    <cellStyle name="Good 2" xfId="367"/>
    <cellStyle name="Good 2 2" xfId="495"/>
    <cellStyle name="Good 2 2 2" xfId="2452"/>
    <cellStyle name="Good 2 3" xfId="2453"/>
    <cellStyle name="Good 20" xfId="2454"/>
    <cellStyle name="Good 21" xfId="2455"/>
    <cellStyle name="Good 22" xfId="2456"/>
    <cellStyle name="Good 3" xfId="2457"/>
    <cellStyle name="Good 3 2" xfId="2458"/>
    <cellStyle name="Good 3 3" xfId="2459"/>
    <cellStyle name="Good 4 2" xfId="2460"/>
    <cellStyle name="Good 4 3" xfId="2461"/>
    <cellStyle name="Good 5 2" xfId="2462"/>
    <cellStyle name="Good 5 3" xfId="2463"/>
    <cellStyle name="Good 6 2" xfId="2464"/>
    <cellStyle name="Good 6 3" xfId="2465"/>
    <cellStyle name="Good 7 2" xfId="2466"/>
    <cellStyle name="Good 7 3" xfId="2467"/>
    <cellStyle name="Good 8 2" xfId="2468"/>
    <cellStyle name="Good 8 3" xfId="2469"/>
    <cellStyle name="Good 9 2" xfId="2470"/>
    <cellStyle name="Good 9 3" xfId="2471"/>
    <cellStyle name="Heading 1" xfId="4" builtinId="16" customBuiltin="1"/>
    <cellStyle name="Heading 1 10 2" xfId="2472"/>
    <cellStyle name="Heading 1 10 3" xfId="2473"/>
    <cellStyle name="Heading 1 11 2" xfId="2474"/>
    <cellStyle name="Heading 1 11 3" xfId="2475"/>
    <cellStyle name="Heading 1 12 2" xfId="2476"/>
    <cellStyle name="Heading 1 12 3" xfId="2477"/>
    <cellStyle name="Heading 1 13 2" xfId="2478"/>
    <cellStyle name="Heading 1 13 3" xfId="2479"/>
    <cellStyle name="Heading 1 14 2" xfId="2480"/>
    <cellStyle name="Heading 1 14 3" xfId="2481"/>
    <cellStyle name="Heading 1 15" xfId="2482"/>
    <cellStyle name="Heading 1 15 2" xfId="2483"/>
    <cellStyle name="Heading 1 15 3" xfId="2484"/>
    <cellStyle name="Heading 1 15 4" xfId="2485"/>
    <cellStyle name="Heading 1 15 5" xfId="2486"/>
    <cellStyle name="Heading 1 15 6" xfId="2487"/>
    <cellStyle name="Heading 1 15 7" xfId="2488"/>
    <cellStyle name="Heading 1 16" xfId="2489"/>
    <cellStyle name="Heading 1 17" xfId="2490"/>
    <cellStyle name="Heading 1 18" xfId="2491"/>
    <cellStyle name="Heading 1 19" xfId="2492"/>
    <cellStyle name="Heading 1 2" xfId="363"/>
    <cellStyle name="Heading 1 2 2" xfId="471"/>
    <cellStyle name="Heading 1 2 2 2" xfId="2493"/>
    <cellStyle name="Heading 1 2 3" xfId="2494"/>
    <cellStyle name="Heading 1 20" xfId="2495"/>
    <cellStyle name="Heading 1 21" xfId="2496"/>
    <cellStyle name="Heading 1 22" xfId="2497"/>
    <cellStyle name="Heading 1 3" xfId="2498"/>
    <cellStyle name="Heading 1 3 2" xfId="2499"/>
    <cellStyle name="Heading 1 3 3" xfId="2500"/>
    <cellStyle name="Heading 1 4 2" xfId="2501"/>
    <cellStyle name="Heading 1 4 3" xfId="2502"/>
    <cellStyle name="Heading 1 5 2" xfId="2503"/>
    <cellStyle name="Heading 1 5 3" xfId="2504"/>
    <cellStyle name="Heading 1 6 2" xfId="2505"/>
    <cellStyle name="Heading 1 6 3" xfId="2506"/>
    <cellStyle name="Heading 1 7 2" xfId="2507"/>
    <cellStyle name="Heading 1 7 3" xfId="2508"/>
    <cellStyle name="Heading 1 8 2" xfId="2509"/>
    <cellStyle name="Heading 1 8 3" xfId="2510"/>
    <cellStyle name="Heading 1 9 2" xfId="2511"/>
    <cellStyle name="Heading 1 9 3" xfId="2512"/>
    <cellStyle name="Heading 2" xfId="5" builtinId="17" customBuiltin="1"/>
    <cellStyle name="Heading 2 10 2" xfId="2513"/>
    <cellStyle name="Heading 2 10 3" xfId="2514"/>
    <cellStyle name="Heading 2 11 2" xfId="2515"/>
    <cellStyle name="Heading 2 11 3" xfId="2516"/>
    <cellStyle name="Heading 2 12 2" xfId="2517"/>
    <cellStyle name="Heading 2 12 3" xfId="2518"/>
    <cellStyle name="Heading 2 13 2" xfId="2519"/>
    <cellStyle name="Heading 2 13 3" xfId="2520"/>
    <cellStyle name="Heading 2 14 2" xfId="2521"/>
    <cellStyle name="Heading 2 14 3" xfId="2522"/>
    <cellStyle name="Heading 2 15" xfId="2523"/>
    <cellStyle name="Heading 2 15 2" xfId="2524"/>
    <cellStyle name="Heading 2 15 3" xfId="2525"/>
    <cellStyle name="Heading 2 15 4" xfId="2526"/>
    <cellStyle name="Heading 2 15 5" xfId="2527"/>
    <cellStyle name="Heading 2 15 6" xfId="2528"/>
    <cellStyle name="Heading 2 15 7" xfId="2529"/>
    <cellStyle name="Heading 2 16" xfId="2530"/>
    <cellStyle name="Heading 2 17" xfId="2531"/>
    <cellStyle name="Heading 2 18" xfId="2532"/>
    <cellStyle name="Heading 2 19" xfId="2533"/>
    <cellStyle name="Heading 2 2" xfId="364"/>
    <cellStyle name="Heading 2 2 10" xfId="2534"/>
    <cellStyle name="Heading 2 2 2" xfId="474"/>
    <cellStyle name="Heading 2 2 2 2" xfId="2535"/>
    <cellStyle name="Heading 2 2 3" xfId="2536"/>
    <cellStyle name="Heading 2 2 4" xfId="2537"/>
    <cellStyle name="Heading 2 2 5" xfId="2538"/>
    <cellStyle name="Heading 2 2 6" xfId="2539"/>
    <cellStyle name="Heading 2 2 7" xfId="2540"/>
    <cellStyle name="Heading 2 2 8" xfId="2541"/>
    <cellStyle name="Heading 2 2 9" xfId="2542"/>
    <cellStyle name="Heading 2 20" xfId="2543"/>
    <cellStyle name="Heading 2 21" xfId="2544"/>
    <cellStyle name="Heading 2 22" xfId="2545"/>
    <cellStyle name="Heading 2 3" xfId="2546"/>
    <cellStyle name="Heading 2 3 2" xfId="2547"/>
    <cellStyle name="Heading 2 3 3" xfId="2548"/>
    <cellStyle name="Heading 2 4 2" xfId="2549"/>
    <cellStyle name="Heading 2 4 3" xfId="2550"/>
    <cellStyle name="Heading 2 5 2" xfId="2551"/>
    <cellStyle name="Heading 2 5 3" xfId="2552"/>
    <cellStyle name="Heading 2 6 2" xfId="2553"/>
    <cellStyle name="Heading 2 6 3" xfId="2554"/>
    <cellStyle name="Heading 2 7 2" xfId="2555"/>
    <cellStyle name="Heading 2 7 3" xfId="2556"/>
    <cellStyle name="Heading 2 8 2" xfId="2557"/>
    <cellStyle name="Heading 2 8 3" xfId="2558"/>
    <cellStyle name="Heading 2 9 2" xfId="2559"/>
    <cellStyle name="Heading 2 9 3" xfId="2560"/>
    <cellStyle name="Heading 3" xfId="6" builtinId="18" customBuiltin="1"/>
    <cellStyle name="Heading 3 10 2" xfId="2561"/>
    <cellStyle name="Heading 3 10 3" xfId="2562"/>
    <cellStyle name="Heading 3 11 2" xfId="2563"/>
    <cellStyle name="Heading 3 11 3" xfId="2564"/>
    <cellStyle name="Heading 3 12 2" xfId="2565"/>
    <cellStyle name="Heading 3 12 3" xfId="2566"/>
    <cellStyle name="Heading 3 13 2" xfId="2567"/>
    <cellStyle name="Heading 3 13 3" xfId="2568"/>
    <cellStyle name="Heading 3 14 2" xfId="2569"/>
    <cellStyle name="Heading 3 14 3" xfId="2570"/>
    <cellStyle name="Heading 3 15" xfId="2571"/>
    <cellStyle name="Heading 3 15 2" xfId="2572"/>
    <cellStyle name="Heading 3 15 3" xfId="2573"/>
    <cellStyle name="Heading 3 15 4" xfId="2574"/>
    <cellStyle name="Heading 3 15 5" xfId="2575"/>
    <cellStyle name="Heading 3 15 6" xfId="2576"/>
    <cellStyle name="Heading 3 15 7" xfId="2577"/>
    <cellStyle name="Heading 3 16" xfId="2578"/>
    <cellStyle name="Heading 3 17" xfId="2579"/>
    <cellStyle name="Heading 3 18" xfId="2580"/>
    <cellStyle name="Heading 3 19" xfId="2581"/>
    <cellStyle name="Heading 3 2" xfId="365"/>
    <cellStyle name="Heading 3 2 2" xfId="424"/>
    <cellStyle name="Heading 3 2 2 2" xfId="2582"/>
    <cellStyle name="Heading 3 2 3" xfId="2583"/>
    <cellStyle name="Heading 3 20" xfId="2584"/>
    <cellStyle name="Heading 3 21" xfId="2585"/>
    <cellStyle name="Heading 3 22" xfId="2586"/>
    <cellStyle name="Heading 3 3" xfId="2587"/>
    <cellStyle name="Heading 3 3 2" xfId="2588"/>
    <cellStyle name="Heading 3 3 3" xfId="2589"/>
    <cellStyle name="Heading 3 4 2" xfId="2590"/>
    <cellStyle name="Heading 3 4 3" xfId="2591"/>
    <cellStyle name="Heading 3 5 2" xfId="2592"/>
    <cellStyle name="Heading 3 5 3" xfId="2593"/>
    <cellStyle name="Heading 3 6 2" xfId="2594"/>
    <cellStyle name="Heading 3 6 3" xfId="2595"/>
    <cellStyle name="Heading 3 7 2" xfId="2596"/>
    <cellStyle name="Heading 3 7 3" xfId="2597"/>
    <cellStyle name="Heading 3 8 2" xfId="2598"/>
    <cellStyle name="Heading 3 8 3" xfId="2599"/>
    <cellStyle name="Heading 3 9 2" xfId="2600"/>
    <cellStyle name="Heading 3 9 3" xfId="2601"/>
    <cellStyle name="Heading 4" xfId="7" builtinId="19" customBuiltin="1"/>
    <cellStyle name="Heading 4 10 2" xfId="2602"/>
    <cellStyle name="Heading 4 10 3" xfId="2603"/>
    <cellStyle name="Heading 4 11 2" xfId="2604"/>
    <cellStyle name="Heading 4 11 3" xfId="2605"/>
    <cellStyle name="Heading 4 12 2" xfId="2606"/>
    <cellStyle name="Heading 4 12 3" xfId="2607"/>
    <cellStyle name="Heading 4 13 2" xfId="2608"/>
    <cellStyle name="Heading 4 13 3" xfId="2609"/>
    <cellStyle name="Heading 4 14 2" xfId="2610"/>
    <cellStyle name="Heading 4 14 3" xfId="2611"/>
    <cellStyle name="Heading 4 15" xfId="2612"/>
    <cellStyle name="Heading 4 15 2" xfId="2613"/>
    <cellStyle name="Heading 4 15 3" xfId="2614"/>
    <cellStyle name="Heading 4 15 4" xfId="2615"/>
    <cellStyle name="Heading 4 15 5" xfId="2616"/>
    <cellStyle name="Heading 4 15 6" xfId="2617"/>
    <cellStyle name="Heading 4 15 7" xfId="2618"/>
    <cellStyle name="Heading 4 16" xfId="2619"/>
    <cellStyle name="Heading 4 17" xfId="2620"/>
    <cellStyle name="Heading 4 18" xfId="2621"/>
    <cellStyle name="Heading 4 19" xfId="2622"/>
    <cellStyle name="Heading 4 2" xfId="366"/>
    <cellStyle name="Heading 4 2 2" xfId="582"/>
    <cellStyle name="Heading 4 2 2 2" xfId="2623"/>
    <cellStyle name="Heading 4 2 3" xfId="2624"/>
    <cellStyle name="Heading 4 20" xfId="2625"/>
    <cellStyle name="Heading 4 21" xfId="2626"/>
    <cellStyle name="Heading 4 22" xfId="2627"/>
    <cellStyle name="Heading 4 3" xfId="2628"/>
    <cellStyle name="Heading 4 3 2" xfId="2629"/>
    <cellStyle name="Heading 4 3 3" xfId="2630"/>
    <cellStyle name="Heading 4 4 2" xfId="2631"/>
    <cellStyle name="Heading 4 4 3" xfId="2632"/>
    <cellStyle name="Heading 4 5 2" xfId="2633"/>
    <cellStyle name="Heading 4 5 3" xfId="2634"/>
    <cellStyle name="Heading 4 6 2" xfId="2635"/>
    <cellStyle name="Heading 4 6 3" xfId="2636"/>
    <cellStyle name="Heading 4 7 2" xfId="2637"/>
    <cellStyle name="Heading 4 7 3" xfId="2638"/>
    <cellStyle name="Heading 4 8 2" xfId="2639"/>
    <cellStyle name="Heading 4 8 3" xfId="2640"/>
    <cellStyle name="Heading 4 9 2" xfId="2641"/>
    <cellStyle name="Heading 4 9 3" xfId="2642"/>
    <cellStyle name="Hyperlink" xfId="287" builtinId="8" customBuiltin="1"/>
    <cellStyle name="Hyperlink 2" xfId="122"/>
    <cellStyle name="Hyperlink 3" xfId="123"/>
    <cellStyle name="Hyperlink 4" xfId="301"/>
    <cellStyle name="Hyperlink 5" xfId="299"/>
    <cellStyle name="Hyperlink 6" xfId="2643"/>
    <cellStyle name="Hyperlink 6 2" xfId="2644"/>
    <cellStyle name="Input" xfId="11" builtinId="20" customBuiltin="1"/>
    <cellStyle name="Input 10 2" xfId="2645"/>
    <cellStyle name="Input 10 3" xfId="2646"/>
    <cellStyle name="Input 11 2" xfId="2647"/>
    <cellStyle name="Input 11 3" xfId="2648"/>
    <cellStyle name="Input 12 2" xfId="2649"/>
    <cellStyle name="Input 12 3" xfId="2650"/>
    <cellStyle name="Input 13 2" xfId="2651"/>
    <cellStyle name="Input 13 3" xfId="2652"/>
    <cellStyle name="Input 14 2" xfId="2653"/>
    <cellStyle name="Input 14 3" xfId="2654"/>
    <cellStyle name="Input 15" xfId="2655"/>
    <cellStyle name="Input 15 2" xfId="2656"/>
    <cellStyle name="Input 15 3" xfId="2657"/>
    <cellStyle name="Input 15 4" xfId="2658"/>
    <cellStyle name="Input 15 5" xfId="2659"/>
    <cellStyle name="Input 15 6" xfId="2660"/>
    <cellStyle name="Input 15 7" xfId="2661"/>
    <cellStyle name="Input 16" xfId="2662"/>
    <cellStyle name="Input 17" xfId="2663"/>
    <cellStyle name="Input 18" xfId="2664"/>
    <cellStyle name="Input 19" xfId="2665"/>
    <cellStyle name="Input 2" xfId="370"/>
    <cellStyle name="Input 2 2" xfId="578"/>
    <cellStyle name="Input 2 2 2" xfId="2666"/>
    <cellStyle name="Input 2 3" xfId="2667"/>
    <cellStyle name="Input 20" xfId="2668"/>
    <cellStyle name="Input 21" xfId="2669"/>
    <cellStyle name="Input 22" xfId="2670"/>
    <cellStyle name="Input 3" xfId="2671"/>
    <cellStyle name="Input 3 2" xfId="2672"/>
    <cellStyle name="Input 3 3" xfId="2673"/>
    <cellStyle name="Input 4 2" xfId="2674"/>
    <cellStyle name="Input 4 3" xfId="2675"/>
    <cellStyle name="Input 5 2" xfId="2676"/>
    <cellStyle name="Input 5 3" xfId="2677"/>
    <cellStyle name="Input 6 2" xfId="2678"/>
    <cellStyle name="Input 6 3" xfId="2679"/>
    <cellStyle name="Input 7 2" xfId="2680"/>
    <cellStyle name="Input 7 3" xfId="2681"/>
    <cellStyle name="Input 8 2" xfId="2682"/>
    <cellStyle name="Input 8 3" xfId="2683"/>
    <cellStyle name="Input 9 2" xfId="2684"/>
    <cellStyle name="Input 9 3" xfId="2685"/>
    <cellStyle name="Linked Cell" xfId="14" builtinId="24" customBuiltin="1"/>
    <cellStyle name="Linked Cell 10 2" xfId="2686"/>
    <cellStyle name="Linked Cell 10 3" xfId="2687"/>
    <cellStyle name="Linked Cell 11 2" xfId="2688"/>
    <cellStyle name="Linked Cell 11 3" xfId="2689"/>
    <cellStyle name="Linked Cell 12 2" xfId="2690"/>
    <cellStyle name="Linked Cell 12 3" xfId="2691"/>
    <cellStyle name="Linked Cell 13 2" xfId="2692"/>
    <cellStyle name="Linked Cell 13 3" xfId="2693"/>
    <cellStyle name="Linked Cell 14 2" xfId="2694"/>
    <cellStyle name="Linked Cell 14 3" xfId="2695"/>
    <cellStyle name="Linked Cell 15" xfId="2696"/>
    <cellStyle name="Linked Cell 15 2" xfId="2697"/>
    <cellStyle name="Linked Cell 15 3" xfId="2698"/>
    <cellStyle name="Linked Cell 15 4" xfId="2699"/>
    <cellStyle name="Linked Cell 15 5" xfId="2700"/>
    <cellStyle name="Linked Cell 15 6" xfId="2701"/>
    <cellStyle name="Linked Cell 15 7" xfId="2702"/>
    <cellStyle name="Linked Cell 16" xfId="2703"/>
    <cellStyle name="Linked Cell 17" xfId="2704"/>
    <cellStyle name="Linked Cell 18" xfId="2705"/>
    <cellStyle name="Linked Cell 19" xfId="2706"/>
    <cellStyle name="Linked Cell 2" xfId="373"/>
    <cellStyle name="Linked Cell 2 2" xfId="472"/>
    <cellStyle name="Linked Cell 2 2 2" xfId="2707"/>
    <cellStyle name="Linked Cell 2 3" xfId="2708"/>
    <cellStyle name="Linked Cell 20" xfId="2709"/>
    <cellStyle name="Linked Cell 21" xfId="2710"/>
    <cellStyle name="Linked Cell 22" xfId="2711"/>
    <cellStyle name="Linked Cell 3" xfId="2712"/>
    <cellStyle name="Linked Cell 3 2" xfId="2713"/>
    <cellStyle name="Linked Cell 3 3" xfId="2714"/>
    <cellStyle name="Linked Cell 4 2" xfId="2715"/>
    <cellStyle name="Linked Cell 4 3" xfId="2716"/>
    <cellStyle name="Linked Cell 5 2" xfId="2717"/>
    <cellStyle name="Linked Cell 5 3" xfId="2718"/>
    <cellStyle name="Linked Cell 6 2" xfId="2719"/>
    <cellStyle name="Linked Cell 6 3" xfId="2720"/>
    <cellStyle name="Linked Cell 7 2" xfId="2721"/>
    <cellStyle name="Linked Cell 7 3" xfId="2722"/>
    <cellStyle name="Linked Cell 8 2" xfId="2723"/>
    <cellStyle name="Linked Cell 8 3" xfId="2724"/>
    <cellStyle name="Linked Cell 9 2" xfId="2725"/>
    <cellStyle name="Linked Cell 9 3" xfId="2726"/>
    <cellStyle name="Neutral" xfId="10" builtinId="28" customBuiltin="1"/>
    <cellStyle name="Neutral 10 2" xfId="2727"/>
    <cellStyle name="Neutral 10 3" xfId="2728"/>
    <cellStyle name="Neutral 11 2" xfId="2729"/>
    <cellStyle name="Neutral 11 3" xfId="2730"/>
    <cellStyle name="Neutral 12 2" xfId="2731"/>
    <cellStyle name="Neutral 12 3" xfId="2732"/>
    <cellStyle name="Neutral 13 2" xfId="2733"/>
    <cellStyle name="Neutral 13 3" xfId="2734"/>
    <cellStyle name="Neutral 14 2" xfId="2735"/>
    <cellStyle name="Neutral 14 3" xfId="2736"/>
    <cellStyle name="Neutral 15" xfId="2737"/>
    <cellStyle name="Neutral 15 2" xfId="2738"/>
    <cellStyle name="Neutral 15 3" xfId="2739"/>
    <cellStyle name="Neutral 15 4" xfId="2740"/>
    <cellStyle name="Neutral 15 5" xfId="2741"/>
    <cellStyle name="Neutral 15 6" xfId="2742"/>
    <cellStyle name="Neutral 15 7" xfId="2743"/>
    <cellStyle name="Neutral 16" xfId="2744"/>
    <cellStyle name="Neutral 17" xfId="2745"/>
    <cellStyle name="Neutral 18" xfId="2746"/>
    <cellStyle name="Neutral 19" xfId="2747"/>
    <cellStyle name="Neutral 2" xfId="369"/>
    <cellStyle name="Neutral 2 2" xfId="497"/>
    <cellStyle name="Neutral 2 2 2" xfId="2748"/>
    <cellStyle name="Neutral 2 3" xfId="2749"/>
    <cellStyle name="Neutral 20" xfId="2750"/>
    <cellStyle name="Neutral 21" xfId="2751"/>
    <cellStyle name="Neutral 22" xfId="2752"/>
    <cellStyle name="Neutral 3" xfId="2753"/>
    <cellStyle name="Neutral 3 2" xfId="2754"/>
    <cellStyle name="Neutral 3 3" xfId="2755"/>
    <cellStyle name="Neutral 4 2" xfId="2756"/>
    <cellStyle name="Neutral 4 3" xfId="2757"/>
    <cellStyle name="Neutral 5 2" xfId="2758"/>
    <cellStyle name="Neutral 5 3" xfId="2759"/>
    <cellStyle name="Neutral 6 2" xfId="2760"/>
    <cellStyle name="Neutral 6 3" xfId="2761"/>
    <cellStyle name="Neutral 7 2" xfId="2762"/>
    <cellStyle name="Neutral 7 3" xfId="2763"/>
    <cellStyle name="Neutral 8 2" xfId="2764"/>
    <cellStyle name="Neutral 8 3" xfId="2765"/>
    <cellStyle name="Neutral 9 2" xfId="2766"/>
    <cellStyle name="Neutral 9 3" xfId="2767"/>
    <cellStyle name="Normal" xfId="0" builtinId="0"/>
    <cellStyle name="Normal 10" xfId="124"/>
    <cellStyle name="Normal 10 10" xfId="2768"/>
    <cellStyle name="Normal 10 11" xfId="2769"/>
    <cellStyle name="Normal 10 12" xfId="2770"/>
    <cellStyle name="Normal 10 2" xfId="125"/>
    <cellStyle name="Normal 10 2 2" xfId="212"/>
    <cellStyle name="Normal 10 2 3" xfId="21224"/>
    <cellStyle name="Normal 10 2 4" xfId="21225"/>
    <cellStyle name="Normal 10 3" xfId="211"/>
    <cellStyle name="Normal 10 3 2" xfId="2771"/>
    <cellStyle name="Normal 10 4" xfId="2772"/>
    <cellStyle name="Normal 10 5" xfId="2773"/>
    <cellStyle name="Normal 10 6" xfId="2774"/>
    <cellStyle name="Normal 10 7" xfId="2775"/>
    <cellStyle name="Normal 10 8" xfId="2776"/>
    <cellStyle name="Normal 10 9" xfId="2777"/>
    <cellStyle name="Normal 100" xfId="2778"/>
    <cellStyle name="Normal 100 2" xfId="37958"/>
    <cellStyle name="Normal 101" xfId="21226"/>
    <cellStyle name="Normal 102" xfId="2779"/>
    <cellStyle name="Normal 103" xfId="2780"/>
    <cellStyle name="Normal 104" xfId="37683"/>
    <cellStyle name="Normal 105" xfId="37684"/>
    <cellStyle name="Normal 106" xfId="37699"/>
    <cellStyle name="Normal 11" xfId="126"/>
    <cellStyle name="Normal 11 2" xfId="213"/>
    <cellStyle name="Normal 11 2 2" xfId="2781"/>
    <cellStyle name="Normal 11 3" xfId="2782"/>
    <cellStyle name="Normal 11 4" xfId="2783"/>
    <cellStyle name="Normal 11 5" xfId="2784"/>
    <cellStyle name="Normal 11 6" xfId="2785"/>
    <cellStyle name="Normal 11 7" xfId="2786"/>
    <cellStyle name="Normal 11 8" xfId="2787"/>
    <cellStyle name="Normal 11 9" xfId="2788"/>
    <cellStyle name="Normal 12" xfId="127"/>
    <cellStyle name="Normal 12 2" xfId="214"/>
    <cellStyle name="Normal 12 2 2" xfId="2789"/>
    <cellStyle name="Normal 12 3" xfId="2790"/>
    <cellStyle name="Normal 12 4" xfId="2791"/>
    <cellStyle name="Normal 12 5" xfId="2792"/>
    <cellStyle name="Normal 12 6" xfId="2793"/>
    <cellStyle name="Normal 12 7" xfId="2794"/>
    <cellStyle name="Normal 12 8" xfId="21227"/>
    <cellStyle name="Normal 13" xfId="128"/>
    <cellStyle name="Normal 13 2" xfId="215"/>
    <cellStyle name="Normal 13 2 2" xfId="2795"/>
    <cellStyle name="Normal 13 3" xfId="2796"/>
    <cellStyle name="Normal 13 4" xfId="2797"/>
    <cellStyle name="Normal 13 5" xfId="2798"/>
    <cellStyle name="Normal 13 6" xfId="2799"/>
    <cellStyle name="Normal 13 7" xfId="2800"/>
    <cellStyle name="Normal 13 8" xfId="2801"/>
    <cellStyle name="Normal 13 9" xfId="2802"/>
    <cellStyle name="Normal 14" xfId="129"/>
    <cellStyle name="Normal 14 2" xfId="216"/>
    <cellStyle name="Normal 14 2 2" xfId="2803"/>
    <cellStyle name="Normal 14 3" xfId="2804"/>
    <cellStyle name="Normal 14 4" xfId="2805"/>
    <cellStyle name="Normal 14 5" xfId="2806"/>
    <cellStyle name="Normal 14 6" xfId="2807"/>
    <cellStyle name="Normal 14 7" xfId="2808"/>
    <cellStyle name="Normal 14 8" xfId="2809"/>
    <cellStyle name="Normal 14 9" xfId="2810"/>
    <cellStyle name="Normal 15" xfId="130"/>
    <cellStyle name="Normal 15 2" xfId="2811"/>
    <cellStyle name="Normal 15 3" xfId="2812"/>
    <cellStyle name="Normal 15 4" xfId="2813"/>
    <cellStyle name="Normal 15 5" xfId="2814"/>
    <cellStyle name="Normal 15 6" xfId="2815"/>
    <cellStyle name="Normal 15 7" xfId="2816"/>
    <cellStyle name="Normal 15 8" xfId="21228"/>
    <cellStyle name="Normal 16" xfId="131"/>
    <cellStyle name="Normal 16 2" xfId="217"/>
    <cellStyle name="Normal 16 3" xfId="2817"/>
    <cellStyle name="Normal 16 4" xfId="21229"/>
    <cellStyle name="Normal 17" xfId="49"/>
    <cellStyle name="Normal 17 2" xfId="2818"/>
    <cellStyle name="Normal 17 3" xfId="2819"/>
    <cellStyle name="Normal 17 4" xfId="2820"/>
    <cellStyle name="Normal 18" xfId="132"/>
    <cellStyle name="Normal 18 2" xfId="218"/>
    <cellStyle name="Normal 18 2 2" xfId="2821"/>
    <cellStyle name="Normal 18 3" xfId="2822"/>
    <cellStyle name="Normal 18 4" xfId="2823"/>
    <cellStyle name="Normal 18 5" xfId="2824"/>
    <cellStyle name="Normal 18 6" xfId="2825"/>
    <cellStyle name="Normal 18 7" xfId="2826"/>
    <cellStyle name="Normal 18 8" xfId="2827"/>
    <cellStyle name="Normal 18 9" xfId="2828"/>
    <cellStyle name="Normal 19" xfId="133"/>
    <cellStyle name="Normal 19 2" xfId="219"/>
    <cellStyle name="Normal 19 3" xfId="2829"/>
    <cellStyle name="Normal 19 4" xfId="21230"/>
    <cellStyle name="Normal 2" xfId="52"/>
    <cellStyle name="Normal 2 10" xfId="2830"/>
    <cellStyle name="Normal 2 10 2" xfId="2831"/>
    <cellStyle name="Normal 2 10 2 2" xfId="2832"/>
    <cellStyle name="Normal 2 10 3" xfId="2833"/>
    <cellStyle name="Normal 2 10 3 2" xfId="2834"/>
    <cellStyle name="Normal 2 10 4" xfId="2835"/>
    <cellStyle name="Normal 2 10 4 2" xfId="2836"/>
    <cellStyle name="Normal 2 10 5" xfId="2837"/>
    <cellStyle name="Normal 2 10 5 2" xfId="2838"/>
    <cellStyle name="Normal 2 10 6" xfId="2839"/>
    <cellStyle name="Normal 2 10 6 2" xfId="2840"/>
    <cellStyle name="Normal 2 10 7" xfId="2841"/>
    <cellStyle name="Normal 2 10 7 2" xfId="2842"/>
    <cellStyle name="Normal 2 10 8" xfId="2843"/>
    <cellStyle name="Normal 2 11" xfId="2844"/>
    <cellStyle name="Normal 2 11 2" xfId="2845"/>
    <cellStyle name="Normal 2 11 2 2" xfId="2846"/>
    <cellStyle name="Normal 2 11 3" xfId="2847"/>
    <cellStyle name="Normal 2 11 3 2" xfId="2848"/>
    <cellStyle name="Normal 2 11 4" xfId="2849"/>
    <cellStyle name="Normal 2 11 4 2" xfId="2850"/>
    <cellStyle name="Normal 2 11 5" xfId="2851"/>
    <cellStyle name="Normal 2 11 5 2" xfId="2852"/>
    <cellStyle name="Normal 2 11 6" xfId="2853"/>
    <cellStyle name="Normal 2 11 6 2" xfId="2854"/>
    <cellStyle name="Normal 2 11 7" xfId="2855"/>
    <cellStyle name="Normal 2 11 7 2" xfId="2856"/>
    <cellStyle name="Normal 2 11 8" xfId="2857"/>
    <cellStyle name="Normal 2 12" xfId="2858"/>
    <cellStyle name="Normal 2 12 2" xfId="2859"/>
    <cellStyle name="Normal 2 12 2 2" xfId="2860"/>
    <cellStyle name="Normal 2 12 3" xfId="2861"/>
    <cellStyle name="Normal 2 12 3 2" xfId="2862"/>
    <cellStyle name="Normal 2 12 4" xfId="2863"/>
    <cellStyle name="Normal 2 12 4 2" xfId="2864"/>
    <cellStyle name="Normal 2 12 5" xfId="2865"/>
    <cellStyle name="Normal 2 12 5 2" xfId="2866"/>
    <cellStyle name="Normal 2 12 6" xfId="2867"/>
    <cellStyle name="Normal 2 12 6 2" xfId="2868"/>
    <cellStyle name="Normal 2 12 7" xfId="2869"/>
    <cellStyle name="Normal 2 12 7 2" xfId="2870"/>
    <cellStyle name="Normal 2 12 8" xfId="2871"/>
    <cellStyle name="Normal 2 13" xfId="2872"/>
    <cellStyle name="Normal 2 13 2" xfId="2873"/>
    <cellStyle name="Normal 2 13 2 2" xfId="2874"/>
    <cellStyle name="Normal 2 13 3" xfId="2875"/>
    <cellStyle name="Normal 2 13 3 2" xfId="2876"/>
    <cellStyle name="Normal 2 13 4" xfId="2877"/>
    <cellStyle name="Normal 2 13 4 2" xfId="2878"/>
    <cellStyle name="Normal 2 13 5" xfId="2879"/>
    <cellStyle name="Normal 2 13 5 2" xfId="2880"/>
    <cellStyle name="Normal 2 13 6" xfId="2881"/>
    <cellStyle name="Normal 2 13 6 2" xfId="2882"/>
    <cellStyle name="Normal 2 13 7" xfId="2883"/>
    <cellStyle name="Normal 2 13 7 2" xfId="2884"/>
    <cellStyle name="Normal 2 13 8" xfId="2885"/>
    <cellStyle name="Normal 2 14" xfId="2886"/>
    <cellStyle name="Normal 2 14 2" xfId="2887"/>
    <cellStyle name="Normal 2 15" xfId="2888"/>
    <cellStyle name="Normal 2 15 2" xfId="2889"/>
    <cellStyle name="Normal 2 16" xfId="2890"/>
    <cellStyle name="Normal 2 16 2" xfId="2891"/>
    <cellStyle name="Normal 2 17" xfId="2892"/>
    <cellStyle name="Normal 2 17 2" xfId="2893"/>
    <cellStyle name="Normal 2 18" xfId="2894"/>
    <cellStyle name="Normal 2 18 2" xfId="2895"/>
    <cellStyle name="Normal 2 18 2 2" xfId="2896"/>
    <cellStyle name="Normal 2 18 2 3" xfId="2897"/>
    <cellStyle name="Normal 2 18 2 4" xfId="2898"/>
    <cellStyle name="Normal 2 18 3" xfId="2899"/>
    <cellStyle name="Normal 2 18 4" xfId="2900"/>
    <cellStyle name="Normal 2 18 5" xfId="2901"/>
    <cellStyle name="Normal 2 18 6" xfId="2902"/>
    <cellStyle name="Normal 2 18 7" xfId="2903"/>
    <cellStyle name="Normal 2 18 8" xfId="2904"/>
    <cellStyle name="Normal 2 18 9" xfId="2905"/>
    <cellStyle name="Normal 2 19" xfId="2906"/>
    <cellStyle name="Normal 2 19 2" xfId="2907"/>
    <cellStyle name="Normal 2 19 2 2" xfId="2908"/>
    <cellStyle name="Normal 2 19 2 3" xfId="2909"/>
    <cellStyle name="Normal 2 19 2 4" xfId="2910"/>
    <cellStyle name="Normal 2 19 3" xfId="2911"/>
    <cellStyle name="Normal 2 19 4" xfId="2912"/>
    <cellStyle name="Normal 2 19 5" xfId="2913"/>
    <cellStyle name="Normal 2 19 6" xfId="2914"/>
    <cellStyle name="Normal 2 19 7" xfId="2915"/>
    <cellStyle name="Normal 2 19 8" xfId="2916"/>
    <cellStyle name="Normal 2 19 9" xfId="2917"/>
    <cellStyle name="Normal 2 2" xfId="72"/>
    <cellStyle name="Normal 2 2 10" xfId="417"/>
    <cellStyle name="Normal 2 2 11" xfId="2918"/>
    <cellStyle name="Normal 2 2 12" xfId="2919"/>
    <cellStyle name="Normal 2 2 13" xfId="2920"/>
    <cellStyle name="Normal 2 2 14" xfId="2921"/>
    <cellStyle name="Normal 2 2 15" xfId="2922"/>
    <cellStyle name="Normal 2 2 16" xfId="2923"/>
    <cellStyle name="Normal 2 2 17" xfId="2924"/>
    <cellStyle name="Normal 2 2 18" xfId="2925"/>
    <cellStyle name="Normal 2 2 19" xfId="2926"/>
    <cellStyle name="Normal 2 2 2" xfId="73"/>
    <cellStyle name="Normal 2 2 2 10" xfId="2927"/>
    <cellStyle name="Normal 2 2 2 11" xfId="2928"/>
    <cellStyle name="Normal 2 2 2 12" xfId="2929"/>
    <cellStyle name="Normal 2 2 2 13" xfId="2930"/>
    <cellStyle name="Normal 2 2 2 14" xfId="2931"/>
    <cellStyle name="Normal 2 2 2 15" xfId="2932"/>
    <cellStyle name="Normal 2 2 2 16" xfId="2933"/>
    <cellStyle name="Normal 2 2 2 17" xfId="2934"/>
    <cellStyle name="Normal 2 2 2 18" xfId="2935"/>
    <cellStyle name="Normal 2 2 2 19" xfId="2936"/>
    <cellStyle name="Normal 2 2 2 2" xfId="436"/>
    <cellStyle name="Normal 2 2 2 2 10" xfId="2937"/>
    <cellStyle name="Normal 2 2 2 2 11" xfId="2938"/>
    <cellStyle name="Normal 2 2 2 2 12" xfId="2939"/>
    <cellStyle name="Normal 2 2 2 2 13" xfId="2940"/>
    <cellStyle name="Normal 2 2 2 2 14" xfId="2941"/>
    <cellStyle name="Normal 2 2 2 2 15" xfId="2942"/>
    <cellStyle name="Normal 2 2 2 2 15 2" xfId="2943"/>
    <cellStyle name="Normal 2 2 2 2 15 3" xfId="2944"/>
    <cellStyle name="Normal 2 2 2 2 16" xfId="2945"/>
    <cellStyle name="Normal 2 2 2 2 17" xfId="2946"/>
    <cellStyle name="Normal 2 2 2 2 18" xfId="2947"/>
    <cellStyle name="Normal 2 2 2 2 18 2" xfId="2948"/>
    <cellStyle name="Normal 2 2 2 2 18 3" xfId="2949"/>
    <cellStyle name="Normal 2 2 2 2 19" xfId="2950"/>
    <cellStyle name="Normal 2 2 2 2 19 2" xfId="2951"/>
    <cellStyle name="Normal 2 2 2 2 19 3" xfId="2952"/>
    <cellStyle name="Normal 2 2 2 2 2" xfId="2953"/>
    <cellStyle name="Normal 2 2 2 2 2 10" xfId="2954"/>
    <cellStyle name="Normal 2 2 2 2 2 11" xfId="2955"/>
    <cellStyle name="Normal 2 2 2 2 2 12" xfId="2956"/>
    <cellStyle name="Normal 2 2 2 2 2 13" xfId="2957"/>
    <cellStyle name="Normal 2 2 2 2 2 14" xfId="2958"/>
    <cellStyle name="Normal 2 2 2 2 2 15" xfId="2959"/>
    <cellStyle name="Normal 2 2 2 2 2 16" xfId="2960"/>
    <cellStyle name="Normal 2 2 2 2 2 17" xfId="2961"/>
    <cellStyle name="Normal 2 2 2 2 2 18" xfId="2962"/>
    <cellStyle name="Normal 2 2 2 2 2 19" xfId="2963"/>
    <cellStyle name="Normal 2 2 2 2 2 2" xfId="2964"/>
    <cellStyle name="Normal 2 2 2 2 2 2 10" xfId="2965"/>
    <cellStyle name="Normal 2 2 2 2 2 2 11" xfId="2966"/>
    <cellStyle name="Normal 2 2 2 2 2 2 12" xfId="2967"/>
    <cellStyle name="Normal 2 2 2 2 2 2 13" xfId="2968"/>
    <cellStyle name="Normal 2 2 2 2 2 2 14" xfId="2969"/>
    <cellStyle name="Normal 2 2 2 2 2 2 15" xfId="2970"/>
    <cellStyle name="Normal 2 2 2 2 2 2 16" xfId="2971"/>
    <cellStyle name="Normal 2 2 2 2 2 2 17" xfId="2972"/>
    <cellStyle name="Normal 2 2 2 2 2 2 2" xfId="2973"/>
    <cellStyle name="Normal 2 2 2 2 2 2 2 10" xfId="2974"/>
    <cellStyle name="Normal 2 2 2 2 2 2 2 2" xfId="2975"/>
    <cellStyle name="Normal 2 2 2 2 2 2 2 2 2" xfId="610"/>
    <cellStyle name="Normal 2 2 2 2 2 2 2 2 2 10" xfId="2976"/>
    <cellStyle name="Normal 2 2 2 2 2 2 2 2 2 10 2" xfId="21231"/>
    <cellStyle name="Normal 2 2 2 2 2 2 2 2 2 11" xfId="2977"/>
    <cellStyle name="Normal 2 2 2 2 2 2 2 2 2 11 2" xfId="21232"/>
    <cellStyle name="Normal 2 2 2 2 2 2 2 2 2 12" xfId="2978"/>
    <cellStyle name="Normal 2 2 2 2 2 2 2 2 2 12 2" xfId="21233"/>
    <cellStyle name="Normal 2 2 2 2 2 2 2 2 2 13" xfId="2979"/>
    <cellStyle name="Normal 2 2 2 2 2 2 2 2 2 13 2" xfId="21234"/>
    <cellStyle name="Normal 2 2 2 2 2 2 2 2 2 14" xfId="2980"/>
    <cellStyle name="Normal 2 2 2 2 2 2 2 2 2 14 2" xfId="21235"/>
    <cellStyle name="Normal 2 2 2 2 2 2 2 2 2 15" xfId="21236"/>
    <cellStyle name="Normal 2 2 2 2 2 2 2 2 2 2" xfId="2981"/>
    <cellStyle name="Normal 2 2 2 2 2 2 2 2 2 2 2" xfId="21237"/>
    <cellStyle name="Normal 2 2 2 2 2 2 2 2 2 3" xfId="2982"/>
    <cellStyle name="Normal 2 2 2 2 2 2 2 2 2 3 2" xfId="21238"/>
    <cellStyle name="Normal 2 2 2 2 2 2 2 2 2 4" xfId="2983"/>
    <cellStyle name="Normal 2 2 2 2 2 2 2 2 2 4 2" xfId="21239"/>
    <cellStyle name="Normal 2 2 2 2 2 2 2 2 2 5" xfId="2984"/>
    <cellStyle name="Normal 2 2 2 2 2 2 2 2 2 5 2" xfId="21240"/>
    <cellStyle name="Normal 2 2 2 2 2 2 2 2 2 6" xfId="2985"/>
    <cellStyle name="Normal 2 2 2 2 2 2 2 2 2 6 2" xfId="21241"/>
    <cellStyle name="Normal 2 2 2 2 2 2 2 2 2 7" xfId="2986"/>
    <cellStyle name="Normal 2 2 2 2 2 2 2 2 2 7 2" xfId="21242"/>
    <cellStyle name="Normal 2 2 2 2 2 2 2 2 2 8" xfId="2987"/>
    <cellStyle name="Normal 2 2 2 2 2 2 2 2 2 8 2" xfId="21243"/>
    <cellStyle name="Normal 2 2 2 2 2 2 2 2 2 9" xfId="2988"/>
    <cellStyle name="Normal 2 2 2 2 2 2 2 2 2 9 2" xfId="21244"/>
    <cellStyle name="Normal 2 2 2 2 2 2 2 3" xfId="2989"/>
    <cellStyle name="Normal 2 2 2 2 2 2 2 4" xfId="2990"/>
    <cellStyle name="Normal 2 2 2 2 2 2 2 5" xfId="2991"/>
    <cellStyle name="Normal 2 2 2 2 2 2 2 6" xfId="2992"/>
    <cellStyle name="Normal 2 2 2 2 2 2 2 7" xfId="2993"/>
    <cellStyle name="Normal 2 2 2 2 2 2 2 8" xfId="2994"/>
    <cellStyle name="Normal 2 2 2 2 2 2 2 9" xfId="2995"/>
    <cellStyle name="Normal 2 2 2 2 2 2 3" xfId="2996"/>
    <cellStyle name="Normal 2 2 2 2 2 2 4" xfId="2997"/>
    <cellStyle name="Normal 2 2 2 2 2 2 5" xfId="2998"/>
    <cellStyle name="Normal 2 2 2 2 2 2 6" xfId="2999"/>
    <cellStyle name="Normal 2 2 2 2 2 2 7" xfId="3000"/>
    <cellStyle name="Normal 2 2 2 2 2 2 8" xfId="3001"/>
    <cellStyle name="Normal 2 2 2 2 2 2 9" xfId="3002"/>
    <cellStyle name="Normal 2 2 2 2 2 3" xfId="3003"/>
    <cellStyle name="Normal 2 2 2 2 2 4" xfId="3004"/>
    <cellStyle name="Normal 2 2 2 2 2 5" xfId="3005"/>
    <cellStyle name="Normal 2 2 2 2 2 5 2" xfId="3006"/>
    <cellStyle name="Normal 2 2 2 2 2 5 3" xfId="3007"/>
    <cellStyle name="Normal 2 2 2 2 2 6" xfId="3008"/>
    <cellStyle name="Normal 2 2 2 2 2 6 2" xfId="3009"/>
    <cellStyle name="Normal 2 2 2 2 2 6 3" xfId="3010"/>
    <cellStyle name="Normal 2 2 2 2 2 7" xfId="3011"/>
    <cellStyle name="Normal 2 2 2 2 2 7 2" xfId="3012"/>
    <cellStyle name="Normal 2 2 2 2 2 7 3" xfId="3013"/>
    <cellStyle name="Normal 2 2 2 2 2 8" xfId="3014"/>
    <cellStyle name="Normal 2 2 2 2 2 8 2" xfId="3015"/>
    <cellStyle name="Normal 2 2 2 2 2 8 3" xfId="3016"/>
    <cellStyle name="Normal 2 2 2 2 2 9" xfId="3017"/>
    <cellStyle name="Normal 2 2 2 2 2 9 2" xfId="3018"/>
    <cellStyle name="Normal 2 2 2 2 2 9 3" xfId="3019"/>
    <cellStyle name="Normal 2 2 2 2 20" xfId="3020"/>
    <cellStyle name="Normal 2 2 2 2 20 2" xfId="3021"/>
    <cellStyle name="Normal 2 2 2 2 20 3" xfId="3022"/>
    <cellStyle name="Normal 2 2 2 2 21" xfId="3023"/>
    <cellStyle name="Normal 2 2 2 2 21 2" xfId="3024"/>
    <cellStyle name="Normal 2 2 2 2 21 3" xfId="3025"/>
    <cellStyle name="Normal 2 2 2 2 22" xfId="3026"/>
    <cellStyle name="Normal 2 2 2 2 23" xfId="3027"/>
    <cellStyle name="Normal 2 2 2 2 24" xfId="3028"/>
    <cellStyle name="Normal 2 2 2 2 25" xfId="3029"/>
    <cellStyle name="Normal 2 2 2 2 26" xfId="3030"/>
    <cellStyle name="Normal 2 2 2 2 27" xfId="3031"/>
    <cellStyle name="Normal 2 2 2 2 28" xfId="3032"/>
    <cellStyle name="Normal 2 2 2 2 29" xfId="3033"/>
    <cellStyle name="Normal 2 2 2 2 3" xfId="3034"/>
    <cellStyle name="Normal 2 2 2 2 30" xfId="3035"/>
    <cellStyle name="Normal 2 2 2 2 31" xfId="3036"/>
    <cellStyle name="Normal 2 2 2 2 32" xfId="3037"/>
    <cellStyle name="Normal 2 2 2 2 4" xfId="3038"/>
    <cellStyle name="Normal 2 2 2 2 5" xfId="3039"/>
    <cellStyle name="Normal 2 2 2 2 6" xfId="3040"/>
    <cellStyle name="Normal 2 2 2 2 7" xfId="3041"/>
    <cellStyle name="Normal 2 2 2 2 8" xfId="3042"/>
    <cellStyle name="Normal 2 2 2 2 9" xfId="3043"/>
    <cellStyle name="Normal 2 2 2 20" xfId="3044"/>
    <cellStyle name="Normal 2 2 2 20 2" xfId="3045"/>
    <cellStyle name="Normal 2 2 2 20 3" xfId="3046"/>
    <cellStyle name="Normal 2 2 2 21" xfId="3047"/>
    <cellStyle name="Normal 2 2 2 22" xfId="3048"/>
    <cellStyle name="Normal 2 2 2 23" xfId="3049"/>
    <cellStyle name="Normal 2 2 2 23 2" xfId="3050"/>
    <cellStyle name="Normal 2 2 2 23 3" xfId="3051"/>
    <cellStyle name="Normal 2 2 2 24" xfId="3052"/>
    <cellStyle name="Normal 2 2 2 24 2" xfId="3053"/>
    <cellStyle name="Normal 2 2 2 24 3" xfId="3054"/>
    <cellStyle name="Normal 2 2 2 25" xfId="3055"/>
    <cellStyle name="Normal 2 2 2 25 2" xfId="3056"/>
    <cellStyle name="Normal 2 2 2 25 3" xfId="3057"/>
    <cellStyle name="Normal 2 2 2 26" xfId="3058"/>
    <cellStyle name="Normal 2 2 2 26 2" xfId="3059"/>
    <cellStyle name="Normal 2 2 2 26 3" xfId="3060"/>
    <cellStyle name="Normal 2 2 2 27" xfId="3061"/>
    <cellStyle name="Normal 2 2 2 28" xfId="3062"/>
    <cellStyle name="Normal 2 2 2 29" xfId="3063"/>
    <cellStyle name="Normal 2 2 2 3" xfId="579"/>
    <cellStyle name="Normal 2 2 2 3 2" xfId="3064"/>
    <cellStyle name="Normal 2 2 2 30" xfId="3065"/>
    <cellStyle name="Normal 2 2 2 31" xfId="3066"/>
    <cellStyle name="Normal 2 2 2 32" xfId="3067"/>
    <cellStyle name="Normal 2 2 2 33" xfId="3068"/>
    <cellStyle name="Normal 2 2 2 34" xfId="3069"/>
    <cellStyle name="Normal 2 2 2 35" xfId="3070"/>
    <cellStyle name="Normal 2 2 2 36" xfId="3071"/>
    <cellStyle name="Normal 2 2 2 37" xfId="3072"/>
    <cellStyle name="Normal 2 2 2 38" xfId="21245"/>
    <cellStyle name="Normal 2 2 2 4" xfId="3073"/>
    <cellStyle name="Normal 2 2 2 4 2" xfId="3074"/>
    <cellStyle name="Normal 2 2 2 5" xfId="3075"/>
    <cellStyle name="Normal 2 2 2 5 2" xfId="3076"/>
    <cellStyle name="Normal 2 2 2 6" xfId="3077"/>
    <cellStyle name="Normal 2 2 2 6 2" xfId="3078"/>
    <cellStyle name="Normal 2 2 2 7" xfId="3079"/>
    <cellStyle name="Normal 2 2 2 7 2" xfId="3080"/>
    <cellStyle name="Normal 2 2 2 8" xfId="3081"/>
    <cellStyle name="Normal 2 2 2 8 10" xfId="3082"/>
    <cellStyle name="Normal 2 2 2 8 11" xfId="3083"/>
    <cellStyle name="Normal 2 2 2 8 2" xfId="3084"/>
    <cellStyle name="Normal 2 2 2 8 2 2" xfId="3085"/>
    <cellStyle name="Normal 2 2 2 8 2 3" xfId="3086"/>
    <cellStyle name="Normal 2 2 2 8 2 4" xfId="3087"/>
    <cellStyle name="Normal 2 2 2 8 2 5" xfId="3088"/>
    <cellStyle name="Normal 2 2 2 8 2 6" xfId="3089"/>
    <cellStyle name="Normal 2 2 2 8 2 7" xfId="3090"/>
    <cellStyle name="Normal 2 2 2 8 2 8" xfId="3091"/>
    <cellStyle name="Normal 2 2 2 8 2 9" xfId="3092"/>
    <cellStyle name="Normal 2 2 2 8 3" xfId="3093"/>
    <cellStyle name="Normal 2 2 2 8 4" xfId="3094"/>
    <cellStyle name="Normal 2 2 2 8 5" xfId="3095"/>
    <cellStyle name="Normal 2 2 2 8 5 2" xfId="3096"/>
    <cellStyle name="Normal 2 2 2 8 5 3" xfId="3097"/>
    <cellStyle name="Normal 2 2 2 8 6" xfId="3098"/>
    <cellStyle name="Normal 2 2 2 8 6 2" xfId="3099"/>
    <cellStyle name="Normal 2 2 2 8 6 3" xfId="3100"/>
    <cellStyle name="Normal 2 2 2 8 7" xfId="3101"/>
    <cellStyle name="Normal 2 2 2 8 7 2" xfId="3102"/>
    <cellStyle name="Normal 2 2 2 8 7 3" xfId="3103"/>
    <cellStyle name="Normal 2 2 2 8 8" xfId="3104"/>
    <cellStyle name="Normal 2 2 2 8 8 2" xfId="3105"/>
    <cellStyle name="Normal 2 2 2 8 8 3" xfId="3106"/>
    <cellStyle name="Normal 2 2 2 8 9" xfId="3107"/>
    <cellStyle name="Normal 2 2 2 8 9 2" xfId="3108"/>
    <cellStyle name="Normal 2 2 2 8 9 3" xfId="3109"/>
    <cellStyle name="Normal 2 2 2 9" xfId="3110"/>
    <cellStyle name="Normal 2 2 20" xfId="3111"/>
    <cellStyle name="Normal 2 2 20 2" xfId="3112"/>
    <cellStyle name="Normal 2 2 20 3" xfId="3113"/>
    <cellStyle name="Normal 2 2 21" xfId="3114"/>
    <cellStyle name="Normal 2 2 22" xfId="3115"/>
    <cellStyle name="Normal 2 2 23" xfId="3116"/>
    <cellStyle name="Normal 2 2 23 2" xfId="3117"/>
    <cellStyle name="Normal 2 2 23 3" xfId="3118"/>
    <cellStyle name="Normal 2 2 24" xfId="3119"/>
    <cellStyle name="Normal 2 2 24 2" xfId="3120"/>
    <cellStyle name="Normal 2 2 24 3" xfId="3121"/>
    <cellStyle name="Normal 2 2 25" xfId="3122"/>
    <cellStyle name="Normal 2 2 25 2" xfId="3123"/>
    <cellStyle name="Normal 2 2 25 3" xfId="3124"/>
    <cellStyle name="Normal 2 2 26" xfId="3125"/>
    <cellStyle name="Normal 2 2 26 2" xfId="3126"/>
    <cellStyle name="Normal 2 2 26 3" xfId="3127"/>
    <cellStyle name="Normal 2 2 27" xfId="3128"/>
    <cellStyle name="Normal 2 2 28" xfId="3129"/>
    <cellStyle name="Normal 2 2 29" xfId="3130"/>
    <cellStyle name="Normal 2 2 3" xfId="74"/>
    <cellStyle name="Normal 2 2 3 2" xfId="21246"/>
    <cellStyle name="Normal 2 2 3 3" xfId="21247"/>
    <cellStyle name="Normal 2 2 30" xfId="3131"/>
    <cellStyle name="Normal 2 2 31" xfId="3132"/>
    <cellStyle name="Normal 2 2 32" xfId="3133"/>
    <cellStyle name="Normal 2 2 33" xfId="3134"/>
    <cellStyle name="Normal 2 2 34" xfId="3135"/>
    <cellStyle name="Normal 2 2 35" xfId="3136"/>
    <cellStyle name="Normal 2 2 36" xfId="3137"/>
    <cellStyle name="Normal 2 2 37" xfId="3138"/>
    <cellStyle name="Normal 2 2 38" xfId="3139"/>
    <cellStyle name="Normal 2 2 4" xfId="75"/>
    <cellStyle name="Normal 2 2 4 2" xfId="21248"/>
    <cellStyle name="Normal 2 2 4 3" xfId="21249"/>
    <cellStyle name="Normal 2 2 5" xfId="76"/>
    <cellStyle name="Normal 2 2 5 2" xfId="21250"/>
    <cellStyle name="Normal 2 2 5 3" xfId="21251"/>
    <cellStyle name="Normal 2 2 6" xfId="77"/>
    <cellStyle name="Normal 2 2 6 2" xfId="21252"/>
    <cellStyle name="Normal 2 2 6 3" xfId="21253"/>
    <cellStyle name="Normal 2 2 7" xfId="78"/>
    <cellStyle name="Normal 2 2 7 2" xfId="21254"/>
    <cellStyle name="Normal 2 2 7 3" xfId="21255"/>
    <cellStyle name="Normal 2 2 8" xfId="79"/>
    <cellStyle name="Normal 2 2 8 10" xfId="3140"/>
    <cellStyle name="Normal 2 2 8 11" xfId="3141"/>
    <cellStyle name="Normal 2 2 8 12" xfId="21256"/>
    <cellStyle name="Normal 2 2 8 2" xfId="3142"/>
    <cellStyle name="Normal 2 2 8 2 2" xfId="3143"/>
    <cellStyle name="Normal 2 2 8 2 3" xfId="3144"/>
    <cellStyle name="Normal 2 2 8 2 4" xfId="3145"/>
    <cellStyle name="Normal 2 2 8 2 5" xfId="3146"/>
    <cellStyle name="Normal 2 2 8 2 6" xfId="3147"/>
    <cellStyle name="Normal 2 2 8 2 7" xfId="3148"/>
    <cellStyle name="Normal 2 2 8 2 8" xfId="3149"/>
    <cellStyle name="Normal 2 2 8 2 9" xfId="3150"/>
    <cellStyle name="Normal 2 2 8 3" xfId="3151"/>
    <cellStyle name="Normal 2 2 8 4" xfId="3152"/>
    <cellStyle name="Normal 2 2 8 5" xfId="3153"/>
    <cellStyle name="Normal 2 2 8 5 2" xfId="3154"/>
    <cellStyle name="Normal 2 2 8 5 3" xfId="3155"/>
    <cellStyle name="Normal 2 2 8 6" xfId="3156"/>
    <cellStyle name="Normal 2 2 8 6 2" xfId="3157"/>
    <cellStyle name="Normal 2 2 8 6 3" xfId="3158"/>
    <cellStyle name="Normal 2 2 8 7" xfId="3159"/>
    <cellStyle name="Normal 2 2 8 7 2" xfId="3160"/>
    <cellStyle name="Normal 2 2 8 7 3" xfId="3161"/>
    <cellStyle name="Normal 2 2 8 8" xfId="3162"/>
    <cellStyle name="Normal 2 2 8 8 2" xfId="3163"/>
    <cellStyle name="Normal 2 2 8 8 3" xfId="3164"/>
    <cellStyle name="Normal 2 2 8 9" xfId="3165"/>
    <cellStyle name="Normal 2 2 8 9 2" xfId="3166"/>
    <cellStyle name="Normal 2 2 8 9 3" xfId="3167"/>
    <cellStyle name="Normal 2 2 9" xfId="80"/>
    <cellStyle name="Normal 2 2 9 2" xfId="21257"/>
    <cellStyle name="Normal 2 2 9 3" xfId="21258"/>
    <cellStyle name="Normal 2 2_Residential Inputs Inland" xfId="3168"/>
    <cellStyle name="Normal 2 20" xfId="3169"/>
    <cellStyle name="Normal 2 20 2" xfId="3170"/>
    <cellStyle name="Normal 2 20 2 2" xfId="3171"/>
    <cellStyle name="Normal 2 20 2 3" xfId="3172"/>
    <cellStyle name="Normal 2 20 2 4" xfId="3173"/>
    <cellStyle name="Normal 2 20 3" xfId="3174"/>
    <cellStyle name="Normal 2 20 4" xfId="3175"/>
    <cellStyle name="Normal 2 20 5" xfId="3176"/>
    <cellStyle name="Normal 2 20 6" xfId="3177"/>
    <cellStyle name="Normal 2 20 7" xfId="3178"/>
    <cellStyle name="Normal 2 20 8" xfId="3179"/>
    <cellStyle name="Normal 2 20 9" xfId="3180"/>
    <cellStyle name="Normal 2 21" xfId="3181"/>
    <cellStyle name="Normal 2 21 2" xfId="3182"/>
    <cellStyle name="Normal 2 21 2 2" xfId="3183"/>
    <cellStyle name="Normal 2 21 2 3" xfId="3184"/>
    <cellStyle name="Normal 2 21 2 4" xfId="3185"/>
    <cellStyle name="Normal 2 21 3" xfId="3186"/>
    <cellStyle name="Normal 2 21 4" xfId="3187"/>
    <cellStyle name="Normal 2 21 5" xfId="3188"/>
    <cellStyle name="Normal 2 21 6" xfId="3189"/>
    <cellStyle name="Normal 2 21 7" xfId="3190"/>
    <cellStyle name="Normal 2 21 8" xfId="3191"/>
    <cellStyle name="Normal 2 21 9" xfId="3192"/>
    <cellStyle name="Normal 2 22" xfId="3193"/>
    <cellStyle name="Normal 2 22 2" xfId="3194"/>
    <cellStyle name="Normal 2 22 2 2" xfId="3195"/>
    <cellStyle name="Normal 2 22 2 3" xfId="3196"/>
    <cellStyle name="Normal 2 22 2 4" xfId="3197"/>
    <cellStyle name="Normal 2 22 3" xfId="3198"/>
    <cellStyle name="Normal 2 22 4" xfId="3199"/>
    <cellStyle name="Normal 2 22 5" xfId="3200"/>
    <cellStyle name="Normal 2 22 6" xfId="3201"/>
    <cellStyle name="Normal 2 22 7" xfId="3202"/>
    <cellStyle name="Normal 2 22 8" xfId="3203"/>
    <cellStyle name="Normal 2 22 9" xfId="3204"/>
    <cellStyle name="Normal 2 23" xfId="3205"/>
    <cellStyle name="Normal 2 23 2" xfId="3206"/>
    <cellStyle name="Normal 2 23 2 2" xfId="3207"/>
    <cellStyle name="Normal 2 23 2 3" xfId="3208"/>
    <cellStyle name="Normal 2 23 2 4" xfId="3209"/>
    <cellStyle name="Normal 2 23 3" xfId="3210"/>
    <cellStyle name="Normal 2 23 4" xfId="3211"/>
    <cellStyle name="Normal 2 23 5" xfId="3212"/>
    <cellStyle name="Normal 2 23 6" xfId="3213"/>
    <cellStyle name="Normal 2 23 7" xfId="3214"/>
    <cellStyle name="Normal 2 23 8" xfId="3215"/>
    <cellStyle name="Normal 2 23 9" xfId="3216"/>
    <cellStyle name="Normal 2 24" xfId="3217"/>
    <cellStyle name="Normal 2 24 2" xfId="3218"/>
    <cellStyle name="Normal 2 24 2 2" xfId="3219"/>
    <cellStyle name="Normal 2 24 2 3" xfId="3220"/>
    <cellStyle name="Normal 2 24 2 4" xfId="3221"/>
    <cellStyle name="Normal 2 24 3" xfId="3222"/>
    <cellStyle name="Normal 2 24 4" xfId="3223"/>
    <cellStyle name="Normal 2 24 5" xfId="3224"/>
    <cellStyle name="Normal 2 24 6" xfId="3225"/>
    <cellStyle name="Normal 2 24 7" xfId="3226"/>
    <cellStyle name="Normal 2 24 8" xfId="3227"/>
    <cellStyle name="Normal 2 24 9" xfId="3228"/>
    <cellStyle name="Normal 2 25" xfId="3229"/>
    <cellStyle name="Normal 2 25 2" xfId="3230"/>
    <cellStyle name="Normal 2 25 2 2" xfId="3231"/>
    <cellStyle name="Normal 2 25 2 3" xfId="3232"/>
    <cellStyle name="Normal 2 25 2 4" xfId="3233"/>
    <cellStyle name="Normal 2 25 3" xfId="3234"/>
    <cellStyle name="Normal 2 25 4" xfId="3235"/>
    <cellStyle name="Normal 2 25 5" xfId="3236"/>
    <cellStyle name="Normal 2 25 6" xfId="3237"/>
    <cellStyle name="Normal 2 25 7" xfId="3238"/>
    <cellStyle name="Normal 2 25 8" xfId="3239"/>
    <cellStyle name="Normal 2 25 9" xfId="3240"/>
    <cellStyle name="Normal 2 26" xfId="3241"/>
    <cellStyle name="Normal 2 26 2" xfId="3242"/>
    <cellStyle name="Normal 2 26 2 2" xfId="3243"/>
    <cellStyle name="Normal 2 26 2 3" xfId="3244"/>
    <cellStyle name="Normal 2 26 2 4" xfId="3245"/>
    <cellStyle name="Normal 2 26 3" xfId="3246"/>
    <cellStyle name="Normal 2 26 4" xfId="3247"/>
    <cellStyle name="Normal 2 26 5" xfId="3248"/>
    <cellStyle name="Normal 2 26 6" xfId="3249"/>
    <cellStyle name="Normal 2 26 7" xfId="3250"/>
    <cellStyle name="Normal 2 26 8" xfId="3251"/>
    <cellStyle name="Normal 2 26 9" xfId="3252"/>
    <cellStyle name="Normal 2 27" xfId="3253"/>
    <cellStyle name="Normal 2 28" xfId="3254"/>
    <cellStyle name="Normal 2 29" xfId="3255"/>
    <cellStyle name="Normal 2 3" xfId="81"/>
    <cellStyle name="Normal 2 3 2" xfId="3256"/>
    <cellStyle name="Normal 2 3 2 2" xfId="3257"/>
    <cellStyle name="Normal 2 3 2 2 2" xfId="3258"/>
    <cellStyle name="Normal 2 3 2 3" xfId="3259"/>
    <cellStyle name="Normal 2 3 2 3 2" xfId="3260"/>
    <cellStyle name="Normal 2 3 2 4" xfId="3261"/>
    <cellStyle name="Normal 2 3 2 4 2" xfId="3262"/>
    <cellStyle name="Normal 2 3 2 5" xfId="3263"/>
    <cellStyle name="Normal 2 3 2 5 2" xfId="3264"/>
    <cellStyle name="Normal 2 3 2 6" xfId="3265"/>
    <cellStyle name="Normal 2 3 2 6 2" xfId="3266"/>
    <cellStyle name="Normal 2 3 2 7" xfId="3267"/>
    <cellStyle name="Normal 2 3 2 7 2" xfId="3268"/>
    <cellStyle name="Normal 2 3 3" xfId="3269"/>
    <cellStyle name="Normal 2 3 4" xfId="3270"/>
    <cellStyle name="Normal 2 3 5" xfId="3271"/>
    <cellStyle name="Normal 2 3 6" xfId="3272"/>
    <cellStyle name="Normal 2 3 7" xfId="3273"/>
    <cellStyle name="Normal 2 3 8" xfId="3274"/>
    <cellStyle name="Normal 2 3 9" xfId="21259"/>
    <cellStyle name="Normal 2 30" xfId="3275"/>
    <cellStyle name="Normal 2 30 2" xfId="3276"/>
    <cellStyle name="Normal 2 30 3" xfId="3277"/>
    <cellStyle name="Normal 2 31" xfId="3278"/>
    <cellStyle name="Normal 2 32" xfId="3279"/>
    <cellStyle name="Normal 2 33" xfId="3280"/>
    <cellStyle name="Normal 2 34" xfId="3281"/>
    <cellStyle name="Normal 2 35" xfId="3282"/>
    <cellStyle name="Normal 2 36" xfId="3283"/>
    <cellStyle name="Normal 2 37" xfId="3284"/>
    <cellStyle name="Normal 2 38" xfId="3285"/>
    <cellStyle name="Normal 2 39" xfId="3286"/>
    <cellStyle name="Normal 2 4" xfId="82"/>
    <cellStyle name="Normal 2 4 10" xfId="3287"/>
    <cellStyle name="Normal 2 4 11" xfId="3288"/>
    <cellStyle name="Normal 2 4 12" xfId="3289"/>
    <cellStyle name="Normal 2 4 13" xfId="3290"/>
    <cellStyle name="Normal 2 4 14" xfId="3291"/>
    <cellStyle name="Normal 2 4 15" xfId="3292"/>
    <cellStyle name="Normal 2 4 16" xfId="3293"/>
    <cellStyle name="Normal 2 4 17" xfId="3294"/>
    <cellStyle name="Normal 2 4 17 10" xfId="3295"/>
    <cellStyle name="Normal 2 4 17 10 10" xfId="3296"/>
    <cellStyle name="Normal 2 4 17 10 10 2" xfId="21260"/>
    <cellStyle name="Normal 2 4 17 10 11" xfId="3297"/>
    <cellStyle name="Normal 2 4 17 10 11 2" xfId="21261"/>
    <cellStyle name="Normal 2 4 17 10 12" xfId="3298"/>
    <cellStyle name="Normal 2 4 17 10 12 2" xfId="21262"/>
    <cellStyle name="Normal 2 4 17 10 13" xfId="3299"/>
    <cellStyle name="Normal 2 4 17 10 13 2" xfId="21263"/>
    <cellStyle name="Normal 2 4 17 10 14" xfId="3300"/>
    <cellStyle name="Normal 2 4 17 10 14 2" xfId="21264"/>
    <cellStyle name="Normal 2 4 17 10 15" xfId="21265"/>
    <cellStyle name="Normal 2 4 17 10 2" xfId="3301"/>
    <cellStyle name="Normal 2 4 17 10 2 2" xfId="21266"/>
    <cellStyle name="Normal 2 4 17 10 3" xfId="3302"/>
    <cellStyle name="Normal 2 4 17 10 3 2" xfId="21267"/>
    <cellStyle name="Normal 2 4 17 10 4" xfId="3303"/>
    <cellStyle name="Normal 2 4 17 10 4 2" xfId="21268"/>
    <cellStyle name="Normal 2 4 17 10 5" xfId="3304"/>
    <cellStyle name="Normal 2 4 17 10 5 2" xfId="21269"/>
    <cellStyle name="Normal 2 4 17 10 6" xfId="3305"/>
    <cellStyle name="Normal 2 4 17 10 6 2" xfId="21270"/>
    <cellStyle name="Normal 2 4 17 10 7" xfId="3306"/>
    <cellStyle name="Normal 2 4 17 10 7 2" xfId="21271"/>
    <cellStyle name="Normal 2 4 17 10 8" xfId="3307"/>
    <cellStyle name="Normal 2 4 17 10 8 2" xfId="21272"/>
    <cellStyle name="Normal 2 4 17 10 9" xfId="3308"/>
    <cellStyle name="Normal 2 4 17 10 9 2" xfId="21273"/>
    <cellStyle name="Normal 2 4 17 11" xfId="3309"/>
    <cellStyle name="Normal 2 4 17 11 2" xfId="21274"/>
    <cellStyle name="Normal 2 4 17 12" xfId="3310"/>
    <cellStyle name="Normal 2 4 17 12 2" xfId="21275"/>
    <cellStyle name="Normal 2 4 17 13" xfId="3311"/>
    <cellStyle name="Normal 2 4 17 13 2" xfId="21276"/>
    <cellStyle name="Normal 2 4 17 14" xfId="3312"/>
    <cellStyle name="Normal 2 4 17 14 2" xfId="21277"/>
    <cellStyle name="Normal 2 4 17 15" xfId="3313"/>
    <cellStyle name="Normal 2 4 17 15 2" xfId="21278"/>
    <cellStyle name="Normal 2 4 17 16" xfId="3314"/>
    <cellStyle name="Normal 2 4 17 16 2" xfId="21279"/>
    <cellStyle name="Normal 2 4 17 17" xfId="3315"/>
    <cellStyle name="Normal 2 4 17 17 2" xfId="21280"/>
    <cellStyle name="Normal 2 4 17 18" xfId="3316"/>
    <cellStyle name="Normal 2 4 17 18 2" xfId="21281"/>
    <cellStyle name="Normal 2 4 17 19" xfId="3317"/>
    <cellStyle name="Normal 2 4 17 19 2" xfId="21282"/>
    <cellStyle name="Normal 2 4 17 2" xfId="3318"/>
    <cellStyle name="Normal 2 4 17 2 10" xfId="3319"/>
    <cellStyle name="Normal 2 4 17 2 10 2" xfId="21283"/>
    <cellStyle name="Normal 2 4 17 2 11" xfId="3320"/>
    <cellStyle name="Normal 2 4 17 2 11 2" xfId="21284"/>
    <cellStyle name="Normal 2 4 17 2 12" xfId="3321"/>
    <cellStyle name="Normal 2 4 17 2 12 2" xfId="21285"/>
    <cellStyle name="Normal 2 4 17 2 13" xfId="3322"/>
    <cellStyle name="Normal 2 4 17 2 13 2" xfId="21286"/>
    <cellStyle name="Normal 2 4 17 2 14" xfId="3323"/>
    <cellStyle name="Normal 2 4 17 2 14 2" xfId="21287"/>
    <cellStyle name="Normal 2 4 17 2 15" xfId="3324"/>
    <cellStyle name="Normal 2 4 17 2 15 2" xfId="21288"/>
    <cellStyle name="Normal 2 4 17 2 16" xfId="21289"/>
    <cellStyle name="Normal 2 4 17 2 2" xfId="3325"/>
    <cellStyle name="Normal 2 4 17 2 2 10" xfId="3326"/>
    <cellStyle name="Normal 2 4 17 2 2 10 2" xfId="21290"/>
    <cellStyle name="Normal 2 4 17 2 2 11" xfId="3327"/>
    <cellStyle name="Normal 2 4 17 2 2 11 2" xfId="21291"/>
    <cellStyle name="Normal 2 4 17 2 2 12" xfId="3328"/>
    <cellStyle name="Normal 2 4 17 2 2 12 2" xfId="21292"/>
    <cellStyle name="Normal 2 4 17 2 2 13" xfId="3329"/>
    <cellStyle name="Normal 2 4 17 2 2 13 2" xfId="21293"/>
    <cellStyle name="Normal 2 4 17 2 2 14" xfId="3330"/>
    <cellStyle name="Normal 2 4 17 2 2 14 2" xfId="21294"/>
    <cellStyle name="Normal 2 4 17 2 2 15" xfId="21295"/>
    <cellStyle name="Normal 2 4 17 2 2 2" xfId="3331"/>
    <cellStyle name="Normal 2 4 17 2 2 2 2" xfId="21296"/>
    <cellStyle name="Normal 2 4 17 2 2 3" xfId="3332"/>
    <cellStyle name="Normal 2 4 17 2 2 3 2" xfId="21297"/>
    <cellStyle name="Normal 2 4 17 2 2 4" xfId="3333"/>
    <cellStyle name="Normal 2 4 17 2 2 4 2" xfId="21298"/>
    <cellStyle name="Normal 2 4 17 2 2 5" xfId="3334"/>
    <cellStyle name="Normal 2 4 17 2 2 5 2" xfId="21299"/>
    <cellStyle name="Normal 2 4 17 2 2 6" xfId="3335"/>
    <cellStyle name="Normal 2 4 17 2 2 6 2" xfId="21300"/>
    <cellStyle name="Normal 2 4 17 2 2 7" xfId="3336"/>
    <cellStyle name="Normal 2 4 17 2 2 7 2" xfId="21301"/>
    <cellStyle name="Normal 2 4 17 2 2 8" xfId="3337"/>
    <cellStyle name="Normal 2 4 17 2 2 8 2" xfId="21302"/>
    <cellStyle name="Normal 2 4 17 2 2 9" xfId="3338"/>
    <cellStyle name="Normal 2 4 17 2 2 9 2" xfId="21303"/>
    <cellStyle name="Normal 2 4 17 2 3" xfId="3339"/>
    <cellStyle name="Normal 2 4 17 2 3 2" xfId="21304"/>
    <cellStyle name="Normal 2 4 17 2 4" xfId="3340"/>
    <cellStyle name="Normal 2 4 17 2 4 2" xfId="21305"/>
    <cellStyle name="Normal 2 4 17 2 5" xfId="3341"/>
    <cellStyle name="Normal 2 4 17 2 5 2" xfId="21306"/>
    <cellStyle name="Normal 2 4 17 2 6" xfId="3342"/>
    <cellStyle name="Normal 2 4 17 2 6 2" xfId="21307"/>
    <cellStyle name="Normal 2 4 17 2 7" xfId="3343"/>
    <cellStyle name="Normal 2 4 17 2 7 2" xfId="21308"/>
    <cellStyle name="Normal 2 4 17 2 8" xfId="3344"/>
    <cellStyle name="Normal 2 4 17 2 8 2" xfId="21309"/>
    <cellStyle name="Normal 2 4 17 2 9" xfId="3345"/>
    <cellStyle name="Normal 2 4 17 2 9 2" xfId="21310"/>
    <cellStyle name="Normal 2 4 17 20" xfId="3346"/>
    <cellStyle name="Normal 2 4 17 20 2" xfId="21311"/>
    <cellStyle name="Normal 2 4 17 21" xfId="3347"/>
    <cellStyle name="Normal 2 4 17 21 2" xfId="21312"/>
    <cellStyle name="Normal 2 4 17 22" xfId="3348"/>
    <cellStyle name="Normal 2 4 17 22 2" xfId="21313"/>
    <cellStyle name="Normal 2 4 17 23" xfId="3349"/>
    <cellStyle name="Normal 2 4 17 23 2" xfId="21314"/>
    <cellStyle name="Normal 2 4 17 24" xfId="21315"/>
    <cellStyle name="Normal 2 4 17 3" xfId="3350"/>
    <cellStyle name="Normal 2 4 17 3 10" xfId="3351"/>
    <cellStyle name="Normal 2 4 17 3 10 2" xfId="21316"/>
    <cellStyle name="Normal 2 4 17 3 11" xfId="3352"/>
    <cellStyle name="Normal 2 4 17 3 11 2" xfId="21317"/>
    <cellStyle name="Normal 2 4 17 3 12" xfId="3353"/>
    <cellStyle name="Normal 2 4 17 3 12 2" xfId="21318"/>
    <cellStyle name="Normal 2 4 17 3 13" xfId="3354"/>
    <cellStyle name="Normal 2 4 17 3 13 2" xfId="21319"/>
    <cellStyle name="Normal 2 4 17 3 14" xfId="3355"/>
    <cellStyle name="Normal 2 4 17 3 14 2" xfId="21320"/>
    <cellStyle name="Normal 2 4 17 3 15" xfId="3356"/>
    <cellStyle name="Normal 2 4 17 3 15 2" xfId="21321"/>
    <cellStyle name="Normal 2 4 17 3 16" xfId="21322"/>
    <cellStyle name="Normal 2 4 17 3 2" xfId="3357"/>
    <cellStyle name="Normal 2 4 17 3 2 10" xfId="3358"/>
    <cellStyle name="Normal 2 4 17 3 2 10 2" xfId="21323"/>
    <cellStyle name="Normal 2 4 17 3 2 11" xfId="3359"/>
    <cellStyle name="Normal 2 4 17 3 2 11 2" xfId="21324"/>
    <cellStyle name="Normal 2 4 17 3 2 12" xfId="3360"/>
    <cellStyle name="Normal 2 4 17 3 2 12 2" xfId="21325"/>
    <cellStyle name="Normal 2 4 17 3 2 13" xfId="3361"/>
    <cellStyle name="Normal 2 4 17 3 2 13 2" xfId="21326"/>
    <cellStyle name="Normal 2 4 17 3 2 14" xfId="3362"/>
    <cellStyle name="Normal 2 4 17 3 2 14 2" xfId="21327"/>
    <cellStyle name="Normal 2 4 17 3 2 15" xfId="21328"/>
    <cellStyle name="Normal 2 4 17 3 2 2" xfId="3363"/>
    <cellStyle name="Normal 2 4 17 3 2 2 2" xfId="21329"/>
    <cellStyle name="Normal 2 4 17 3 2 3" xfId="3364"/>
    <cellStyle name="Normal 2 4 17 3 2 3 2" xfId="21330"/>
    <cellStyle name="Normal 2 4 17 3 2 4" xfId="3365"/>
    <cellStyle name="Normal 2 4 17 3 2 4 2" xfId="21331"/>
    <cellStyle name="Normal 2 4 17 3 2 5" xfId="3366"/>
    <cellStyle name="Normal 2 4 17 3 2 5 2" xfId="21332"/>
    <cellStyle name="Normal 2 4 17 3 2 6" xfId="3367"/>
    <cellStyle name="Normal 2 4 17 3 2 6 2" xfId="21333"/>
    <cellStyle name="Normal 2 4 17 3 2 7" xfId="3368"/>
    <cellStyle name="Normal 2 4 17 3 2 7 2" xfId="21334"/>
    <cellStyle name="Normal 2 4 17 3 2 8" xfId="3369"/>
    <cellStyle name="Normal 2 4 17 3 2 8 2" xfId="21335"/>
    <cellStyle name="Normal 2 4 17 3 2 9" xfId="3370"/>
    <cellStyle name="Normal 2 4 17 3 2 9 2" xfId="21336"/>
    <cellStyle name="Normal 2 4 17 3 3" xfId="3371"/>
    <cellStyle name="Normal 2 4 17 3 3 2" xfId="21337"/>
    <cellStyle name="Normal 2 4 17 3 4" xfId="3372"/>
    <cellStyle name="Normal 2 4 17 3 4 2" xfId="21338"/>
    <cellStyle name="Normal 2 4 17 3 5" xfId="3373"/>
    <cellStyle name="Normal 2 4 17 3 5 2" xfId="21339"/>
    <cellStyle name="Normal 2 4 17 3 6" xfId="3374"/>
    <cellStyle name="Normal 2 4 17 3 6 2" xfId="21340"/>
    <cellStyle name="Normal 2 4 17 3 7" xfId="3375"/>
    <cellStyle name="Normal 2 4 17 3 7 2" xfId="21341"/>
    <cellStyle name="Normal 2 4 17 3 8" xfId="3376"/>
    <cellStyle name="Normal 2 4 17 3 8 2" xfId="21342"/>
    <cellStyle name="Normal 2 4 17 3 9" xfId="3377"/>
    <cellStyle name="Normal 2 4 17 3 9 2" xfId="21343"/>
    <cellStyle name="Normal 2 4 17 4" xfId="3378"/>
    <cellStyle name="Normal 2 4 17 4 10" xfId="3379"/>
    <cellStyle name="Normal 2 4 17 4 10 2" xfId="21344"/>
    <cellStyle name="Normal 2 4 17 4 11" xfId="3380"/>
    <cellStyle name="Normal 2 4 17 4 11 2" xfId="21345"/>
    <cellStyle name="Normal 2 4 17 4 12" xfId="3381"/>
    <cellStyle name="Normal 2 4 17 4 12 2" xfId="21346"/>
    <cellStyle name="Normal 2 4 17 4 13" xfId="3382"/>
    <cellStyle name="Normal 2 4 17 4 13 2" xfId="21347"/>
    <cellStyle name="Normal 2 4 17 4 14" xfId="3383"/>
    <cellStyle name="Normal 2 4 17 4 14 2" xfId="21348"/>
    <cellStyle name="Normal 2 4 17 4 15" xfId="3384"/>
    <cellStyle name="Normal 2 4 17 4 15 2" xfId="21349"/>
    <cellStyle name="Normal 2 4 17 4 16" xfId="21350"/>
    <cellStyle name="Normal 2 4 17 4 2" xfId="3385"/>
    <cellStyle name="Normal 2 4 17 4 2 10" xfId="3386"/>
    <cellStyle name="Normal 2 4 17 4 2 10 2" xfId="21351"/>
    <cellStyle name="Normal 2 4 17 4 2 11" xfId="3387"/>
    <cellStyle name="Normal 2 4 17 4 2 11 2" xfId="21352"/>
    <cellStyle name="Normal 2 4 17 4 2 12" xfId="3388"/>
    <cellStyle name="Normal 2 4 17 4 2 12 2" xfId="21353"/>
    <cellStyle name="Normal 2 4 17 4 2 13" xfId="3389"/>
    <cellStyle name="Normal 2 4 17 4 2 13 2" xfId="21354"/>
    <cellStyle name="Normal 2 4 17 4 2 14" xfId="3390"/>
    <cellStyle name="Normal 2 4 17 4 2 14 2" xfId="21355"/>
    <cellStyle name="Normal 2 4 17 4 2 15" xfId="21356"/>
    <cellStyle name="Normal 2 4 17 4 2 2" xfId="3391"/>
    <cellStyle name="Normal 2 4 17 4 2 2 2" xfId="21357"/>
    <cellStyle name="Normal 2 4 17 4 2 3" xfId="3392"/>
    <cellStyle name="Normal 2 4 17 4 2 3 2" xfId="21358"/>
    <cellStyle name="Normal 2 4 17 4 2 4" xfId="3393"/>
    <cellStyle name="Normal 2 4 17 4 2 4 2" xfId="21359"/>
    <cellStyle name="Normal 2 4 17 4 2 5" xfId="3394"/>
    <cellStyle name="Normal 2 4 17 4 2 5 2" xfId="21360"/>
    <cellStyle name="Normal 2 4 17 4 2 6" xfId="3395"/>
    <cellStyle name="Normal 2 4 17 4 2 6 2" xfId="21361"/>
    <cellStyle name="Normal 2 4 17 4 2 7" xfId="3396"/>
    <cellStyle name="Normal 2 4 17 4 2 7 2" xfId="21362"/>
    <cellStyle name="Normal 2 4 17 4 2 8" xfId="3397"/>
    <cellStyle name="Normal 2 4 17 4 2 8 2" xfId="21363"/>
    <cellStyle name="Normal 2 4 17 4 2 9" xfId="3398"/>
    <cellStyle name="Normal 2 4 17 4 2 9 2" xfId="21364"/>
    <cellStyle name="Normal 2 4 17 4 3" xfId="3399"/>
    <cellStyle name="Normal 2 4 17 4 3 2" xfId="21365"/>
    <cellStyle name="Normal 2 4 17 4 4" xfId="3400"/>
    <cellStyle name="Normal 2 4 17 4 4 2" xfId="21366"/>
    <cellStyle name="Normal 2 4 17 4 5" xfId="3401"/>
    <cellStyle name="Normal 2 4 17 4 5 2" xfId="21367"/>
    <cellStyle name="Normal 2 4 17 4 6" xfId="3402"/>
    <cellStyle name="Normal 2 4 17 4 6 2" xfId="21368"/>
    <cellStyle name="Normal 2 4 17 4 7" xfId="3403"/>
    <cellStyle name="Normal 2 4 17 4 7 2" xfId="21369"/>
    <cellStyle name="Normal 2 4 17 4 8" xfId="3404"/>
    <cellStyle name="Normal 2 4 17 4 8 2" xfId="21370"/>
    <cellStyle name="Normal 2 4 17 4 9" xfId="3405"/>
    <cellStyle name="Normal 2 4 17 4 9 2" xfId="21371"/>
    <cellStyle name="Normal 2 4 17 5" xfId="3406"/>
    <cellStyle name="Normal 2 4 17 5 10" xfId="3407"/>
    <cellStyle name="Normal 2 4 17 5 10 2" xfId="21372"/>
    <cellStyle name="Normal 2 4 17 5 11" xfId="3408"/>
    <cellStyle name="Normal 2 4 17 5 11 2" xfId="21373"/>
    <cellStyle name="Normal 2 4 17 5 12" xfId="3409"/>
    <cellStyle name="Normal 2 4 17 5 12 2" xfId="21374"/>
    <cellStyle name="Normal 2 4 17 5 13" xfId="3410"/>
    <cellStyle name="Normal 2 4 17 5 13 2" xfId="21375"/>
    <cellStyle name="Normal 2 4 17 5 14" xfId="3411"/>
    <cellStyle name="Normal 2 4 17 5 14 2" xfId="21376"/>
    <cellStyle name="Normal 2 4 17 5 15" xfId="21377"/>
    <cellStyle name="Normal 2 4 17 5 2" xfId="3412"/>
    <cellStyle name="Normal 2 4 17 5 2 2" xfId="21378"/>
    <cellStyle name="Normal 2 4 17 5 3" xfId="3413"/>
    <cellStyle name="Normal 2 4 17 5 3 2" xfId="21379"/>
    <cellStyle name="Normal 2 4 17 5 4" xfId="3414"/>
    <cellStyle name="Normal 2 4 17 5 4 2" xfId="21380"/>
    <cellStyle name="Normal 2 4 17 5 5" xfId="3415"/>
    <cellStyle name="Normal 2 4 17 5 5 2" xfId="21381"/>
    <cellStyle name="Normal 2 4 17 5 6" xfId="3416"/>
    <cellStyle name="Normal 2 4 17 5 6 2" xfId="21382"/>
    <cellStyle name="Normal 2 4 17 5 7" xfId="3417"/>
    <cellStyle name="Normal 2 4 17 5 7 2" xfId="21383"/>
    <cellStyle name="Normal 2 4 17 5 8" xfId="3418"/>
    <cellStyle name="Normal 2 4 17 5 8 2" xfId="21384"/>
    <cellStyle name="Normal 2 4 17 5 9" xfId="3419"/>
    <cellStyle name="Normal 2 4 17 5 9 2" xfId="21385"/>
    <cellStyle name="Normal 2 4 17 6" xfId="3420"/>
    <cellStyle name="Normal 2 4 17 6 10" xfId="3421"/>
    <cellStyle name="Normal 2 4 17 6 10 2" xfId="21386"/>
    <cellStyle name="Normal 2 4 17 6 11" xfId="3422"/>
    <cellStyle name="Normal 2 4 17 6 11 2" xfId="21387"/>
    <cellStyle name="Normal 2 4 17 6 12" xfId="3423"/>
    <cellStyle name="Normal 2 4 17 6 12 2" xfId="21388"/>
    <cellStyle name="Normal 2 4 17 6 13" xfId="3424"/>
    <cellStyle name="Normal 2 4 17 6 13 2" xfId="21389"/>
    <cellStyle name="Normal 2 4 17 6 14" xfId="3425"/>
    <cellStyle name="Normal 2 4 17 6 14 2" xfId="21390"/>
    <cellStyle name="Normal 2 4 17 6 15" xfId="21391"/>
    <cellStyle name="Normal 2 4 17 6 2" xfId="3426"/>
    <cellStyle name="Normal 2 4 17 6 2 2" xfId="21392"/>
    <cellStyle name="Normal 2 4 17 6 3" xfId="3427"/>
    <cellStyle name="Normal 2 4 17 6 3 2" xfId="21393"/>
    <cellStyle name="Normal 2 4 17 6 4" xfId="3428"/>
    <cellStyle name="Normal 2 4 17 6 4 2" xfId="21394"/>
    <cellStyle name="Normal 2 4 17 6 5" xfId="3429"/>
    <cellStyle name="Normal 2 4 17 6 5 2" xfId="21395"/>
    <cellStyle name="Normal 2 4 17 6 6" xfId="3430"/>
    <cellStyle name="Normal 2 4 17 6 6 2" xfId="21396"/>
    <cellStyle name="Normal 2 4 17 6 7" xfId="3431"/>
    <cellStyle name="Normal 2 4 17 6 7 2" xfId="21397"/>
    <cellStyle name="Normal 2 4 17 6 8" xfId="3432"/>
    <cellStyle name="Normal 2 4 17 6 8 2" xfId="21398"/>
    <cellStyle name="Normal 2 4 17 6 9" xfId="3433"/>
    <cellStyle name="Normal 2 4 17 6 9 2" xfId="21399"/>
    <cellStyle name="Normal 2 4 17 7" xfId="3434"/>
    <cellStyle name="Normal 2 4 17 7 10" xfId="3435"/>
    <cellStyle name="Normal 2 4 17 7 10 2" xfId="21400"/>
    <cellStyle name="Normal 2 4 17 7 11" xfId="3436"/>
    <cellStyle name="Normal 2 4 17 7 11 2" xfId="21401"/>
    <cellStyle name="Normal 2 4 17 7 12" xfId="3437"/>
    <cellStyle name="Normal 2 4 17 7 12 2" xfId="21402"/>
    <cellStyle name="Normal 2 4 17 7 13" xfId="3438"/>
    <cellStyle name="Normal 2 4 17 7 13 2" xfId="21403"/>
    <cellStyle name="Normal 2 4 17 7 14" xfId="3439"/>
    <cellStyle name="Normal 2 4 17 7 14 2" xfId="21404"/>
    <cellStyle name="Normal 2 4 17 7 15" xfId="21405"/>
    <cellStyle name="Normal 2 4 17 7 2" xfId="3440"/>
    <cellStyle name="Normal 2 4 17 7 2 2" xfId="21406"/>
    <cellStyle name="Normal 2 4 17 7 3" xfId="3441"/>
    <cellStyle name="Normal 2 4 17 7 3 2" xfId="21407"/>
    <cellStyle name="Normal 2 4 17 7 4" xfId="3442"/>
    <cellStyle name="Normal 2 4 17 7 4 2" xfId="21408"/>
    <cellStyle name="Normal 2 4 17 7 5" xfId="3443"/>
    <cellStyle name="Normal 2 4 17 7 5 2" xfId="21409"/>
    <cellStyle name="Normal 2 4 17 7 6" xfId="3444"/>
    <cellStyle name="Normal 2 4 17 7 6 2" xfId="21410"/>
    <cellStyle name="Normal 2 4 17 7 7" xfId="3445"/>
    <cellStyle name="Normal 2 4 17 7 7 2" xfId="21411"/>
    <cellStyle name="Normal 2 4 17 7 8" xfId="3446"/>
    <cellStyle name="Normal 2 4 17 7 8 2" xfId="21412"/>
    <cellStyle name="Normal 2 4 17 7 9" xfId="3447"/>
    <cellStyle name="Normal 2 4 17 7 9 2" xfId="21413"/>
    <cellStyle name="Normal 2 4 17 8" xfId="3448"/>
    <cellStyle name="Normal 2 4 17 8 10" xfId="3449"/>
    <cellStyle name="Normal 2 4 17 8 10 2" xfId="21414"/>
    <cellStyle name="Normal 2 4 17 8 11" xfId="3450"/>
    <cellStyle name="Normal 2 4 17 8 11 2" xfId="21415"/>
    <cellStyle name="Normal 2 4 17 8 12" xfId="3451"/>
    <cellStyle name="Normal 2 4 17 8 12 2" xfId="21416"/>
    <cellStyle name="Normal 2 4 17 8 13" xfId="3452"/>
    <cellStyle name="Normal 2 4 17 8 13 2" xfId="21417"/>
    <cellStyle name="Normal 2 4 17 8 14" xfId="3453"/>
    <cellStyle name="Normal 2 4 17 8 14 2" xfId="21418"/>
    <cellStyle name="Normal 2 4 17 8 15" xfId="21419"/>
    <cellStyle name="Normal 2 4 17 8 2" xfId="3454"/>
    <cellStyle name="Normal 2 4 17 8 2 2" xfId="21420"/>
    <cellStyle name="Normal 2 4 17 8 3" xfId="3455"/>
    <cellStyle name="Normal 2 4 17 8 3 2" xfId="21421"/>
    <cellStyle name="Normal 2 4 17 8 4" xfId="3456"/>
    <cellStyle name="Normal 2 4 17 8 4 2" xfId="21422"/>
    <cellStyle name="Normal 2 4 17 8 5" xfId="3457"/>
    <cellStyle name="Normal 2 4 17 8 5 2" xfId="21423"/>
    <cellStyle name="Normal 2 4 17 8 6" xfId="3458"/>
    <cellStyle name="Normal 2 4 17 8 6 2" xfId="21424"/>
    <cellStyle name="Normal 2 4 17 8 7" xfId="3459"/>
    <cellStyle name="Normal 2 4 17 8 7 2" xfId="21425"/>
    <cellStyle name="Normal 2 4 17 8 8" xfId="3460"/>
    <cellStyle name="Normal 2 4 17 8 8 2" xfId="21426"/>
    <cellStyle name="Normal 2 4 17 8 9" xfId="3461"/>
    <cellStyle name="Normal 2 4 17 8 9 2" xfId="21427"/>
    <cellStyle name="Normal 2 4 17 9" xfId="3462"/>
    <cellStyle name="Normal 2 4 17 9 10" xfId="3463"/>
    <cellStyle name="Normal 2 4 17 9 10 2" xfId="21428"/>
    <cellStyle name="Normal 2 4 17 9 11" xfId="3464"/>
    <cellStyle name="Normal 2 4 17 9 11 2" xfId="21429"/>
    <cellStyle name="Normal 2 4 17 9 12" xfId="3465"/>
    <cellStyle name="Normal 2 4 17 9 12 2" xfId="21430"/>
    <cellStyle name="Normal 2 4 17 9 13" xfId="3466"/>
    <cellStyle name="Normal 2 4 17 9 13 2" xfId="21431"/>
    <cellStyle name="Normal 2 4 17 9 14" xfId="3467"/>
    <cellStyle name="Normal 2 4 17 9 14 2" xfId="21432"/>
    <cellStyle name="Normal 2 4 17 9 15" xfId="21433"/>
    <cellStyle name="Normal 2 4 17 9 2" xfId="3468"/>
    <cellStyle name="Normal 2 4 17 9 2 2" xfId="21434"/>
    <cellStyle name="Normal 2 4 17 9 3" xfId="3469"/>
    <cellStyle name="Normal 2 4 17 9 3 2" xfId="21435"/>
    <cellStyle name="Normal 2 4 17 9 4" xfId="3470"/>
    <cellStyle name="Normal 2 4 17 9 4 2" xfId="21436"/>
    <cellStyle name="Normal 2 4 17 9 5" xfId="3471"/>
    <cellStyle name="Normal 2 4 17 9 5 2" xfId="21437"/>
    <cellStyle name="Normal 2 4 17 9 6" xfId="3472"/>
    <cellStyle name="Normal 2 4 17 9 6 2" xfId="21438"/>
    <cellStyle name="Normal 2 4 17 9 7" xfId="3473"/>
    <cellStyle name="Normal 2 4 17 9 7 2" xfId="21439"/>
    <cellStyle name="Normal 2 4 17 9 8" xfId="3474"/>
    <cellStyle name="Normal 2 4 17 9 8 2" xfId="21440"/>
    <cellStyle name="Normal 2 4 17 9 9" xfId="3475"/>
    <cellStyle name="Normal 2 4 17 9 9 2" xfId="21441"/>
    <cellStyle name="Normal 2 4 18" xfId="3476"/>
    <cellStyle name="Normal 2 4 18 10" xfId="3477"/>
    <cellStyle name="Normal 2 4 18 10 10" xfId="3478"/>
    <cellStyle name="Normal 2 4 18 10 10 2" xfId="21442"/>
    <cellStyle name="Normal 2 4 18 10 11" xfId="3479"/>
    <cellStyle name="Normal 2 4 18 10 11 2" xfId="21443"/>
    <cellStyle name="Normal 2 4 18 10 12" xfId="3480"/>
    <cellStyle name="Normal 2 4 18 10 12 2" xfId="21444"/>
    <cellStyle name="Normal 2 4 18 10 13" xfId="3481"/>
    <cellStyle name="Normal 2 4 18 10 13 2" xfId="21445"/>
    <cellStyle name="Normal 2 4 18 10 14" xfId="3482"/>
    <cellStyle name="Normal 2 4 18 10 14 2" xfId="21446"/>
    <cellStyle name="Normal 2 4 18 10 15" xfId="21447"/>
    <cellStyle name="Normal 2 4 18 10 2" xfId="3483"/>
    <cellStyle name="Normal 2 4 18 10 2 2" xfId="21448"/>
    <cellStyle name="Normal 2 4 18 10 3" xfId="3484"/>
    <cellStyle name="Normal 2 4 18 10 3 2" xfId="21449"/>
    <cellStyle name="Normal 2 4 18 10 4" xfId="3485"/>
    <cellStyle name="Normal 2 4 18 10 4 2" xfId="21450"/>
    <cellStyle name="Normal 2 4 18 10 5" xfId="3486"/>
    <cellStyle name="Normal 2 4 18 10 5 2" xfId="21451"/>
    <cellStyle name="Normal 2 4 18 10 6" xfId="3487"/>
    <cellStyle name="Normal 2 4 18 10 6 2" xfId="21452"/>
    <cellStyle name="Normal 2 4 18 10 7" xfId="3488"/>
    <cellStyle name="Normal 2 4 18 10 7 2" xfId="21453"/>
    <cellStyle name="Normal 2 4 18 10 8" xfId="3489"/>
    <cellStyle name="Normal 2 4 18 10 8 2" xfId="21454"/>
    <cellStyle name="Normal 2 4 18 10 9" xfId="3490"/>
    <cellStyle name="Normal 2 4 18 10 9 2" xfId="21455"/>
    <cellStyle name="Normal 2 4 18 11" xfId="3491"/>
    <cellStyle name="Normal 2 4 18 11 2" xfId="21456"/>
    <cellStyle name="Normal 2 4 18 12" xfId="3492"/>
    <cellStyle name="Normal 2 4 18 12 2" xfId="21457"/>
    <cellStyle name="Normal 2 4 18 13" xfId="3493"/>
    <cellStyle name="Normal 2 4 18 13 2" xfId="21458"/>
    <cellStyle name="Normal 2 4 18 14" xfId="3494"/>
    <cellStyle name="Normal 2 4 18 14 2" xfId="21459"/>
    <cellStyle name="Normal 2 4 18 15" xfId="3495"/>
    <cellStyle name="Normal 2 4 18 15 2" xfId="21460"/>
    <cellStyle name="Normal 2 4 18 16" xfId="3496"/>
    <cellStyle name="Normal 2 4 18 16 2" xfId="21461"/>
    <cellStyle name="Normal 2 4 18 17" xfId="3497"/>
    <cellStyle name="Normal 2 4 18 17 2" xfId="21462"/>
    <cellStyle name="Normal 2 4 18 18" xfId="3498"/>
    <cellStyle name="Normal 2 4 18 18 2" xfId="21463"/>
    <cellStyle name="Normal 2 4 18 19" xfId="3499"/>
    <cellStyle name="Normal 2 4 18 19 2" xfId="21464"/>
    <cellStyle name="Normal 2 4 18 2" xfId="3500"/>
    <cellStyle name="Normal 2 4 18 2 10" xfId="3501"/>
    <cellStyle name="Normal 2 4 18 2 10 2" xfId="21465"/>
    <cellStyle name="Normal 2 4 18 2 11" xfId="3502"/>
    <cellStyle name="Normal 2 4 18 2 11 2" xfId="21466"/>
    <cellStyle name="Normal 2 4 18 2 12" xfId="3503"/>
    <cellStyle name="Normal 2 4 18 2 12 2" xfId="21467"/>
    <cellStyle name="Normal 2 4 18 2 13" xfId="3504"/>
    <cellStyle name="Normal 2 4 18 2 13 2" xfId="21468"/>
    <cellStyle name="Normal 2 4 18 2 14" xfId="3505"/>
    <cellStyle name="Normal 2 4 18 2 14 2" xfId="21469"/>
    <cellStyle name="Normal 2 4 18 2 15" xfId="3506"/>
    <cellStyle name="Normal 2 4 18 2 15 2" xfId="21470"/>
    <cellStyle name="Normal 2 4 18 2 16" xfId="21471"/>
    <cellStyle name="Normal 2 4 18 2 2" xfId="3507"/>
    <cellStyle name="Normal 2 4 18 2 2 10" xfId="3508"/>
    <cellStyle name="Normal 2 4 18 2 2 10 2" xfId="21472"/>
    <cellStyle name="Normal 2 4 18 2 2 11" xfId="3509"/>
    <cellStyle name="Normal 2 4 18 2 2 11 2" xfId="21473"/>
    <cellStyle name="Normal 2 4 18 2 2 12" xfId="3510"/>
    <cellStyle name="Normal 2 4 18 2 2 12 2" xfId="21474"/>
    <cellStyle name="Normal 2 4 18 2 2 13" xfId="3511"/>
    <cellStyle name="Normal 2 4 18 2 2 13 2" xfId="21475"/>
    <cellStyle name="Normal 2 4 18 2 2 14" xfId="3512"/>
    <cellStyle name="Normal 2 4 18 2 2 14 2" xfId="21476"/>
    <cellStyle name="Normal 2 4 18 2 2 15" xfId="21477"/>
    <cellStyle name="Normal 2 4 18 2 2 2" xfId="3513"/>
    <cellStyle name="Normal 2 4 18 2 2 2 2" xfId="21478"/>
    <cellStyle name="Normal 2 4 18 2 2 3" xfId="3514"/>
    <cellStyle name="Normal 2 4 18 2 2 3 2" xfId="21479"/>
    <cellStyle name="Normal 2 4 18 2 2 4" xfId="3515"/>
    <cellStyle name="Normal 2 4 18 2 2 4 2" xfId="21480"/>
    <cellStyle name="Normal 2 4 18 2 2 5" xfId="3516"/>
    <cellStyle name="Normal 2 4 18 2 2 5 2" xfId="21481"/>
    <cellStyle name="Normal 2 4 18 2 2 6" xfId="3517"/>
    <cellStyle name="Normal 2 4 18 2 2 6 2" xfId="21482"/>
    <cellStyle name="Normal 2 4 18 2 2 7" xfId="3518"/>
    <cellStyle name="Normal 2 4 18 2 2 7 2" xfId="21483"/>
    <cellStyle name="Normal 2 4 18 2 2 8" xfId="3519"/>
    <cellStyle name="Normal 2 4 18 2 2 8 2" xfId="21484"/>
    <cellStyle name="Normal 2 4 18 2 2 9" xfId="3520"/>
    <cellStyle name="Normal 2 4 18 2 2 9 2" xfId="21485"/>
    <cellStyle name="Normal 2 4 18 2 3" xfId="3521"/>
    <cellStyle name="Normal 2 4 18 2 3 2" xfId="21486"/>
    <cellStyle name="Normal 2 4 18 2 4" xfId="3522"/>
    <cellStyle name="Normal 2 4 18 2 4 2" xfId="21487"/>
    <cellStyle name="Normal 2 4 18 2 5" xfId="3523"/>
    <cellStyle name="Normal 2 4 18 2 5 2" xfId="21488"/>
    <cellStyle name="Normal 2 4 18 2 6" xfId="3524"/>
    <cellStyle name="Normal 2 4 18 2 6 2" xfId="21489"/>
    <cellStyle name="Normal 2 4 18 2 7" xfId="3525"/>
    <cellStyle name="Normal 2 4 18 2 7 2" xfId="21490"/>
    <cellStyle name="Normal 2 4 18 2 8" xfId="3526"/>
    <cellStyle name="Normal 2 4 18 2 8 2" xfId="21491"/>
    <cellStyle name="Normal 2 4 18 2 9" xfId="3527"/>
    <cellStyle name="Normal 2 4 18 2 9 2" xfId="21492"/>
    <cellStyle name="Normal 2 4 18 20" xfId="3528"/>
    <cellStyle name="Normal 2 4 18 20 2" xfId="21493"/>
    <cellStyle name="Normal 2 4 18 21" xfId="3529"/>
    <cellStyle name="Normal 2 4 18 21 2" xfId="21494"/>
    <cellStyle name="Normal 2 4 18 22" xfId="3530"/>
    <cellStyle name="Normal 2 4 18 22 2" xfId="21495"/>
    <cellStyle name="Normal 2 4 18 23" xfId="3531"/>
    <cellStyle name="Normal 2 4 18 23 2" xfId="21496"/>
    <cellStyle name="Normal 2 4 18 24" xfId="21497"/>
    <cellStyle name="Normal 2 4 18 3" xfId="3532"/>
    <cellStyle name="Normal 2 4 18 3 10" xfId="3533"/>
    <cellStyle name="Normal 2 4 18 3 10 2" xfId="21498"/>
    <cellStyle name="Normal 2 4 18 3 11" xfId="3534"/>
    <cellStyle name="Normal 2 4 18 3 11 2" xfId="21499"/>
    <cellStyle name="Normal 2 4 18 3 12" xfId="3535"/>
    <cellStyle name="Normal 2 4 18 3 12 2" xfId="21500"/>
    <cellStyle name="Normal 2 4 18 3 13" xfId="3536"/>
    <cellStyle name="Normal 2 4 18 3 13 2" xfId="21501"/>
    <cellStyle name="Normal 2 4 18 3 14" xfId="3537"/>
    <cellStyle name="Normal 2 4 18 3 14 2" xfId="21502"/>
    <cellStyle name="Normal 2 4 18 3 15" xfId="3538"/>
    <cellStyle name="Normal 2 4 18 3 15 2" xfId="21503"/>
    <cellStyle name="Normal 2 4 18 3 16" xfId="21504"/>
    <cellStyle name="Normal 2 4 18 3 2" xfId="3539"/>
    <cellStyle name="Normal 2 4 18 3 2 10" xfId="3540"/>
    <cellStyle name="Normal 2 4 18 3 2 10 2" xfId="21505"/>
    <cellStyle name="Normal 2 4 18 3 2 11" xfId="3541"/>
    <cellStyle name="Normal 2 4 18 3 2 11 2" xfId="21506"/>
    <cellStyle name="Normal 2 4 18 3 2 12" xfId="3542"/>
    <cellStyle name="Normal 2 4 18 3 2 12 2" xfId="21507"/>
    <cellStyle name="Normal 2 4 18 3 2 13" xfId="3543"/>
    <cellStyle name="Normal 2 4 18 3 2 13 2" xfId="21508"/>
    <cellStyle name="Normal 2 4 18 3 2 14" xfId="3544"/>
    <cellStyle name="Normal 2 4 18 3 2 14 2" xfId="21509"/>
    <cellStyle name="Normal 2 4 18 3 2 15" xfId="21510"/>
    <cellStyle name="Normal 2 4 18 3 2 2" xfId="3545"/>
    <cellStyle name="Normal 2 4 18 3 2 2 2" xfId="21511"/>
    <cellStyle name="Normal 2 4 18 3 2 3" xfId="3546"/>
    <cellStyle name="Normal 2 4 18 3 2 3 2" xfId="21512"/>
    <cellStyle name="Normal 2 4 18 3 2 4" xfId="3547"/>
    <cellStyle name="Normal 2 4 18 3 2 4 2" xfId="21513"/>
    <cellStyle name="Normal 2 4 18 3 2 5" xfId="3548"/>
    <cellStyle name="Normal 2 4 18 3 2 5 2" xfId="21514"/>
    <cellStyle name="Normal 2 4 18 3 2 6" xfId="3549"/>
    <cellStyle name="Normal 2 4 18 3 2 6 2" xfId="21515"/>
    <cellStyle name="Normal 2 4 18 3 2 7" xfId="3550"/>
    <cellStyle name="Normal 2 4 18 3 2 7 2" xfId="21516"/>
    <cellStyle name="Normal 2 4 18 3 2 8" xfId="3551"/>
    <cellStyle name="Normal 2 4 18 3 2 8 2" xfId="21517"/>
    <cellStyle name="Normal 2 4 18 3 2 9" xfId="3552"/>
    <cellStyle name="Normal 2 4 18 3 2 9 2" xfId="21518"/>
    <cellStyle name="Normal 2 4 18 3 3" xfId="3553"/>
    <cellStyle name="Normal 2 4 18 3 3 2" xfId="21519"/>
    <cellStyle name="Normal 2 4 18 3 4" xfId="3554"/>
    <cellStyle name="Normal 2 4 18 3 4 2" xfId="21520"/>
    <cellStyle name="Normal 2 4 18 3 5" xfId="3555"/>
    <cellStyle name="Normal 2 4 18 3 5 2" xfId="21521"/>
    <cellStyle name="Normal 2 4 18 3 6" xfId="3556"/>
    <cellStyle name="Normal 2 4 18 3 6 2" xfId="21522"/>
    <cellStyle name="Normal 2 4 18 3 7" xfId="3557"/>
    <cellStyle name="Normal 2 4 18 3 7 2" xfId="21523"/>
    <cellStyle name="Normal 2 4 18 3 8" xfId="3558"/>
    <cellStyle name="Normal 2 4 18 3 8 2" xfId="21524"/>
    <cellStyle name="Normal 2 4 18 3 9" xfId="3559"/>
    <cellStyle name="Normal 2 4 18 3 9 2" xfId="21525"/>
    <cellStyle name="Normal 2 4 18 4" xfId="3560"/>
    <cellStyle name="Normal 2 4 18 4 10" xfId="3561"/>
    <cellStyle name="Normal 2 4 18 4 10 2" xfId="21526"/>
    <cellStyle name="Normal 2 4 18 4 11" xfId="3562"/>
    <cellStyle name="Normal 2 4 18 4 11 2" xfId="21527"/>
    <cellStyle name="Normal 2 4 18 4 12" xfId="3563"/>
    <cellStyle name="Normal 2 4 18 4 12 2" xfId="21528"/>
    <cellStyle name="Normal 2 4 18 4 13" xfId="3564"/>
    <cellStyle name="Normal 2 4 18 4 13 2" xfId="21529"/>
    <cellStyle name="Normal 2 4 18 4 14" xfId="3565"/>
    <cellStyle name="Normal 2 4 18 4 14 2" xfId="21530"/>
    <cellStyle name="Normal 2 4 18 4 15" xfId="3566"/>
    <cellStyle name="Normal 2 4 18 4 15 2" xfId="21531"/>
    <cellStyle name="Normal 2 4 18 4 16" xfId="21532"/>
    <cellStyle name="Normal 2 4 18 4 2" xfId="3567"/>
    <cellStyle name="Normal 2 4 18 4 2 10" xfId="3568"/>
    <cellStyle name="Normal 2 4 18 4 2 10 2" xfId="21533"/>
    <cellStyle name="Normal 2 4 18 4 2 11" xfId="3569"/>
    <cellStyle name="Normal 2 4 18 4 2 11 2" xfId="21534"/>
    <cellStyle name="Normal 2 4 18 4 2 12" xfId="3570"/>
    <cellStyle name="Normal 2 4 18 4 2 12 2" xfId="21535"/>
    <cellStyle name="Normal 2 4 18 4 2 13" xfId="3571"/>
    <cellStyle name="Normal 2 4 18 4 2 13 2" xfId="21536"/>
    <cellStyle name="Normal 2 4 18 4 2 14" xfId="3572"/>
    <cellStyle name="Normal 2 4 18 4 2 14 2" xfId="21537"/>
    <cellStyle name="Normal 2 4 18 4 2 15" xfId="21538"/>
    <cellStyle name="Normal 2 4 18 4 2 2" xfId="3573"/>
    <cellStyle name="Normal 2 4 18 4 2 2 2" xfId="21539"/>
    <cellStyle name="Normal 2 4 18 4 2 3" xfId="3574"/>
    <cellStyle name="Normal 2 4 18 4 2 3 2" xfId="21540"/>
    <cellStyle name="Normal 2 4 18 4 2 4" xfId="3575"/>
    <cellStyle name="Normal 2 4 18 4 2 4 2" xfId="21541"/>
    <cellStyle name="Normal 2 4 18 4 2 5" xfId="3576"/>
    <cellStyle name="Normal 2 4 18 4 2 5 2" xfId="21542"/>
    <cellStyle name="Normal 2 4 18 4 2 6" xfId="3577"/>
    <cellStyle name="Normal 2 4 18 4 2 6 2" xfId="21543"/>
    <cellStyle name="Normal 2 4 18 4 2 7" xfId="3578"/>
    <cellStyle name="Normal 2 4 18 4 2 7 2" xfId="21544"/>
    <cellStyle name="Normal 2 4 18 4 2 8" xfId="3579"/>
    <cellStyle name="Normal 2 4 18 4 2 8 2" xfId="21545"/>
    <cellStyle name="Normal 2 4 18 4 2 9" xfId="3580"/>
    <cellStyle name="Normal 2 4 18 4 2 9 2" xfId="21546"/>
    <cellStyle name="Normal 2 4 18 4 3" xfId="3581"/>
    <cellStyle name="Normal 2 4 18 4 3 2" xfId="21547"/>
    <cellStyle name="Normal 2 4 18 4 4" xfId="3582"/>
    <cellStyle name="Normal 2 4 18 4 4 2" xfId="21548"/>
    <cellStyle name="Normal 2 4 18 4 5" xfId="3583"/>
    <cellStyle name="Normal 2 4 18 4 5 2" xfId="21549"/>
    <cellStyle name="Normal 2 4 18 4 6" xfId="3584"/>
    <cellStyle name="Normal 2 4 18 4 6 2" xfId="21550"/>
    <cellStyle name="Normal 2 4 18 4 7" xfId="3585"/>
    <cellStyle name="Normal 2 4 18 4 7 2" xfId="21551"/>
    <cellStyle name="Normal 2 4 18 4 8" xfId="3586"/>
    <cellStyle name="Normal 2 4 18 4 8 2" xfId="21552"/>
    <cellStyle name="Normal 2 4 18 4 9" xfId="3587"/>
    <cellStyle name="Normal 2 4 18 4 9 2" xfId="21553"/>
    <cellStyle name="Normal 2 4 18 5" xfId="3588"/>
    <cellStyle name="Normal 2 4 18 5 10" xfId="3589"/>
    <cellStyle name="Normal 2 4 18 5 10 2" xfId="21554"/>
    <cellStyle name="Normal 2 4 18 5 11" xfId="3590"/>
    <cellStyle name="Normal 2 4 18 5 11 2" xfId="21555"/>
    <cellStyle name="Normal 2 4 18 5 12" xfId="3591"/>
    <cellStyle name="Normal 2 4 18 5 12 2" xfId="21556"/>
    <cellStyle name="Normal 2 4 18 5 13" xfId="3592"/>
    <cellStyle name="Normal 2 4 18 5 13 2" xfId="21557"/>
    <cellStyle name="Normal 2 4 18 5 14" xfId="3593"/>
    <cellStyle name="Normal 2 4 18 5 14 2" xfId="21558"/>
    <cellStyle name="Normal 2 4 18 5 15" xfId="21559"/>
    <cellStyle name="Normal 2 4 18 5 2" xfId="3594"/>
    <cellStyle name="Normal 2 4 18 5 2 2" xfId="21560"/>
    <cellStyle name="Normal 2 4 18 5 3" xfId="3595"/>
    <cellStyle name="Normal 2 4 18 5 3 2" xfId="21561"/>
    <cellStyle name="Normal 2 4 18 5 4" xfId="3596"/>
    <cellStyle name="Normal 2 4 18 5 4 2" xfId="21562"/>
    <cellStyle name="Normal 2 4 18 5 5" xfId="3597"/>
    <cellStyle name="Normal 2 4 18 5 5 2" xfId="21563"/>
    <cellStyle name="Normal 2 4 18 5 6" xfId="3598"/>
    <cellStyle name="Normal 2 4 18 5 6 2" xfId="21564"/>
    <cellStyle name="Normal 2 4 18 5 7" xfId="3599"/>
    <cellStyle name="Normal 2 4 18 5 7 2" xfId="21565"/>
    <cellStyle name="Normal 2 4 18 5 8" xfId="3600"/>
    <cellStyle name="Normal 2 4 18 5 8 2" xfId="21566"/>
    <cellStyle name="Normal 2 4 18 5 9" xfId="3601"/>
    <cellStyle name="Normal 2 4 18 5 9 2" xfId="21567"/>
    <cellStyle name="Normal 2 4 18 6" xfId="3602"/>
    <cellStyle name="Normal 2 4 18 6 10" xfId="3603"/>
    <cellStyle name="Normal 2 4 18 6 10 2" xfId="21568"/>
    <cellStyle name="Normal 2 4 18 6 11" xfId="3604"/>
    <cellStyle name="Normal 2 4 18 6 11 2" xfId="21569"/>
    <cellStyle name="Normal 2 4 18 6 12" xfId="3605"/>
    <cellStyle name="Normal 2 4 18 6 12 2" xfId="21570"/>
    <cellStyle name="Normal 2 4 18 6 13" xfId="3606"/>
    <cellStyle name="Normal 2 4 18 6 13 2" xfId="21571"/>
    <cellStyle name="Normal 2 4 18 6 14" xfId="3607"/>
    <cellStyle name="Normal 2 4 18 6 14 2" xfId="21572"/>
    <cellStyle name="Normal 2 4 18 6 15" xfId="21573"/>
    <cellStyle name="Normal 2 4 18 6 2" xfId="3608"/>
    <cellStyle name="Normal 2 4 18 6 2 2" xfId="21574"/>
    <cellStyle name="Normal 2 4 18 6 3" xfId="3609"/>
    <cellStyle name="Normal 2 4 18 6 3 2" xfId="21575"/>
    <cellStyle name="Normal 2 4 18 6 4" xfId="3610"/>
    <cellStyle name="Normal 2 4 18 6 4 2" xfId="21576"/>
    <cellStyle name="Normal 2 4 18 6 5" xfId="3611"/>
    <cellStyle name="Normal 2 4 18 6 5 2" xfId="21577"/>
    <cellStyle name="Normal 2 4 18 6 6" xfId="3612"/>
    <cellStyle name="Normal 2 4 18 6 6 2" xfId="21578"/>
    <cellStyle name="Normal 2 4 18 6 7" xfId="3613"/>
    <cellStyle name="Normal 2 4 18 6 7 2" xfId="21579"/>
    <cellStyle name="Normal 2 4 18 6 8" xfId="3614"/>
    <cellStyle name="Normal 2 4 18 6 8 2" xfId="21580"/>
    <cellStyle name="Normal 2 4 18 6 9" xfId="3615"/>
    <cellStyle name="Normal 2 4 18 6 9 2" xfId="21581"/>
    <cellStyle name="Normal 2 4 18 7" xfId="3616"/>
    <cellStyle name="Normal 2 4 18 7 10" xfId="3617"/>
    <cellStyle name="Normal 2 4 18 7 10 2" xfId="21582"/>
    <cellStyle name="Normal 2 4 18 7 11" xfId="3618"/>
    <cellStyle name="Normal 2 4 18 7 11 2" xfId="21583"/>
    <cellStyle name="Normal 2 4 18 7 12" xfId="3619"/>
    <cellStyle name="Normal 2 4 18 7 12 2" xfId="21584"/>
    <cellStyle name="Normal 2 4 18 7 13" xfId="3620"/>
    <cellStyle name="Normal 2 4 18 7 13 2" xfId="21585"/>
    <cellStyle name="Normal 2 4 18 7 14" xfId="3621"/>
    <cellStyle name="Normal 2 4 18 7 14 2" xfId="21586"/>
    <cellStyle name="Normal 2 4 18 7 15" xfId="21587"/>
    <cellStyle name="Normal 2 4 18 7 2" xfId="3622"/>
    <cellStyle name="Normal 2 4 18 7 2 2" xfId="21588"/>
    <cellStyle name="Normal 2 4 18 7 3" xfId="3623"/>
    <cellStyle name="Normal 2 4 18 7 3 2" xfId="21589"/>
    <cellStyle name="Normal 2 4 18 7 4" xfId="3624"/>
    <cellStyle name="Normal 2 4 18 7 4 2" xfId="21590"/>
    <cellStyle name="Normal 2 4 18 7 5" xfId="3625"/>
    <cellStyle name="Normal 2 4 18 7 5 2" xfId="21591"/>
    <cellStyle name="Normal 2 4 18 7 6" xfId="3626"/>
    <cellStyle name="Normal 2 4 18 7 6 2" xfId="21592"/>
    <cellStyle name="Normal 2 4 18 7 7" xfId="3627"/>
    <cellStyle name="Normal 2 4 18 7 7 2" xfId="21593"/>
    <cellStyle name="Normal 2 4 18 7 8" xfId="3628"/>
    <cellStyle name="Normal 2 4 18 7 8 2" xfId="21594"/>
    <cellStyle name="Normal 2 4 18 7 9" xfId="3629"/>
    <cellStyle name="Normal 2 4 18 7 9 2" xfId="21595"/>
    <cellStyle name="Normal 2 4 18 8" xfId="3630"/>
    <cellStyle name="Normal 2 4 18 8 10" xfId="3631"/>
    <cellStyle name="Normal 2 4 18 8 10 2" xfId="21596"/>
    <cellStyle name="Normal 2 4 18 8 11" xfId="3632"/>
    <cellStyle name="Normal 2 4 18 8 11 2" xfId="21597"/>
    <cellStyle name="Normal 2 4 18 8 12" xfId="3633"/>
    <cellStyle name="Normal 2 4 18 8 12 2" xfId="21598"/>
    <cellStyle name="Normal 2 4 18 8 13" xfId="3634"/>
    <cellStyle name="Normal 2 4 18 8 13 2" xfId="21599"/>
    <cellStyle name="Normal 2 4 18 8 14" xfId="3635"/>
    <cellStyle name="Normal 2 4 18 8 14 2" xfId="21600"/>
    <cellStyle name="Normal 2 4 18 8 15" xfId="21601"/>
    <cellStyle name="Normal 2 4 18 8 2" xfId="3636"/>
    <cellStyle name="Normal 2 4 18 8 2 2" xfId="21602"/>
    <cellStyle name="Normal 2 4 18 8 3" xfId="3637"/>
    <cellStyle name="Normal 2 4 18 8 3 2" xfId="21603"/>
    <cellStyle name="Normal 2 4 18 8 4" xfId="3638"/>
    <cellStyle name="Normal 2 4 18 8 4 2" xfId="21604"/>
    <cellStyle name="Normal 2 4 18 8 5" xfId="3639"/>
    <cellStyle name="Normal 2 4 18 8 5 2" xfId="21605"/>
    <cellStyle name="Normal 2 4 18 8 6" xfId="3640"/>
    <cellStyle name="Normal 2 4 18 8 6 2" xfId="21606"/>
    <cellStyle name="Normal 2 4 18 8 7" xfId="3641"/>
    <cellStyle name="Normal 2 4 18 8 7 2" xfId="21607"/>
    <cellStyle name="Normal 2 4 18 8 8" xfId="3642"/>
    <cellStyle name="Normal 2 4 18 8 8 2" xfId="21608"/>
    <cellStyle name="Normal 2 4 18 8 9" xfId="3643"/>
    <cellStyle name="Normal 2 4 18 8 9 2" xfId="21609"/>
    <cellStyle name="Normal 2 4 18 9" xfId="3644"/>
    <cellStyle name="Normal 2 4 18 9 10" xfId="3645"/>
    <cellStyle name="Normal 2 4 18 9 10 2" xfId="21610"/>
    <cellStyle name="Normal 2 4 18 9 11" xfId="3646"/>
    <cellStyle name="Normal 2 4 18 9 11 2" xfId="21611"/>
    <cellStyle name="Normal 2 4 18 9 12" xfId="3647"/>
    <cellStyle name="Normal 2 4 18 9 12 2" xfId="21612"/>
    <cellStyle name="Normal 2 4 18 9 13" xfId="3648"/>
    <cellStyle name="Normal 2 4 18 9 13 2" xfId="21613"/>
    <cellStyle name="Normal 2 4 18 9 14" xfId="3649"/>
    <cellStyle name="Normal 2 4 18 9 14 2" xfId="21614"/>
    <cellStyle name="Normal 2 4 18 9 15" xfId="21615"/>
    <cellStyle name="Normal 2 4 18 9 2" xfId="3650"/>
    <cellStyle name="Normal 2 4 18 9 2 2" xfId="21616"/>
    <cellStyle name="Normal 2 4 18 9 3" xfId="3651"/>
    <cellStyle name="Normal 2 4 18 9 3 2" xfId="21617"/>
    <cellStyle name="Normal 2 4 18 9 4" xfId="3652"/>
    <cellStyle name="Normal 2 4 18 9 4 2" xfId="21618"/>
    <cellStyle name="Normal 2 4 18 9 5" xfId="3653"/>
    <cellStyle name="Normal 2 4 18 9 5 2" xfId="21619"/>
    <cellStyle name="Normal 2 4 18 9 6" xfId="3654"/>
    <cellStyle name="Normal 2 4 18 9 6 2" xfId="21620"/>
    <cellStyle name="Normal 2 4 18 9 7" xfId="3655"/>
    <cellStyle name="Normal 2 4 18 9 7 2" xfId="21621"/>
    <cellStyle name="Normal 2 4 18 9 8" xfId="3656"/>
    <cellStyle name="Normal 2 4 18 9 8 2" xfId="21622"/>
    <cellStyle name="Normal 2 4 18 9 9" xfId="3657"/>
    <cellStyle name="Normal 2 4 18 9 9 2" xfId="21623"/>
    <cellStyle name="Normal 2 4 19" xfId="3658"/>
    <cellStyle name="Normal 2 4 19 10" xfId="3659"/>
    <cellStyle name="Normal 2 4 19 10 10" xfId="3660"/>
    <cellStyle name="Normal 2 4 19 10 10 2" xfId="21624"/>
    <cellStyle name="Normal 2 4 19 10 11" xfId="3661"/>
    <cellStyle name="Normal 2 4 19 10 11 2" xfId="21625"/>
    <cellStyle name="Normal 2 4 19 10 12" xfId="3662"/>
    <cellStyle name="Normal 2 4 19 10 12 2" xfId="21626"/>
    <cellStyle name="Normal 2 4 19 10 13" xfId="3663"/>
    <cellStyle name="Normal 2 4 19 10 13 2" xfId="21627"/>
    <cellStyle name="Normal 2 4 19 10 14" xfId="3664"/>
    <cellStyle name="Normal 2 4 19 10 14 2" xfId="21628"/>
    <cellStyle name="Normal 2 4 19 10 15" xfId="21629"/>
    <cellStyle name="Normal 2 4 19 10 2" xfId="3665"/>
    <cellStyle name="Normal 2 4 19 10 2 2" xfId="21630"/>
    <cellStyle name="Normal 2 4 19 10 3" xfId="3666"/>
    <cellStyle name="Normal 2 4 19 10 3 2" xfId="21631"/>
    <cellStyle name="Normal 2 4 19 10 4" xfId="3667"/>
    <cellStyle name="Normal 2 4 19 10 4 2" xfId="21632"/>
    <cellStyle name="Normal 2 4 19 10 5" xfId="3668"/>
    <cellStyle name="Normal 2 4 19 10 5 2" xfId="21633"/>
    <cellStyle name="Normal 2 4 19 10 6" xfId="3669"/>
    <cellStyle name="Normal 2 4 19 10 6 2" xfId="21634"/>
    <cellStyle name="Normal 2 4 19 10 7" xfId="3670"/>
    <cellStyle name="Normal 2 4 19 10 7 2" xfId="21635"/>
    <cellStyle name="Normal 2 4 19 10 8" xfId="3671"/>
    <cellStyle name="Normal 2 4 19 10 8 2" xfId="21636"/>
    <cellStyle name="Normal 2 4 19 10 9" xfId="3672"/>
    <cellStyle name="Normal 2 4 19 10 9 2" xfId="21637"/>
    <cellStyle name="Normal 2 4 19 11" xfId="3673"/>
    <cellStyle name="Normal 2 4 19 11 2" xfId="21638"/>
    <cellStyle name="Normal 2 4 19 12" xfId="3674"/>
    <cellStyle name="Normal 2 4 19 12 2" xfId="21639"/>
    <cellStyle name="Normal 2 4 19 13" xfId="3675"/>
    <cellStyle name="Normal 2 4 19 13 2" xfId="21640"/>
    <cellStyle name="Normal 2 4 19 14" xfId="3676"/>
    <cellStyle name="Normal 2 4 19 14 2" xfId="21641"/>
    <cellStyle name="Normal 2 4 19 15" xfId="3677"/>
    <cellStyle name="Normal 2 4 19 15 2" xfId="21642"/>
    <cellStyle name="Normal 2 4 19 16" xfId="3678"/>
    <cellStyle name="Normal 2 4 19 16 2" xfId="21643"/>
    <cellStyle name="Normal 2 4 19 17" xfId="3679"/>
    <cellStyle name="Normal 2 4 19 17 2" xfId="21644"/>
    <cellStyle name="Normal 2 4 19 18" xfId="3680"/>
    <cellStyle name="Normal 2 4 19 18 2" xfId="21645"/>
    <cellStyle name="Normal 2 4 19 19" xfId="3681"/>
    <cellStyle name="Normal 2 4 19 19 2" xfId="21646"/>
    <cellStyle name="Normal 2 4 19 2" xfId="3682"/>
    <cellStyle name="Normal 2 4 19 2 10" xfId="3683"/>
    <cellStyle name="Normal 2 4 19 2 10 2" xfId="21647"/>
    <cellStyle name="Normal 2 4 19 2 11" xfId="3684"/>
    <cellStyle name="Normal 2 4 19 2 11 2" xfId="21648"/>
    <cellStyle name="Normal 2 4 19 2 12" xfId="3685"/>
    <cellStyle name="Normal 2 4 19 2 12 2" xfId="21649"/>
    <cellStyle name="Normal 2 4 19 2 13" xfId="3686"/>
    <cellStyle name="Normal 2 4 19 2 13 2" xfId="21650"/>
    <cellStyle name="Normal 2 4 19 2 14" xfId="3687"/>
    <cellStyle name="Normal 2 4 19 2 14 2" xfId="21651"/>
    <cellStyle name="Normal 2 4 19 2 15" xfId="3688"/>
    <cellStyle name="Normal 2 4 19 2 15 2" xfId="21652"/>
    <cellStyle name="Normal 2 4 19 2 16" xfId="21653"/>
    <cellStyle name="Normal 2 4 19 2 2" xfId="3689"/>
    <cellStyle name="Normal 2 4 19 2 2 10" xfId="3690"/>
    <cellStyle name="Normal 2 4 19 2 2 10 2" xfId="21654"/>
    <cellStyle name="Normal 2 4 19 2 2 11" xfId="3691"/>
    <cellStyle name="Normal 2 4 19 2 2 11 2" xfId="21655"/>
    <cellStyle name="Normal 2 4 19 2 2 12" xfId="3692"/>
    <cellStyle name="Normal 2 4 19 2 2 12 2" xfId="21656"/>
    <cellStyle name="Normal 2 4 19 2 2 13" xfId="3693"/>
    <cellStyle name="Normal 2 4 19 2 2 13 2" xfId="21657"/>
    <cellStyle name="Normal 2 4 19 2 2 14" xfId="3694"/>
    <cellStyle name="Normal 2 4 19 2 2 14 2" xfId="21658"/>
    <cellStyle name="Normal 2 4 19 2 2 15" xfId="21659"/>
    <cellStyle name="Normal 2 4 19 2 2 2" xfId="3695"/>
    <cellStyle name="Normal 2 4 19 2 2 2 2" xfId="21660"/>
    <cellStyle name="Normal 2 4 19 2 2 3" xfId="3696"/>
    <cellStyle name="Normal 2 4 19 2 2 3 2" xfId="21661"/>
    <cellStyle name="Normal 2 4 19 2 2 4" xfId="3697"/>
    <cellStyle name="Normal 2 4 19 2 2 4 2" xfId="21662"/>
    <cellStyle name="Normal 2 4 19 2 2 5" xfId="3698"/>
    <cellStyle name="Normal 2 4 19 2 2 5 2" xfId="21663"/>
    <cellStyle name="Normal 2 4 19 2 2 6" xfId="3699"/>
    <cellStyle name="Normal 2 4 19 2 2 6 2" xfId="21664"/>
    <cellStyle name="Normal 2 4 19 2 2 7" xfId="3700"/>
    <cellStyle name="Normal 2 4 19 2 2 7 2" xfId="21665"/>
    <cellStyle name="Normal 2 4 19 2 2 8" xfId="3701"/>
    <cellStyle name="Normal 2 4 19 2 2 8 2" xfId="21666"/>
    <cellStyle name="Normal 2 4 19 2 2 9" xfId="3702"/>
    <cellStyle name="Normal 2 4 19 2 2 9 2" xfId="21667"/>
    <cellStyle name="Normal 2 4 19 2 3" xfId="3703"/>
    <cellStyle name="Normal 2 4 19 2 3 2" xfId="21668"/>
    <cellStyle name="Normal 2 4 19 2 4" xfId="3704"/>
    <cellStyle name="Normal 2 4 19 2 4 2" xfId="21669"/>
    <cellStyle name="Normal 2 4 19 2 5" xfId="3705"/>
    <cellStyle name="Normal 2 4 19 2 5 2" xfId="21670"/>
    <cellStyle name="Normal 2 4 19 2 6" xfId="3706"/>
    <cellStyle name="Normal 2 4 19 2 6 2" xfId="21671"/>
    <cellStyle name="Normal 2 4 19 2 7" xfId="3707"/>
    <cellStyle name="Normal 2 4 19 2 7 2" xfId="21672"/>
    <cellStyle name="Normal 2 4 19 2 8" xfId="3708"/>
    <cellStyle name="Normal 2 4 19 2 8 2" xfId="21673"/>
    <cellStyle name="Normal 2 4 19 2 9" xfId="3709"/>
    <cellStyle name="Normal 2 4 19 2 9 2" xfId="21674"/>
    <cellStyle name="Normal 2 4 19 20" xfId="3710"/>
    <cellStyle name="Normal 2 4 19 20 2" xfId="21675"/>
    <cellStyle name="Normal 2 4 19 21" xfId="3711"/>
    <cellStyle name="Normal 2 4 19 21 2" xfId="21676"/>
    <cellStyle name="Normal 2 4 19 22" xfId="3712"/>
    <cellStyle name="Normal 2 4 19 22 2" xfId="21677"/>
    <cellStyle name="Normal 2 4 19 23" xfId="3713"/>
    <cellStyle name="Normal 2 4 19 23 2" xfId="21678"/>
    <cellStyle name="Normal 2 4 19 24" xfId="21679"/>
    <cellStyle name="Normal 2 4 19 3" xfId="3714"/>
    <cellStyle name="Normal 2 4 19 3 10" xfId="3715"/>
    <cellStyle name="Normal 2 4 19 3 10 2" xfId="21680"/>
    <cellStyle name="Normal 2 4 19 3 11" xfId="3716"/>
    <cellStyle name="Normal 2 4 19 3 11 2" xfId="21681"/>
    <cellStyle name="Normal 2 4 19 3 12" xfId="3717"/>
    <cellStyle name="Normal 2 4 19 3 12 2" xfId="21682"/>
    <cellStyle name="Normal 2 4 19 3 13" xfId="3718"/>
    <cellStyle name="Normal 2 4 19 3 13 2" xfId="21683"/>
    <cellStyle name="Normal 2 4 19 3 14" xfId="3719"/>
    <cellStyle name="Normal 2 4 19 3 14 2" xfId="21684"/>
    <cellStyle name="Normal 2 4 19 3 15" xfId="3720"/>
    <cellStyle name="Normal 2 4 19 3 15 2" xfId="21685"/>
    <cellStyle name="Normal 2 4 19 3 16" xfId="21686"/>
    <cellStyle name="Normal 2 4 19 3 2" xfId="3721"/>
    <cellStyle name="Normal 2 4 19 3 2 10" xfId="3722"/>
    <cellStyle name="Normal 2 4 19 3 2 10 2" xfId="21687"/>
    <cellStyle name="Normal 2 4 19 3 2 11" xfId="3723"/>
    <cellStyle name="Normal 2 4 19 3 2 11 2" xfId="21688"/>
    <cellStyle name="Normal 2 4 19 3 2 12" xfId="3724"/>
    <cellStyle name="Normal 2 4 19 3 2 12 2" xfId="21689"/>
    <cellStyle name="Normal 2 4 19 3 2 13" xfId="3725"/>
    <cellStyle name="Normal 2 4 19 3 2 13 2" xfId="21690"/>
    <cellStyle name="Normal 2 4 19 3 2 14" xfId="3726"/>
    <cellStyle name="Normal 2 4 19 3 2 14 2" xfId="21691"/>
    <cellStyle name="Normal 2 4 19 3 2 15" xfId="21692"/>
    <cellStyle name="Normal 2 4 19 3 2 2" xfId="3727"/>
    <cellStyle name="Normal 2 4 19 3 2 2 2" xfId="21693"/>
    <cellStyle name="Normal 2 4 19 3 2 3" xfId="3728"/>
    <cellStyle name="Normal 2 4 19 3 2 3 2" xfId="21694"/>
    <cellStyle name="Normal 2 4 19 3 2 4" xfId="3729"/>
    <cellStyle name="Normal 2 4 19 3 2 4 2" xfId="21695"/>
    <cellStyle name="Normal 2 4 19 3 2 5" xfId="3730"/>
    <cellStyle name="Normal 2 4 19 3 2 5 2" xfId="21696"/>
    <cellStyle name="Normal 2 4 19 3 2 6" xfId="3731"/>
    <cellStyle name="Normal 2 4 19 3 2 6 2" xfId="21697"/>
    <cellStyle name="Normal 2 4 19 3 2 7" xfId="3732"/>
    <cellStyle name="Normal 2 4 19 3 2 7 2" xfId="21698"/>
    <cellStyle name="Normal 2 4 19 3 2 8" xfId="3733"/>
    <cellStyle name="Normal 2 4 19 3 2 8 2" xfId="21699"/>
    <cellStyle name="Normal 2 4 19 3 2 9" xfId="3734"/>
    <cellStyle name="Normal 2 4 19 3 2 9 2" xfId="21700"/>
    <cellStyle name="Normal 2 4 19 3 3" xfId="3735"/>
    <cellStyle name="Normal 2 4 19 3 3 2" xfId="21701"/>
    <cellStyle name="Normal 2 4 19 3 4" xfId="3736"/>
    <cellStyle name="Normal 2 4 19 3 4 2" xfId="21702"/>
    <cellStyle name="Normal 2 4 19 3 5" xfId="3737"/>
    <cellStyle name="Normal 2 4 19 3 5 2" xfId="21703"/>
    <cellStyle name="Normal 2 4 19 3 6" xfId="3738"/>
    <cellStyle name="Normal 2 4 19 3 6 2" xfId="21704"/>
    <cellStyle name="Normal 2 4 19 3 7" xfId="3739"/>
    <cellStyle name="Normal 2 4 19 3 7 2" xfId="21705"/>
    <cellStyle name="Normal 2 4 19 3 8" xfId="3740"/>
    <cellStyle name="Normal 2 4 19 3 8 2" xfId="21706"/>
    <cellStyle name="Normal 2 4 19 3 9" xfId="3741"/>
    <cellStyle name="Normal 2 4 19 3 9 2" xfId="21707"/>
    <cellStyle name="Normal 2 4 19 4" xfId="3742"/>
    <cellStyle name="Normal 2 4 19 4 10" xfId="3743"/>
    <cellStyle name="Normal 2 4 19 4 10 2" xfId="21708"/>
    <cellStyle name="Normal 2 4 19 4 11" xfId="3744"/>
    <cellStyle name="Normal 2 4 19 4 11 2" xfId="21709"/>
    <cellStyle name="Normal 2 4 19 4 12" xfId="3745"/>
    <cellStyle name="Normal 2 4 19 4 12 2" xfId="21710"/>
    <cellStyle name="Normal 2 4 19 4 13" xfId="3746"/>
    <cellStyle name="Normal 2 4 19 4 13 2" xfId="21711"/>
    <cellStyle name="Normal 2 4 19 4 14" xfId="3747"/>
    <cellStyle name="Normal 2 4 19 4 14 2" xfId="21712"/>
    <cellStyle name="Normal 2 4 19 4 15" xfId="3748"/>
    <cellStyle name="Normal 2 4 19 4 15 2" xfId="21713"/>
    <cellStyle name="Normal 2 4 19 4 16" xfId="21714"/>
    <cellStyle name="Normal 2 4 19 4 2" xfId="3749"/>
    <cellStyle name="Normal 2 4 19 4 2 10" xfId="3750"/>
    <cellStyle name="Normal 2 4 19 4 2 10 2" xfId="21715"/>
    <cellStyle name="Normal 2 4 19 4 2 11" xfId="3751"/>
    <cellStyle name="Normal 2 4 19 4 2 11 2" xfId="21716"/>
    <cellStyle name="Normal 2 4 19 4 2 12" xfId="3752"/>
    <cellStyle name="Normal 2 4 19 4 2 12 2" xfId="21717"/>
    <cellStyle name="Normal 2 4 19 4 2 13" xfId="3753"/>
    <cellStyle name="Normal 2 4 19 4 2 13 2" xfId="21718"/>
    <cellStyle name="Normal 2 4 19 4 2 14" xfId="3754"/>
    <cellStyle name="Normal 2 4 19 4 2 14 2" xfId="21719"/>
    <cellStyle name="Normal 2 4 19 4 2 15" xfId="21720"/>
    <cellStyle name="Normal 2 4 19 4 2 2" xfId="3755"/>
    <cellStyle name="Normal 2 4 19 4 2 2 2" xfId="21721"/>
    <cellStyle name="Normal 2 4 19 4 2 3" xfId="3756"/>
    <cellStyle name="Normal 2 4 19 4 2 3 2" xfId="21722"/>
    <cellStyle name="Normal 2 4 19 4 2 4" xfId="3757"/>
    <cellStyle name="Normal 2 4 19 4 2 4 2" xfId="21723"/>
    <cellStyle name="Normal 2 4 19 4 2 5" xfId="3758"/>
    <cellStyle name="Normal 2 4 19 4 2 5 2" xfId="21724"/>
    <cellStyle name="Normal 2 4 19 4 2 6" xfId="3759"/>
    <cellStyle name="Normal 2 4 19 4 2 6 2" xfId="21725"/>
    <cellStyle name="Normal 2 4 19 4 2 7" xfId="3760"/>
    <cellStyle name="Normal 2 4 19 4 2 7 2" xfId="21726"/>
    <cellStyle name="Normal 2 4 19 4 2 8" xfId="3761"/>
    <cellStyle name="Normal 2 4 19 4 2 8 2" xfId="21727"/>
    <cellStyle name="Normal 2 4 19 4 2 9" xfId="3762"/>
    <cellStyle name="Normal 2 4 19 4 2 9 2" xfId="21728"/>
    <cellStyle name="Normal 2 4 19 4 3" xfId="3763"/>
    <cellStyle name="Normal 2 4 19 4 3 2" xfId="21729"/>
    <cellStyle name="Normal 2 4 19 4 4" xfId="3764"/>
    <cellStyle name="Normal 2 4 19 4 4 2" xfId="21730"/>
    <cellStyle name="Normal 2 4 19 4 5" xfId="3765"/>
    <cellStyle name="Normal 2 4 19 4 5 2" xfId="21731"/>
    <cellStyle name="Normal 2 4 19 4 6" xfId="3766"/>
    <cellStyle name="Normal 2 4 19 4 6 2" xfId="21732"/>
    <cellStyle name="Normal 2 4 19 4 7" xfId="3767"/>
    <cellStyle name="Normal 2 4 19 4 7 2" xfId="21733"/>
    <cellStyle name="Normal 2 4 19 4 8" xfId="3768"/>
    <cellStyle name="Normal 2 4 19 4 8 2" xfId="21734"/>
    <cellStyle name="Normal 2 4 19 4 9" xfId="3769"/>
    <cellStyle name="Normal 2 4 19 4 9 2" xfId="21735"/>
    <cellStyle name="Normal 2 4 19 5" xfId="3770"/>
    <cellStyle name="Normal 2 4 19 5 10" xfId="3771"/>
    <cellStyle name="Normal 2 4 19 5 10 2" xfId="21736"/>
    <cellStyle name="Normal 2 4 19 5 11" xfId="3772"/>
    <cellStyle name="Normal 2 4 19 5 11 2" xfId="21737"/>
    <cellStyle name="Normal 2 4 19 5 12" xfId="3773"/>
    <cellStyle name="Normal 2 4 19 5 12 2" xfId="21738"/>
    <cellStyle name="Normal 2 4 19 5 13" xfId="3774"/>
    <cellStyle name="Normal 2 4 19 5 13 2" xfId="21739"/>
    <cellStyle name="Normal 2 4 19 5 14" xfId="3775"/>
    <cellStyle name="Normal 2 4 19 5 14 2" xfId="21740"/>
    <cellStyle name="Normal 2 4 19 5 15" xfId="21741"/>
    <cellStyle name="Normal 2 4 19 5 2" xfId="3776"/>
    <cellStyle name="Normal 2 4 19 5 2 2" xfId="21742"/>
    <cellStyle name="Normal 2 4 19 5 3" xfId="3777"/>
    <cellStyle name="Normal 2 4 19 5 3 2" xfId="21743"/>
    <cellStyle name="Normal 2 4 19 5 4" xfId="3778"/>
    <cellStyle name="Normal 2 4 19 5 4 2" xfId="21744"/>
    <cellStyle name="Normal 2 4 19 5 5" xfId="3779"/>
    <cellStyle name="Normal 2 4 19 5 5 2" xfId="21745"/>
    <cellStyle name="Normal 2 4 19 5 6" xfId="3780"/>
    <cellStyle name="Normal 2 4 19 5 6 2" xfId="21746"/>
    <cellStyle name="Normal 2 4 19 5 7" xfId="3781"/>
    <cellStyle name="Normal 2 4 19 5 7 2" xfId="21747"/>
    <cellStyle name="Normal 2 4 19 5 8" xfId="3782"/>
    <cellStyle name="Normal 2 4 19 5 8 2" xfId="21748"/>
    <cellStyle name="Normal 2 4 19 5 9" xfId="3783"/>
    <cellStyle name="Normal 2 4 19 5 9 2" xfId="21749"/>
    <cellStyle name="Normal 2 4 19 6" xfId="3784"/>
    <cellStyle name="Normal 2 4 19 6 10" xfId="3785"/>
    <cellStyle name="Normal 2 4 19 6 10 2" xfId="21750"/>
    <cellStyle name="Normal 2 4 19 6 11" xfId="3786"/>
    <cellStyle name="Normal 2 4 19 6 11 2" xfId="21751"/>
    <cellStyle name="Normal 2 4 19 6 12" xfId="3787"/>
    <cellStyle name="Normal 2 4 19 6 12 2" xfId="21752"/>
    <cellStyle name="Normal 2 4 19 6 13" xfId="3788"/>
    <cellStyle name="Normal 2 4 19 6 13 2" xfId="21753"/>
    <cellStyle name="Normal 2 4 19 6 14" xfId="3789"/>
    <cellStyle name="Normal 2 4 19 6 14 2" xfId="21754"/>
    <cellStyle name="Normal 2 4 19 6 15" xfId="21755"/>
    <cellStyle name="Normal 2 4 19 6 2" xfId="3790"/>
    <cellStyle name="Normal 2 4 19 6 2 2" xfId="21756"/>
    <cellStyle name="Normal 2 4 19 6 3" xfId="3791"/>
    <cellStyle name="Normal 2 4 19 6 3 2" xfId="21757"/>
    <cellStyle name="Normal 2 4 19 6 4" xfId="3792"/>
    <cellStyle name="Normal 2 4 19 6 4 2" xfId="21758"/>
    <cellStyle name="Normal 2 4 19 6 5" xfId="3793"/>
    <cellStyle name="Normal 2 4 19 6 5 2" xfId="21759"/>
    <cellStyle name="Normal 2 4 19 6 6" xfId="3794"/>
    <cellStyle name="Normal 2 4 19 6 6 2" xfId="21760"/>
    <cellStyle name="Normal 2 4 19 6 7" xfId="3795"/>
    <cellStyle name="Normal 2 4 19 6 7 2" xfId="21761"/>
    <cellStyle name="Normal 2 4 19 6 8" xfId="3796"/>
    <cellStyle name="Normal 2 4 19 6 8 2" xfId="21762"/>
    <cellStyle name="Normal 2 4 19 6 9" xfId="3797"/>
    <cellStyle name="Normal 2 4 19 6 9 2" xfId="21763"/>
    <cellStyle name="Normal 2 4 19 7" xfId="3798"/>
    <cellStyle name="Normal 2 4 19 7 10" xfId="3799"/>
    <cellStyle name="Normal 2 4 19 7 10 2" xfId="21764"/>
    <cellStyle name="Normal 2 4 19 7 11" xfId="3800"/>
    <cellStyle name="Normal 2 4 19 7 11 2" xfId="21765"/>
    <cellStyle name="Normal 2 4 19 7 12" xfId="3801"/>
    <cellStyle name="Normal 2 4 19 7 12 2" xfId="21766"/>
    <cellStyle name="Normal 2 4 19 7 13" xfId="3802"/>
    <cellStyle name="Normal 2 4 19 7 13 2" xfId="21767"/>
    <cellStyle name="Normal 2 4 19 7 14" xfId="3803"/>
    <cellStyle name="Normal 2 4 19 7 14 2" xfId="21768"/>
    <cellStyle name="Normal 2 4 19 7 15" xfId="21769"/>
    <cellStyle name="Normal 2 4 19 7 2" xfId="3804"/>
    <cellStyle name="Normal 2 4 19 7 2 2" xfId="21770"/>
    <cellStyle name="Normal 2 4 19 7 3" xfId="3805"/>
    <cellStyle name="Normal 2 4 19 7 3 2" xfId="21771"/>
    <cellStyle name="Normal 2 4 19 7 4" xfId="3806"/>
    <cellStyle name="Normal 2 4 19 7 4 2" xfId="21772"/>
    <cellStyle name="Normal 2 4 19 7 5" xfId="3807"/>
    <cellStyle name="Normal 2 4 19 7 5 2" xfId="21773"/>
    <cellStyle name="Normal 2 4 19 7 6" xfId="3808"/>
    <cellStyle name="Normal 2 4 19 7 6 2" xfId="21774"/>
    <cellStyle name="Normal 2 4 19 7 7" xfId="3809"/>
    <cellStyle name="Normal 2 4 19 7 7 2" xfId="21775"/>
    <cellStyle name="Normal 2 4 19 7 8" xfId="3810"/>
    <cellStyle name="Normal 2 4 19 7 8 2" xfId="21776"/>
    <cellStyle name="Normal 2 4 19 7 9" xfId="3811"/>
    <cellStyle name="Normal 2 4 19 7 9 2" xfId="21777"/>
    <cellStyle name="Normal 2 4 19 8" xfId="3812"/>
    <cellStyle name="Normal 2 4 19 8 10" xfId="3813"/>
    <cellStyle name="Normal 2 4 19 8 10 2" xfId="21778"/>
    <cellStyle name="Normal 2 4 19 8 11" xfId="3814"/>
    <cellStyle name="Normal 2 4 19 8 11 2" xfId="21779"/>
    <cellStyle name="Normal 2 4 19 8 12" xfId="3815"/>
    <cellStyle name="Normal 2 4 19 8 12 2" xfId="21780"/>
    <cellStyle name="Normal 2 4 19 8 13" xfId="3816"/>
    <cellStyle name="Normal 2 4 19 8 13 2" xfId="21781"/>
    <cellStyle name="Normal 2 4 19 8 14" xfId="3817"/>
    <cellStyle name="Normal 2 4 19 8 14 2" xfId="21782"/>
    <cellStyle name="Normal 2 4 19 8 15" xfId="21783"/>
    <cellStyle name="Normal 2 4 19 8 2" xfId="3818"/>
    <cellStyle name="Normal 2 4 19 8 2 2" xfId="21784"/>
    <cellStyle name="Normal 2 4 19 8 3" xfId="3819"/>
    <cellStyle name="Normal 2 4 19 8 3 2" xfId="21785"/>
    <cellStyle name="Normal 2 4 19 8 4" xfId="3820"/>
    <cellStyle name="Normal 2 4 19 8 4 2" xfId="21786"/>
    <cellStyle name="Normal 2 4 19 8 5" xfId="3821"/>
    <cellStyle name="Normal 2 4 19 8 5 2" xfId="21787"/>
    <cellStyle name="Normal 2 4 19 8 6" xfId="3822"/>
    <cellStyle name="Normal 2 4 19 8 6 2" xfId="21788"/>
    <cellStyle name="Normal 2 4 19 8 7" xfId="3823"/>
    <cellStyle name="Normal 2 4 19 8 7 2" xfId="21789"/>
    <cellStyle name="Normal 2 4 19 8 8" xfId="3824"/>
    <cellStyle name="Normal 2 4 19 8 8 2" xfId="21790"/>
    <cellStyle name="Normal 2 4 19 8 9" xfId="3825"/>
    <cellStyle name="Normal 2 4 19 8 9 2" xfId="21791"/>
    <cellStyle name="Normal 2 4 19 9" xfId="3826"/>
    <cellStyle name="Normal 2 4 19 9 10" xfId="3827"/>
    <cellStyle name="Normal 2 4 19 9 10 2" xfId="21792"/>
    <cellStyle name="Normal 2 4 19 9 11" xfId="3828"/>
    <cellStyle name="Normal 2 4 19 9 11 2" xfId="21793"/>
    <cellStyle name="Normal 2 4 19 9 12" xfId="3829"/>
    <cellStyle name="Normal 2 4 19 9 12 2" xfId="21794"/>
    <cellStyle name="Normal 2 4 19 9 13" xfId="3830"/>
    <cellStyle name="Normal 2 4 19 9 13 2" xfId="21795"/>
    <cellStyle name="Normal 2 4 19 9 14" xfId="3831"/>
    <cellStyle name="Normal 2 4 19 9 14 2" xfId="21796"/>
    <cellStyle name="Normal 2 4 19 9 15" xfId="21797"/>
    <cellStyle name="Normal 2 4 19 9 2" xfId="3832"/>
    <cellStyle name="Normal 2 4 19 9 2 2" xfId="21798"/>
    <cellStyle name="Normal 2 4 19 9 3" xfId="3833"/>
    <cellStyle name="Normal 2 4 19 9 3 2" xfId="21799"/>
    <cellStyle name="Normal 2 4 19 9 4" xfId="3834"/>
    <cellStyle name="Normal 2 4 19 9 4 2" xfId="21800"/>
    <cellStyle name="Normal 2 4 19 9 5" xfId="3835"/>
    <cellStyle name="Normal 2 4 19 9 5 2" xfId="21801"/>
    <cellStyle name="Normal 2 4 19 9 6" xfId="3836"/>
    <cellStyle name="Normal 2 4 19 9 6 2" xfId="21802"/>
    <cellStyle name="Normal 2 4 19 9 7" xfId="3837"/>
    <cellStyle name="Normal 2 4 19 9 7 2" xfId="21803"/>
    <cellStyle name="Normal 2 4 19 9 8" xfId="3838"/>
    <cellStyle name="Normal 2 4 19 9 8 2" xfId="21804"/>
    <cellStyle name="Normal 2 4 19 9 9" xfId="3839"/>
    <cellStyle name="Normal 2 4 19 9 9 2" xfId="21805"/>
    <cellStyle name="Normal 2 4 2" xfId="83"/>
    <cellStyle name="Normal 2 4 2 10" xfId="3840"/>
    <cellStyle name="Normal 2 4 2 11" xfId="3841"/>
    <cellStyle name="Normal 2 4 2 12" xfId="3842"/>
    <cellStyle name="Normal 2 4 2 13" xfId="3843"/>
    <cellStyle name="Normal 2 4 2 14" xfId="3844"/>
    <cellStyle name="Normal 2 4 2 15" xfId="3845"/>
    <cellStyle name="Normal 2 4 2 16" xfId="3846"/>
    <cellStyle name="Normal 2 4 2 16 10" xfId="3847"/>
    <cellStyle name="Normal 2 4 2 16 10 2" xfId="21806"/>
    <cellStyle name="Normal 2 4 2 16 11" xfId="3848"/>
    <cellStyle name="Normal 2 4 2 16 11 2" xfId="21807"/>
    <cellStyle name="Normal 2 4 2 16 12" xfId="3849"/>
    <cellStyle name="Normal 2 4 2 16 12 2" xfId="21808"/>
    <cellStyle name="Normal 2 4 2 16 13" xfId="3850"/>
    <cellStyle name="Normal 2 4 2 16 13 2" xfId="21809"/>
    <cellStyle name="Normal 2 4 2 16 14" xfId="3851"/>
    <cellStyle name="Normal 2 4 2 16 14 2" xfId="21810"/>
    <cellStyle name="Normal 2 4 2 16 15" xfId="3852"/>
    <cellStyle name="Normal 2 4 2 16 15 2" xfId="21811"/>
    <cellStyle name="Normal 2 4 2 16 16" xfId="3853"/>
    <cellStyle name="Normal 2 4 2 16 16 2" xfId="21812"/>
    <cellStyle name="Normal 2 4 2 16 17" xfId="3854"/>
    <cellStyle name="Normal 2 4 2 16 17 2" xfId="21813"/>
    <cellStyle name="Normal 2 4 2 16 18" xfId="21814"/>
    <cellStyle name="Normal 2 4 2 16 2" xfId="3855"/>
    <cellStyle name="Normal 2 4 2 16 3" xfId="3856"/>
    <cellStyle name="Normal 2 4 2 16 4" xfId="3857"/>
    <cellStyle name="Normal 2 4 2 16 5" xfId="3858"/>
    <cellStyle name="Normal 2 4 2 16 5 2" xfId="21815"/>
    <cellStyle name="Normal 2 4 2 16 6" xfId="3859"/>
    <cellStyle name="Normal 2 4 2 16 6 2" xfId="21816"/>
    <cellStyle name="Normal 2 4 2 16 7" xfId="3860"/>
    <cellStyle name="Normal 2 4 2 16 7 2" xfId="21817"/>
    <cellStyle name="Normal 2 4 2 16 8" xfId="3861"/>
    <cellStyle name="Normal 2 4 2 16 8 2" xfId="21818"/>
    <cellStyle name="Normal 2 4 2 16 9" xfId="3862"/>
    <cellStyle name="Normal 2 4 2 16 9 2" xfId="21819"/>
    <cellStyle name="Normal 2 4 2 17" xfId="3863"/>
    <cellStyle name="Normal 2 4 2 18" xfId="3864"/>
    <cellStyle name="Normal 2 4 2 19" xfId="3865"/>
    <cellStyle name="Normal 2 4 2 19 10" xfId="3866"/>
    <cellStyle name="Normal 2 4 2 19 10 2" xfId="21820"/>
    <cellStyle name="Normal 2 4 2 19 11" xfId="3867"/>
    <cellStyle name="Normal 2 4 2 19 11 2" xfId="21821"/>
    <cellStyle name="Normal 2 4 2 19 12" xfId="3868"/>
    <cellStyle name="Normal 2 4 2 19 12 2" xfId="21822"/>
    <cellStyle name="Normal 2 4 2 19 13" xfId="3869"/>
    <cellStyle name="Normal 2 4 2 19 13 2" xfId="21823"/>
    <cellStyle name="Normal 2 4 2 19 14" xfId="3870"/>
    <cellStyle name="Normal 2 4 2 19 14 2" xfId="21824"/>
    <cellStyle name="Normal 2 4 2 19 15" xfId="3871"/>
    <cellStyle name="Normal 2 4 2 19 15 2" xfId="21825"/>
    <cellStyle name="Normal 2 4 2 19 16" xfId="21826"/>
    <cellStyle name="Normal 2 4 2 19 2" xfId="3872"/>
    <cellStyle name="Normal 2 4 2 19 2 10" xfId="3873"/>
    <cellStyle name="Normal 2 4 2 19 2 10 2" xfId="21827"/>
    <cellStyle name="Normal 2 4 2 19 2 11" xfId="3874"/>
    <cellStyle name="Normal 2 4 2 19 2 11 2" xfId="21828"/>
    <cellStyle name="Normal 2 4 2 19 2 12" xfId="3875"/>
    <cellStyle name="Normal 2 4 2 19 2 12 2" xfId="21829"/>
    <cellStyle name="Normal 2 4 2 19 2 13" xfId="3876"/>
    <cellStyle name="Normal 2 4 2 19 2 13 2" xfId="21830"/>
    <cellStyle name="Normal 2 4 2 19 2 14" xfId="3877"/>
    <cellStyle name="Normal 2 4 2 19 2 14 2" xfId="21831"/>
    <cellStyle name="Normal 2 4 2 19 2 15" xfId="21832"/>
    <cellStyle name="Normal 2 4 2 19 2 2" xfId="3878"/>
    <cellStyle name="Normal 2 4 2 19 2 2 2" xfId="21833"/>
    <cellStyle name="Normal 2 4 2 19 2 3" xfId="3879"/>
    <cellStyle name="Normal 2 4 2 19 2 3 2" xfId="21834"/>
    <cellStyle name="Normal 2 4 2 19 2 4" xfId="3880"/>
    <cellStyle name="Normal 2 4 2 19 2 4 2" xfId="21835"/>
    <cellStyle name="Normal 2 4 2 19 2 5" xfId="3881"/>
    <cellStyle name="Normal 2 4 2 19 2 5 2" xfId="21836"/>
    <cellStyle name="Normal 2 4 2 19 2 6" xfId="3882"/>
    <cellStyle name="Normal 2 4 2 19 2 6 2" xfId="21837"/>
    <cellStyle name="Normal 2 4 2 19 2 7" xfId="3883"/>
    <cellStyle name="Normal 2 4 2 19 2 7 2" xfId="21838"/>
    <cellStyle name="Normal 2 4 2 19 2 8" xfId="3884"/>
    <cellStyle name="Normal 2 4 2 19 2 8 2" xfId="21839"/>
    <cellStyle name="Normal 2 4 2 19 2 9" xfId="3885"/>
    <cellStyle name="Normal 2 4 2 19 2 9 2" xfId="21840"/>
    <cellStyle name="Normal 2 4 2 19 3" xfId="3886"/>
    <cellStyle name="Normal 2 4 2 19 3 2" xfId="21841"/>
    <cellStyle name="Normal 2 4 2 19 4" xfId="3887"/>
    <cellStyle name="Normal 2 4 2 19 4 2" xfId="21842"/>
    <cellStyle name="Normal 2 4 2 19 5" xfId="3888"/>
    <cellStyle name="Normal 2 4 2 19 5 2" xfId="21843"/>
    <cellStyle name="Normal 2 4 2 19 6" xfId="3889"/>
    <cellStyle name="Normal 2 4 2 19 6 2" xfId="21844"/>
    <cellStyle name="Normal 2 4 2 19 7" xfId="3890"/>
    <cellStyle name="Normal 2 4 2 19 7 2" xfId="21845"/>
    <cellStyle name="Normal 2 4 2 19 8" xfId="3891"/>
    <cellStyle name="Normal 2 4 2 19 8 2" xfId="21846"/>
    <cellStyle name="Normal 2 4 2 19 9" xfId="3892"/>
    <cellStyle name="Normal 2 4 2 19 9 2" xfId="21847"/>
    <cellStyle name="Normal 2 4 2 2" xfId="3893"/>
    <cellStyle name="Normal 2 4 2 2 10" xfId="3894"/>
    <cellStyle name="Normal 2 4 2 2 11" xfId="3895"/>
    <cellStyle name="Normal 2 4 2 2 12" xfId="3896"/>
    <cellStyle name="Normal 2 4 2 2 13" xfId="3897"/>
    <cellStyle name="Normal 2 4 2 2 14" xfId="3898"/>
    <cellStyle name="Normal 2 4 2 2 2" xfId="3899"/>
    <cellStyle name="Normal 2 4 2 2 2 2" xfId="3900"/>
    <cellStyle name="Normal 2 4 2 2 2 3" xfId="3901"/>
    <cellStyle name="Normal 2 4 2 2 2 4" xfId="3902"/>
    <cellStyle name="Normal 2 4 2 2 2 5" xfId="3903"/>
    <cellStyle name="Normal 2 4 2 2 2 6" xfId="3904"/>
    <cellStyle name="Normal 2 4 2 2 3" xfId="3905"/>
    <cellStyle name="Normal 2 4 2 2 4" xfId="3906"/>
    <cellStyle name="Normal 2 4 2 2 5" xfId="3907"/>
    <cellStyle name="Normal 2 4 2 2 6" xfId="3908"/>
    <cellStyle name="Normal 2 4 2 2 7" xfId="3909"/>
    <cellStyle name="Normal 2 4 2 2 8" xfId="3910"/>
    <cellStyle name="Normal 2 4 2 2 9" xfId="3911"/>
    <cellStyle name="Normal 2 4 2 20" xfId="3912"/>
    <cellStyle name="Normal 2 4 2 20 10" xfId="3913"/>
    <cellStyle name="Normal 2 4 2 20 10 2" xfId="21848"/>
    <cellStyle name="Normal 2 4 2 20 11" xfId="3914"/>
    <cellStyle name="Normal 2 4 2 20 11 2" xfId="21849"/>
    <cellStyle name="Normal 2 4 2 20 12" xfId="3915"/>
    <cellStyle name="Normal 2 4 2 20 12 2" xfId="21850"/>
    <cellStyle name="Normal 2 4 2 20 13" xfId="3916"/>
    <cellStyle name="Normal 2 4 2 20 13 2" xfId="21851"/>
    <cellStyle name="Normal 2 4 2 20 14" xfId="3917"/>
    <cellStyle name="Normal 2 4 2 20 14 2" xfId="21852"/>
    <cellStyle name="Normal 2 4 2 20 15" xfId="3918"/>
    <cellStyle name="Normal 2 4 2 20 15 2" xfId="21853"/>
    <cellStyle name="Normal 2 4 2 20 16" xfId="21854"/>
    <cellStyle name="Normal 2 4 2 20 2" xfId="3919"/>
    <cellStyle name="Normal 2 4 2 20 2 10" xfId="3920"/>
    <cellStyle name="Normal 2 4 2 20 2 10 2" xfId="21855"/>
    <cellStyle name="Normal 2 4 2 20 2 11" xfId="3921"/>
    <cellStyle name="Normal 2 4 2 20 2 11 2" xfId="21856"/>
    <cellStyle name="Normal 2 4 2 20 2 12" xfId="3922"/>
    <cellStyle name="Normal 2 4 2 20 2 12 2" xfId="21857"/>
    <cellStyle name="Normal 2 4 2 20 2 13" xfId="3923"/>
    <cellStyle name="Normal 2 4 2 20 2 13 2" xfId="21858"/>
    <cellStyle name="Normal 2 4 2 20 2 14" xfId="3924"/>
    <cellStyle name="Normal 2 4 2 20 2 14 2" xfId="21859"/>
    <cellStyle name="Normal 2 4 2 20 2 15" xfId="21860"/>
    <cellStyle name="Normal 2 4 2 20 2 2" xfId="3925"/>
    <cellStyle name="Normal 2 4 2 20 2 2 2" xfId="21861"/>
    <cellStyle name="Normal 2 4 2 20 2 3" xfId="3926"/>
    <cellStyle name="Normal 2 4 2 20 2 3 2" xfId="21862"/>
    <cellStyle name="Normal 2 4 2 20 2 4" xfId="3927"/>
    <cellStyle name="Normal 2 4 2 20 2 4 2" xfId="21863"/>
    <cellStyle name="Normal 2 4 2 20 2 5" xfId="3928"/>
    <cellStyle name="Normal 2 4 2 20 2 5 2" xfId="21864"/>
    <cellStyle name="Normal 2 4 2 20 2 6" xfId="3929"/>
    <cellStyle name="Normal 2 4 2 20 2 6 2" xfId="21865"/>
    <cellStyle name="Normal 2 4 2 20 2 7" xfId="3930"/>
    <cellStyle name="Normal 2 4 2 20 2 7 2" xfId="21866"/>
    <cellStyle name="Normal 2 4 2 20 2 8" xfId="3931"/>
    <cellStyle name="Normal 2 4 2 20 2 8 2" xfId="21867"/>
    <cellStyle name="Normal 2 4 2 20 2 9" xfId="3932"/>
    <cellStyle name="Normal 2 4 2 20 2 9 2" xfId="21868"/>
    <cellStyle name="Normal 2 4 2 20 3" xfId="3933"/>
    <cellStyle name="Normal 2 4 2 20 3 2" xfId="21869"/>
    <cellStyle name="Normal 2 4 2 20 4" xfId="3934"/>
    <cellStyle name="Normal 2 4 2 20 4 2" xfId="21870"/>
    <cellStyle name="Normal 2 4 2 20 5" xfId="3935"/>
    <cellStyle name="Normal 2 4 2 20 5 2" xfId="21871"/>
    <cellStyle name="Normal 2 4 2 20 6" xfId="3936"/>
    <cellStyle name="Normal 2 4 2 20 6 2" xfId="21872"/>
    <cellStyle name="Normal 2 4 2 20 7" xfId="3937"/>
    <cellStyle name="Normal 2 4 2 20 7 2" xfId="21873"/>
    <cellStyle name="Normal 2 4 2 20 8" xfId="3938"/>
    <cellStyle name="Normal 2 4 2 20 8 2" xfId="21874"/>
    <cellStyle name="Normal 2 4 2 20 9" xfId="3939"/>
    <cellStyle name="Normal 2 4 2 20 9 2" xfId="21875"/>
    <cellStyle name="Normal 2 4 2 21" xfId="3940"/>
    <cellStyle name="Normal 2 4 2 21 10" xfId="3941"/>
    <cellStyle name="Normal 2 4 2 21 10 2" xfId="21876"/>
    <cellStyle name="Normal 2 4 2 21 11" xfId="3942"/>
    <cellStyle name="Normal 2 4 2 21 11 2" xfId="21877"/>
    <cellStyle name="Normal 2 4 2 21 12" xfId="3943"/>
    <cellStyle name="Normal 2 4 2 21 12 2" xfId="21878"/>
    <cellStyle name="Normal 2 4 2 21 13" xfId="3944"/>
    <cellStyle name="Normal 2 4 2 21 13 2" xfId="21879"/>
    <cellStyle name="Normal 2 4 2 21 14" xfId="3945"/>
    <cellStyle name="Normal 2 4 2 21 14 2" xfId="21880"/>
    <cellStyle name="Normal 2 4 2 21 15" xfId="3946"/>
    <cellStyle name="Normal 2 4 2 21 15 2" xfId="21881"/>
    <cellStyle name="Normal 2 4 2 21 16" xfId="21882"/>
    <cellStyle name="Normal 2 4 2 21 2" xfId="3947"/>
    <cellStyle name="Normal 2 4 2 21 2 10" xfId="3948"/>
    <cellStyle name="Normal 2 4 2 21 2 10 2" xfId="21883"/>
    <cellStyle name="Normal 2 4 2 21 2 11" xfId="3949"/>
    <cellStyle name="Normal 2 4 2 21 2 11 2" xfId="21884"/>
    <cellStyle name="Normal 2 4 2 21 2 12" xfId="3950"/>
    <cellStyle name="Normal 2 4 2 21 2 12 2" xfId="21885"/>
    <cellStyle name="Normal 2 4 2 21 2 13" xfId="3951"/>
    <cellStyle name="Normal 2 4 2 21 2 13 2" xfId="21886"/>
    <cellStyle name="Normal 2 4 2 21 2 14" xfId="3952"/>
    <cellStyle name="Normal 2 4 2 21 2 14 2" xfId="21887"/>
    <cellStyle name="Normal 2 4 2 21 2 15" xfId="21888"/>
    <cellStyle name="Normal 2 4 2 21 2 2" xfId="3953"/>
    <cellStyle name="Normal 2 4 2 21 2 2 2" xfId="21889"/>
    <cellStyle name="Normal 2 4 2 21 2 3" xfId="3954"/>
    <cellStyle name="Normal 2 4 2 21 2 3 2" xfId="21890"/>
    <cellStyle name="Normal 2 4 2 21 2 4" xfId="3955"/>
    <cellStyle name="Normal 2 4 2 21 2 4 2" xfId="21891"/>
    <cellStyle name="Normal 2 4 2 21 2 5" xfId="3956"/>
    <cellStyle name="Normal 2 4 2 21 2 5 2" xfId="21892"/>
    <cellStyle name="Normal 2 4 2 21 2 6" xfId="3957"/>
    <cellStyle name="Normal 2 4 2 21 2 6 2" xfId="21893"/>
    <cellStyle name="Normal 2 4 2 21 2 7" xfId="3958"/>
    <cellStyle name="Normal 2 4 2 21 2 7 2" xfId="21894"/>
    <cellStyle name="Normal 2 4 2 21 2 8" xfId="3959"/>
    <cellStyle name="Normal 2 4 2 21 2 8 2" xfId="21895"/>
    <cellStyle name="Normal 2 4 2 21 2 9" xfId="3960"/>
    <cellStyle name="Normal 2 4 2 21 2 9 2" xfId="21896"/>
    <cellStyle name="Normal 2 4 2 21 3" xfId="3961"/>
    <cellStyle name="Normal 2 4 2 21 3 2" xfId="21897"/>
    <cellStyle name="Normal 2 4 2 21 4" xfId="3962"/>
    <cellStyle name="Normal 2 4 2 21 4 2" xfId="21898"/>
    <cellStyle name="Normal 2 4 2 21 5" xfId="3963"/>
    <cellStyle name="Normal 2 4 2 21 5 2" xfId="21899"/>
    <cellStyle name="Normal 2 4 2 21 6" xfId="3964"/>
    <cellStyle name="Normal 2 4 2 21 6 2" xfId="21900"/>
    <cellStyle name="Normal 2 4 2 21 7" xfId="3965"/>
    <cellStyle name="Normal 2 4 2 21 7 2" xfId="21901"/>
    <cellStyle name="Normal 2 4 2 21 8" xfId="3966"/>
    <cellStyle name="Normal 2 4 2 21 8 2" xfId="21902"/>
    <cellStyle name="Normal 2 4 2 21 9" xfId="3967"/>
    <cellStyle name="Normal 2 4 2 21 9 2" xfId="21903"/>
    <cellStyle name="Normal 2 4 2 22" xfId="3968"/>
    <cellStyle name="Normal 2 4 2 22 10" xfId="3969"/>
    <cellStyle name="Normal 2 4 2 22 10 2" xfId="21904"/>
    <cellStyle name="Normal 2 4 2 22 11" xfId="3970"/>
    <cellStyle name="Normal 2 4 2 22 11 2" xfId="21905"/>
    <cellStyle name="Normal 2 4 2 22 12" xfId="3971"/>
    <cellStyle name="Normal 2 4 2 22 12 2" xfId="21906"/>
    <cellStyle name="Normal 2 4 2 22 13" xfId="3972"/>
    <cellStyle name="Normal 2 4 2 22 13 2" xfId="21907"/>
    <cellStyle name="Normal 2 4 2 22 14" xfId="3973"/>
    <cellStyle name="Normal 2 4 2 22 14 2" xfId="21908"/>
    <cellStyle name="Normal 2 4 2 22 15" xfId="21909"/>
    <cellStyle name="Normal 2 4 2 22 2" xfId="3974"/>
    <cellStyle name="Normal 2 4 2 22 2 2" xfId="21910"/>
    <cellStyle name="Normal 2 4 2 22 3" xfId="3975"/>
    <cellStyle name="Normal 2 4 2 22 3 2" xfId="21911"/>
    <cellStyle name="Normal 2 4 2 22 4" xfId="3976"/>
    <cellStyle name="Normal 2 4 2 22 4 2" xfId="21912"/>
    <cellStyle name="Normal 2 4 2 22 5" xfId="3977"/>
    <cellStyle name="Normal 2 4 2 22 5 2" xfId="21913"/>
    <cellStyle name="Normal 2 4 2 22 6" xfId="3978"/>
    <cellStyle name="Normal 2 4 2 22 6 2" xfId="21914"/>
    <cellStyle name="Normal 2 4 2 22 7" xfId="3979"/>
    <cellStyle name="Normal 2 4 2 22 7 2" xfId="21915"/>
    <cellStyle name="Normal 2 4 2 22 8" xfId="3980"/>
    <cellStyle name="Normal 2 4 2 22 8 2" xfId="21916"/>
    <cellStyle name="Normal 2 4 2 22 9" xfId="3981"/>
    <cellStyle name="Normal 2 4 2 22 9 2" xfId="21917"/>
    <cellStyle name="Normal 2 4 2 23" xfId="3982"/>
    <cellStyle name="Normal 2 4 2 23 10" xfId="3983"/>
    <cellStyle name="Normal 2 4 2 23 10 2" xfId="21918"/>
    <cellStyle name="Normal 2 4 2 23 11" xfId="3984"/>
    <cellStyle name="Normal 2 4 2 23 11 2" xfId="21919"/>
    <cellStyle name="Normal 2 4 2 23 12" xfId="3985"/>
    <cellStyle name="Normal 2 4 2 23 12 2" xfId="21920"/>
    <cellStyle name="Normal 2 4 2 23 13" xfId="3986"/>
    <cellStyle name="Normal 2 4 2 23 13 2" xfId="21921"/>
    <cellStyle name="Normal 2 4 2 23 14" xfId="3987"/>
    <cellStyle name="Normal 2 4 2 23 14 2" xfId="21922"/>
    <cellStyle name="Normal 2 4 2 23 15" xfId="21923"/>
    <cellStyle name="Normal 2 4 2 23 2" xfId="3988"/>
    <cellStyle name="Normal 2 4 2 23 2 2" xfId="21924"/>
    <cellStyle name="Normal 2 4 2 23 3" xfId="3989"/>
    <cellStyle name="Normal 2 4 2 23 3 2" xfId="21925"/>
    <cellStyle name="Normal 2 4 2 23 4" xfId="3990"/>
    <cellStyle name="Normal 2 4 2 23 4 2" xfId="21926"/>
    <cellStyle name="Normal 2 4 2 23 5" xfId="3991"/>
    <cellStyle name="Normal 2 4 2 23 5 2" xfId="21927"/>
    <cellStyle name="Normal 2 4 2 23 6" xfId="3992"/>
    <cellStyle name="Normal 2 4 2 23 6 2" xfId="21928"/>
    <cellStyle name="Normal 2 4 2 23 7" xfId="3993"/>
    <cellStyle name="Normal 2 4 2 23 7 2" xfId="21929"/>
    <cellStyle name="Normal 2 4 2 23 8" xfId="3994"/>
    <cellStyle name="Normal 2 4 2 23 8 2" xfId="21930"/>
    <cellStyle name="Normal 2 4 2 23 9" xfId="3995"/>
    <cellStyle name="Normal 2 4 2 23 9 2" xfId="21931"/>
    <cellStyle name="Normal 2 4 2 24" xfId="3996"/>
    <cellStyle name="Normal 2 4 2 24 10" xfId="3997"/>
    <cellStyle name="Normal 2 4 2 24 10 2" xfId="21932"/>
    <cellStyle name="Normal 2 4 2 24 11" xfId="3998"/>
    <cellStyle name="Normal 2 4 2 24 11 2" xfId="21933"/>
    <cellStyle name="Normal 2 4 2 24 12" xfId="3999"/>
    <cellStyle name="Normal 2 4 2 24 12 2" xfId="21934"/>
    <cellStyle name="Normal 2 4 2 24 13" xfId="4000"/>
    <cellStyle name="Normal 2 4 2 24 13 2" xfId="21935"/>
    <cellStyle name="Normal 2 4 2 24 14" xfId="4001"/>
    <cellStyle name="Normal 2 4 2 24 14 2" xfId="21936"/>
    <cellStyle name="Normal 2 4 2 24 15" xfId="21937"/>
    <cellStyle name="Normal 2 4 2 24 2" xfId="4002"/>
    <cellStyle name="Normal 2 4 2 24 2 2" xfId="21938"/>
    <cellStyle name="Normal 2 4 2 24 3" xfId="4003"/>
    <cellStyle name="Normal 2 4 2 24 3 2" xfId="21939"/>
    <cellStyle name="Normal 2 4 2 24 4" xfId="4004"/>
    <cellStyle name="Normal 2 4 2 24 4 2" xfId="21940"/>
    <cellStyle name="Normal 2 4 2 24 5" xfId="4005"/>
    <cellStyle name="Normal 2 4 2 24 5 2" xfId="21941"/>
    <cellStyle name="Normal 2 4 2 24 6" xfId="4006"/>
    <cellStyle name="Normal 2 4 2 24 6 2" xfId="21942"/>
    <cellStyle name="Normal 2 4 2 24 7" xfId="4007"/>
    <cellStyle name="Normal 2 4 2 24 7 2" xfId="21943"/>
    <cellStyle name="Normal 2 4 2 24 8" xfId="4008"/>
    <cellStyle name="Normal 2 4 2 24 8 2" xfId="21944"/>
    <cellStyle name="Normal 2 4 2 24 9" xfId="4009"/>
    <cellStyle name="Normal 2 4 2 24 9 2" xfId="21945"/>
    <cellStyle name="Normal 2 4 2 25" xfId="4010"/>
    <cellStyle name="Normal 2 4 2 25 10" xfId="4011"/>
    <cellStyle name="Normal 2 4 2 25 10 2" xfId="21946"/>
    <cellStyle name="Normal 2 4 2 25 11" xfId="4012"/>
    <cellStyle name="Normal 2 4 2 25 11 2" xfId="21947"/>
    <cellStyle name="Normal 2 4 2 25 12" xfId="4013"/>
    <cellStyle name="Normal 2 4 2 25 12 2" xfId="21948"/>
    <cellStyle name="Normal 2 4 2 25 13" xfId="4014"/>
    <cellStyle name="Normal 2 4 2 25 13 2" xfId="21949"/>
    <cellStyle name="Normal 2 4 2 25 14" xfId="4015"/>
    <cellStyle name="Normal 2 4 2 25 14 2" xfId="21950"/>
    <cellStyle name="Normal 2 4 2 25 15" xfId="21951"/>
    <cellStyle name="Normal 2 4 2 25 2" xfId="4016"/>
    <cellStyle name="Normal 2 4 2 25 2 2" xfId="21952"/>
    <cellStyle name="Normal 2 4 2 25 3" xfId="4017"/>
    <cellStyle name="Normal 2 4 2 25 3 2" xfId="21953"/>
    <cellStyle name="Normal 2 4 2 25 4" xfId="4018"/>
    <cellStyle name="Normal 2 4 2 25 4 2" xfId="21954"/>
    <cellStyle name="Normal 2 4 2 25 5" xfId="4019"/>
    <cellStyle name="Normal 2 4 2 25 5 2" xfId="21955"/>
    <cellStyle name="Normal 2 4 2 25 6" xfId="4020"/>
    <cellStyle name="Normal 2 4 2 25 6 2" xfId="21956"/>
    <cellStyle name="Normal 2 4 2 25 7" xfId="4021"/>
    <cellStyle name="Normal 2 4 2 25 7 2" xfId="21957"/>
    <cellStyle name="Normal 2 4 2 25 8" xfId="4022"/>
    <cellStyle name="Normal 2 4 2 25 8 2" xfId="21958"/>
    <cellStyle name="Normal 2 4 2 25 9" xfId="4023"/>
    <cellStyle name="Normal 2 4 2 25 9 2" xfId="21959"/>
    <cellStyle name="Normal 2 4 2 26" xfId="4024"/>
    <cellStyle name="Normal 2 4 2 26 10" xfId="4025"/>
    <cellStyle name="Normal 2 4 2 26 10 2" xfId="21960"/>
    <cellStyle name="Normal 2 4 2 26 11" xfId="4026"/>
    <cellStyle name="Normal 2 4 2 26 11 2" xfId="21961"/>
    <cellStyle name="Normal 2 4 2 26 12" xfId="4027"/>
    <cellStyle name="Normal 2 4 2 26 12 2" xfId="21962"/>
    <cellStyle name="Normal 2 4 2 26 13" xfId="4028"/>
    <cellStyle name="Normal 2 4 2 26 13 2" xfId="21963"/>
    <cellStyle name="Normal 2 4 2 26 14" xfId="4029"/>
    <cellStyle name="Normal 2 4 2 26 14 2" xfId="21964"/>
    <cellStyle name="Normal 2 4 2 26 15" xfId="21965"/>
    <cellStyle name="Normal 2 4 2 26 2" xfId="4030"/>
    <cellStyle name="Normal 2 4 2 26 2 2" xfId="21966"/>
    <cellStyle name="Normal 2 4 2 26 3" xfId="4031"/>
    <cellStyle name="Normal 2 4 2 26 3 2" xfId="21967"/>
    <cellStyle name="Normal 2 4 2 26 4" xfId="4032"/>
    <cellStyle name="Normal 2 4 2 26 4 2" xfId="21968"/>
    <cellStyle name="Normal 2 4 2 26 5" xfId="4033"/>
    <cellStyle name="Normal 2 4 2 26 5 2" xfId="21969"/>
    <cellStyle name="Normal 2 4 2 26 6" xfId="4034"/>
    <cellStyle name="Normal 2 4 2 26 6 2" xfId="21970"/>
    <cellStyle name="Normal 2 4 2 26 7" xfId="4035"/>
    <cellStyle name="Normal 2 4 2 26 7 2" xfId="21971"/>
    <cellStyle name="Normal 2 4 2 26 8" xfId="4036"/>
    <cellStyle name="Normal 2 4 2 26 8 2" xfId="21972"/>
    <cellStyle name="Normal 2 4 2 26 9" xfId="4037"/>
    <cellStyle name="Normal 2 4 2 26 9 2" xfId="21973"/>
    <cellStyle name="Normal 2 4 2 27" xfId="4038"/>
    <cellStyle name="Normal 2 4 2 27 10" xfId="4039"/>
    <cellStyle name="Normal 2 4 2 27 10 2" xfId="21974"/>
    <cellStyle name="Normal 2 4 2 27 11" xfId="4040"/>
    <cellStyle name="Normal 2 4 2 27 11 2" xfId="21975"/>
    <cellStyle name="Normal 2 4 2 27 12" xfId="4041"/>
    <cellStyle name="Normal 2 4 2 27 12 2" xfId="21976"/>
    <cellStyle name="Normal 2 4 2 27 13" xfId="4042"/>
    <cellStyle name="Normal 2 4 2 27 13 2" xfId="21977"/>
    <cellStyle name="Normal 2 4 2 27 14" xfId="4043"/>
    <cellStyle name="Normal 2 4 2 27 14 2" xfId="21978"/>
    <cellStyle name="Normal 2 4 2 27 15" xfId="21979"/>
    <cellStyle name="Normal 2 4 2 27 2" xfId="4044"/>
    <cellStyle name="Normal 2 4 2 27 2 2" xfId="21980"/>
    <cellStyle name="Normal 2 4 2 27 3" xfId="4045"/>
    <cellStyle name="Normal 2 4 2 27 3 2" xfId="21981"/>
    <cellStyle name="Normal 2 4 2 27 4" xfId="4046"/>
    <cellStyle name="Normal 2 4 2 27 4 2" xfId="21982"/>
    <cellStyle name="Normal 2 4 2 27 5" xfId="4047"/>
    <cellStyle name="Normal 2 4 2 27 5 2" xfId="21983"/>
    <cellStyle name="Normal 2 4 2 27 6" xfId="4048"/>
    <cellStyle name="Normal 2 4 2 27 6 2" xfId="21984"/>
    <cellStyle name="Normal 2 4 2 27 7" xfId="4049"/>
    <cellStyle name="Normal 2 4 2 27 7 2" xfId="21985"/>
    <cellStyle name="Normal 2 4 2 27 8" xfId="4050"/>
    <cellStyle name="Normal 2 4 2 27 8 2" xfId="21986"/>
    <cellStyle name="Normal 2 4 2 27 9" xfId="4051"/>
    <cellStyle name="Normal 2 4 2 27 9 2" xfId="21987"/>
    <cellStyle name="Normal 2 4 2 28" xfId="4052"/>
    <cellStyle name="Normal 2 4 2 28 10" xfId="4053"/>
    <cellStyle name="Normal 2 4 2 28 10 2" xfId="21988"/>
    <cellStyle name="Normal 2 4 2 28 11" xfId="4054"/>
    <cellStyle name="Normal 2 4 2 28 11 2" xfId="21989"/>
    <cellStyle name="Normal 2 4 2 28 12" xfId="4055"/>
    <cellStyle name="Normal 2 4 2 28 12 2" xfId="21990"/>
    <cellStyle name="Normal 2 4 2 28 13" xfId="4056"/>
    <cellStyle name="Normal 2 4 2 28 13 2" xfId="21991"/>
    <cellStyle name="Normal 2 4 2 28 14" xfId="4057"/>
    <cellStyle name="Normal 2 4 2 28 14 2" xfId="21992"/>
    <cellStyle name="Normal 2 4 2 28 15" xfId="21993"/>
    <cellStyle name="Normal 2 4 2 28 2" xfId="4058"/>
    <cellStyle name="Normal 2 4 2 28 2 2" xfId="21994"/>
    <cellStyle name="Normal 2 4 2 28 3" xfId="4059"/>
    <cellStyle name="Normal 2 4 2 28 3 2" xfId="21995"/>
    <cellStyle name="Normal 2 4 2 28 4" xfId="4060"/>
    <cellStyle name="Normal 2 4 2 28 4 2" xfId="21996"/>
    <cellStyle name="Normal 2 4 2 28 5" xfId="4061"/>
    <cellStyle name="Normal 2 4 2 28 5 2" xfId="21997"/>
    <cellStyle name="Normal 2 4 2 28 6" xfId="4062"/>
    <cellStyle name="Normal 2 4 2 28 6 2" xfId="21998"/>
    <cellStyle name="Normal 2 4 2 28 7" xfId="4063"/>
    <cellStyle name="Normal 2 4 2 28 7 2" xfId="21999"/>
    <cellStyle name="Normal 2 4 2 28 8" xfId="4064"/>
    <cellStyle name="Normal 2 4 2 28 8 2" xfId="22000"/>
    <cellStyle name="Normal 2 4 2 28 9" xfId="4065"/>
    <cellStyle name="Normal 2 4 2 28 9 2" xfId="22001"/>
    <cellStyle name="Normal 2 4 2 29" xfId="4066"/>
    <cellStyle name="Normal 2 4 2 29 10" xfId="4067"/>
    <cellStyle name="Normal 2 4 2 29 10 2" xfId="22002"/>
    <cellStyle name="Normal 2 4 2 29 11" xfId="4068"/>
    <cellStyle name="Normal 2 4 2 29 11 2" xfId="22003"/>
    <cellStyle name="Normal 2 4 2 29 12" xfId="4069"/>
    <cellStyle name="Normal 2 4 2 29 12 2" xfId="22004"/>
    <cellStyle name="Normal 2 4 2 29 13" xfId="4070"/>
    <cellStyle name="Normal 2 4 2 29 13 2" xfId="22005"/>
    <cellStyle name="Normal 2 4 2 29 14" xfId="4071"/>
    <cellStyle name="Normal 2 4 2 29 14 2" xfId="22006"/>
    <cellStyle name="Normal 2 4 2 29 15" xfId="22007"/>
    <cellStyle name="Normal 2 4 2 29 2" xfId="4072"/>
    <cellStyle name="Normal 2 4 2 29 2 2" xfId="22008"/>
    <cellStyle name="Normal 2 4 2 29 3" xfId="4073"/>
    <cellStyle name="Normal 2 4 2 29 3 2" xfId="22009"/>
    <cellStyle name="Normal 2 4 2 29 4" xfId="4074"/>
    <cellStyle name="Normal 2 4 2 29 4 2" xfId="22010"/>
    <cellStyle name="Normal 2 4 2 29 5" xfId="4075"/>
    <cellStyle name="Normal 2 4 2 29 5 2" xfId="22011"/>
    <cellStyle name="Normal 2 4 2 29 6" xfId="4076"/>
    <cellStyle name="Normal 2 4 2 29 6 2" xfId="22012"/>
    <cellStyle name="Normal 2 4 2 29 7" xfId="4077"/>
    <cellStyle name="Normal 2 4 2 29 7 2" xfId="22013"/>
    <cellStyle name="Normal 2 4 2 29 8" xfId="4078"/>
    <cellStyle name="Normal 2 4 2 29 8 2" xfId="22014"/>
    <cellStyle name="Normal 2 4 2 29 9" xfId="4079"/>
    <cellStyle name="Normal 2 4 2 29 9 2" xfId="22015"/>
    <cellStyle name="Normal 2 4 2 3" xfId="4080"/>
    <cellStyle name="Normal 2 4 2 3 2" xfId="4081"/>
    <cellStyle name="Normal 2 4 2 30" xfId="4082"/>
    <cellStyle name="Normal 2 4 2 30 10" xfId="4083"/>
    <cellStyle name="Normal 2 4 2 30 10 2" xfId="22016"/>
    <cellStyle name="Normal 2 4 2 30 11" xfId="4084"/>
    <cellStyle name="Normal 2 4 2 30 11 2" xfId="22017"/>
    <cellStyle name="Normal 2 4 2 30 12" xfId="4085"/>
    <cellStyle name="Normal 2 4 2 30 12 2" xfId="22018"/>
    <cellStyle name="Normal 2 4 2 30 13" xfId="4086"/>
    <cellStyle name="Normal 2 4 2 30 13 2" xfId="22019"/>
    <cellStyle name="Normal 2 4 2 30 14" xfId="4087"/>
    <cellStyle name="Normal 2 4 2 30 14 2" xfId="22020"/>
    <cellStyle name="Normal 2 4 2 30 15" xfId="22021"/>
    <cellStyle name="Normal 2 4 2 30 2" xfId="4088"/>
    <cellStyle name="Normal 2 4 2 30 2 2" xfId="22022"/>
    <cellStyle name="Normal 2 4 2 30 3" xfId="4089"/>
    <cellStyle name="Normal 2 4 2 30 3 2" xfId="22023"/>
    <cellStyle name="Normal 2 4 2 30 4" xfId="4090"/>
    <cellStyle name="Normal 2 4 2 30 4 2" xfId="22024"/>
    <cellStyle name="Normal 2 4 2 30 5" xfId="4091"/>
    <cellStyle name="Normal 2 4 2 30 5 2" xfId="22025"/>
    <cellStyle name="Normal 2 4 2 30 6" xfId="4092"/>
    <cellStyle name="Normal 2 4 2 30 6 2" xfId="22026"/>
    <cellStyle name="Normal 2 4 2 30 7" xfId="4093"/>
    <cellStyle name="Normal 2 4 2 30 7 2" xfId="22027"/>
    <cellStyle name="Normal 2 4 2 30 8" xfId="4094"/>
    <cellStyle name="Normal 2 4 2 30 8 2" xfId="22028"/>
    <cellStyle name="Normal 2 4 2 30 9" xfId="4095"/>
    <cellStyle name="Normal 2 4 2 30 9 2" xfId="22029"/>
    <cellStyle name="Normal 2 4 2 31" xfId="4096"/>
    <cellStyle name="Normal 2 4 2 31 10" xfId="4097"/>
    <cellStyle name="Normal 2 4 2 31 10 2" xfId="22030"/>
    <cellStyle name="Normal 2 4 2 31 11" xfId="4098"/>
    <cellStyle name="Normal 2 4 2 31 11 2" xfId="22031"/>
    <cellStyle name="Normal 2 4 2 31 12" xfId="4099"/>
    <cellStyle name="Normal 2 4 2 31 12 2" xfId="22032"/>
    <cellStyle name="Normal 2 4 2 31 13" xfId="4100"/>
    <cellStyle name="Normal 2 4 2 31 13 2" xfId="22033"/>
    <cellStyle name="Normal 2 4 2 31 14" xfId="4101"/>
    <cellStyle name="Normal 2 4 2 31 14 2" xfId="22034"/>
    <cellStyle name="Normal 2 4 2 31 15" xfId="22035"/>
    <cellStyle name="Normal 2 4 2 31 2" xfId="4102"/>
    <cellStyle name="Normal 2 4 2 31 2 2" xfId="22036"/>
    <cellStyle name="Normal 2 4 2 31 3" xfId="4103"/>
    <cellStyle name="Normal 2 4 2 31 3 2" xfId="22037"/>
    <cellStyle name="Normal 2 4 2 31 4" xfId="4104"/>
    <cellStyle name="Normal 2 4 2 31 4 2" xfId="22038"/>
    <cellStyle name="Normal 2 4 2 31 5" xfId="4105"/>
    <cellStyle name="Normal 2 4 2 31 5 2" xfId="22039"/>
    <cellStyle name="Normal 2 4 2 31 6" xfId="4106"/>
    <cellStyle name="Normal 2 4 2 31 6 2" xfId="22040"/>
    <cellStyle name="Normal 2 4 2 31 7" xfId="4107"/>
    <cellStyle name="Normal 2 4 2 31 7 2" xfId="22041"/>
    <cellStyle name="Normal 2 4 2 31 8" xfId="4108"/>
    <cellStyle name="Normal 2 4 2 31 8 2" xfId="22042"/>
    <cellStyle name="Normal 2 4 2 31 9" xfId="4109"/>
    <cellStyle name="Normal 2 4 2 31 9 2" xfId="22043"/>
    <cellStyle name="Normal 2 4 2 32" xfId="4110"/>
    <cellStyle name="Normal 2 4 2 33" xfId="4111"/>
    <cellStyle name="Normal 2 4 2 33 2" xfId="22044"/>
    <cellStyle name="Normal 2 4 2 34" xfId="4112"/>
    <cellStyle name="Normal 2 4 2 34 2" xfId="22045"/>
    <cellStyle name="Normal 2 4 2 35" xfId="4113"/>
    <cellStyle name="Normal 2 4 2 35 2" xfId="22046"/>
    <cellStyle name="Normal 2 4 2 36" xfId="4114"/>
    <cellStyle name="Normal 2 4 2 36 2" xfId="22047"/>
    <cellStyle name="Normal 2 4 2 37" xfId="4115"/>
    <cellStyle name="Normal 2 4 2 37 2" xfId="22048"/>
    <cellStyle name="Normal 2 4 2 38" xfId="4116"/>
    <cellStyle name="Normal 2 4 2 38 2" xfId="22049"/>
    <cellStyle name="Normal 2 4 2 39" xfId="4117"/>
    <cellStyle name="Normal 2 4 2 39 2" xfId="22050"/>
    <cellStyle name="Normal 2 4 2 4" xfId="4118"/>
    <cellStyle name="Normal 2 4 2 4 2" xfId="4119"/>
    <cellStyle name="Normal 2 4 2 40" xfId="4120"/>
    <cellStyle name="Normal 2 4 2 40 2" xfId="22051"/>
    <cellStyle name="Normal 2 4 2 41" xfId="4121"/>
    <cellStyle name="Normal 2 4 2 41 2" xfId="22052"/>
    <cellStyle name="Normal 2 4 2 42" xfId="4122"/>
    <cellStyle name="Normal 2 4 2 42 2" xfId="22053"/>
    <cellStyle name="Normal 2 4 2 43" xfId="4123"/>
    <cellStyle name="Normal 2 4 2 43 2" xfId="22054"/>
    <cellStyle name="Normal 2 4 2 44" xfId="4124"/>
    <cellStyle name="Normal 2 4 2 44 2" xfId="22055"/>
    <cellStyle name="Normal 2 4 2 45" xfId="4125"/>
    <cellStyle name="Normal 2 4 2 45 2" xfId="22056"/>
    <cellStyle name="Normal 2 4 2 46" xfId="22057"/>
    <cellStyle name="Normal 2 4 2 47" xfId="22058"/>
    <cellStyle name="Normal 2 4 2 5" xfId="4126"/>
    <cellStyle name="Normal 2 4 2 5 2" xfId="4127"/>
    <cellStyle name="Normal 2 4 2 6" xfId="4128"/>
    <cellStyle name="Normal 2 4 2 6 2" xfId="4129"/>
    <cellStyle name="Normal 2 4 2 7" xfId="4130"/>
    <cellStyle name="Normal 2 4 2 7 2" xfId="4131"/>
    <cellStyle name="Normal 2 4 2 8" xfId="4132"/>
    <cellStyle name="Normal 2 4 2 9" xfId="4133"/>
    <cellStyle name="Normal 2 4 20" xfId="4134"/>
    <cellStyle name="Normal 2 4 20 10" xfId="4135"/>
    <cellStyle name="Normal 2 4 20 10 2" xfId="22059"/>
    <cellStyle name="Normal 2 4 20 11" xfId="4136"/>
    <cellStyle name="Normal 2 4 20 11 2" xfId="22060"/>
    <cellStyle name="Normal 2 4 20 12" xfId="4137"/>
    <cellStyle name="Normal 2 4 20 12 2" xfId="22061"/>
    <cellStyle name="Normal 2 4 20 13" xfId="4138"/>
    <cellStyle name="Normal 2 4 20 13 2" xfId="22062"/>
    <cellStyle name="Normal 2 4 20 14" xfId="4139"/>
    <cellStyle name="Normal 2 4 20 14 2" xfId="22063"/>
    <cellStyle name="Normal 2 4 20 15" xfId="22064"/>
    <cellStyle name="Normal 2 4 20 2" xfId="4140"/>
    <cellStyle name="Normal 2 4 20 2 2" xfId="22065"/>
    <cellStyle name="Normal 2 4 20 3" xfId="4141"/>
    <cellStyle name="Normal 2 4 20 3 2" xfId="22066"/>
    <cellStyle name="Normal 2 4 20 4" xfId="4142"/>
    <cellStyle name="Normal 2 4 20 4 2" xfId="22067"/>
    <cellStyle name="Normal 2 4 20 5" xfId="4143"/>
    <cellStyle name="Normal 2 4 20 5 2" xfId="22068"/>
    <cellStyle name="Normal 2 4 20 6" xfId="4144"/>
    <cellStyle name="Normal 2 4 20 6 2" xfId="22069"/>
    <cellStyle name="Normal 2 4 20 7" xfId="4145"/>
    <cellStyle name="Normal 2 4 20 7 2" xfId="22070"/>
    <cellStyle name="Normal 2 4 20 8" xfId="4146"/>
    <cellStyle name="Normal 2 4 20 8 2" xfId="22071"/>
    <cellStyle name="Normal 2 4 20 9" xfId="4147"/>
    <cellStyle name="Normal 2 4 20 9 2" xfId="22072"/>
    <cellStyle name="Normal 2 4 21" xfId="22073"/>
    <cellStyle name="Normal 2 4 3" xfId="4148"/>
    <cellStyle name="Normal 2 4 3 10" xfId="4149"/>
    <cellStyle name="Normal 2 4 3 11" xfId="4150"/>
    <cellStyle name="Normal 2 4 3 11 2" xfId="4151"/>
    <cellStyle name="Normal 2 4 3 11 2 10" xfId="4152"/>
    <cellStyle name="Normal 2 4 3 11 2 10 2" xfId="22074"/>
    <cellStyle name="Normal 2 4 3 11 2 11" xfId="4153"/>
    <cellStyle name="Normal 2 4 3 11 2 11 2" xfId="22075"/>
    <cellStyle name="Normal 2 4 3 11 2 12" xfId="4154"/>
    <cellStyle name="Normal 2 4 3 11 2 12 2" xfId="22076"/>
    <cellStyle name="Normal 2 4 3 11 2 13" xfId="4155"/>
    <cellStyle name="Normal 2 4 3 11 2 13 2" xfId="22077"/>
    <cellStyle name="Normal 2 4 3 11 2 14" xfId="4156"/>
    <cellStyle name="Normal 2 4 3 11 2 14 2" xfId="22078"/>
    <cellStyle name="Normal 2 4 3 11 2 15" xfId="22079"/>
    <cellStyle name="Normal 2 4 3 11 2 2" xfId="4157"/>
    <cellStyle name="Normal 2 4 3 11 2 2 2" xfId="22080"/>
    <cellStyle name="Normal 2 4 3 11 2 3" xfId="4158"/>
    <cellStyle name="Normal 2 4 3 11 2 3 2" xfId="22081"/>
    <cellStyle name="Normal 2 4 3 11 2 4" xfId="4159"/>
    <cellStyle name="Normal 2 4 3 11 2 4 2" xfId="22082"/>
    <cellStyle name="Normal 2 4 3 11 2 5" xfId="4160"/>
    <cellStyle name="Normal 2 4 3 11 2 5 2" xfId="22083"/>
    <cellStyle name="Normal 2 4 3 11 2 6" xfId="4161"/>
    <cellStyle name="Normal 2 4 3 11 2 6 2" xfId="22084"/>
    <cellStyle name="Normal 2 4 3 11 2 7" xfId="4162"/>
    <cellStyle name="Normal 2 4 3 11 2 7 2" xfId="22085"/>
    <cellStyle name="Normal 2 4 3 11 2 8" xfId="4163"/>
    <cellStyle name="Normal 2 4 3 11 2 8 2" xfId="22086"/>
    <cellStyle name="Normal 2 4 3 11 2 9" xfId="4164"/>
    <cellStyle name="Normal 2 4 3 11 2 9 2" xfId="22087"/>
    <cellStyle name="Normal 2 4 3 11 3" xfId="4165"/>
    <cellStyle name="Normal 2 4 3 11 3 10" xfId="4166"/>
    <cellStyle name="Normal 2 4 3 11 3 10 2" xfId="22088"/>
    <cellStyle name="Normal 2 4 3 11 3 11" xfId="4167"/>
    <cellStyle name="Normal 2 4 3 11 3 11 2" xfId="22089"/>
    <cellStyle name="Normal 2 4 3 11 3 12" xfId="4168"/>
    <cellStyle name="Normal 2 4 3 11 3 12 2" xfId="22090"/>
    <cellStyle name="Normal 2 4 3 11 3 13" xfId="4169"/>
    <cellStyle name="Normal 2 4 3 11 3 13 2" xfId="22091"/>
    <cellStyle name="Normal 2 4 3 11 3 14" xfId="4170"/>
    <cellStyle name="Normal 2 4 3 11 3 14 2" xfId="22092"/>
    <cellStyle name="Normal 2 4 3 11 3 15" xfId="22093"/>
    <cellStyle name="Normal 2 4 3 11 3 2" xfId="4171"/>
    <cellStyle name="Normal 2 4 3 11 3 2 2" xfId="22094"/>
    <cellStyle name="Normal 2 4 3 11 3 3" xfId="4172"/>
    <cellStyle name="Normal 2 4 3 11 3 3 2" xfId="22095"/>
    <cellStyle name="Normal 2 4 3 11 3 4" xfId="4173"/>
    <cellStyle name="Normal 2 4 3 11 3 4 2" xfId="22096"/>
    <cellStyle name="Normal 2 4 3 11 3 5" xfId="4174"/>
    <cellStyle name="Normal 2 4 3 11 3 5 2" xfId="22097"/>
    <cellStyle name="Normal 2 4 3 11 3 6" xfId="4175"/>
    <cellStyle name="Normal 2 4 3 11 3 6 2" xfId="22098"/>
    <cellStyle name="Normal 2 4 3 11 3 7" xfId="4176"/>
    <cellStyle name="Normal 2 4 3 11 3 7 2" xfId="22099"/>
    <cellStyle name="Normal 2 4 3 11 3 8" xfId="4177"/>
    <cellStyle name="Normal 2 4 3 11 3 8 2" xfId="22100"/>
    <cellStyle name="Normal 2 4 3 11 3 9" xfId="4178"/>
    <cellStyle name="Normal 2 4 3 11 3 9 2" xfId="22101"/>
    <cellStyle name="Normal 2 4 3 11 4" xfId="4179"/>
    <cellStyle name="Normal 2 4 3 11 4 10" xfId="4180"/>
    <cellStyle name="Normal 2 4 3 11 4 10 2" xfId="22102"/>
    <cellStyle name="Normal 2 4 3 11 4 11" xfId="4181"/>
    <cellStyle name="Normal 2 4 3 11 4 11 2" xfId="22103"/>
    <cellStyle name="Normal 2 4 3 11 4 12" xfId="4182"/>
    <cellStyle name="Normal 2 4 3 11 4 12 2" xfId="22104"/>
    <cellStyle name="Normal 2 4 3 11 4 13" xfId="4183"/>
    <cellStyle name="Normal 2 4 3 11 4 13 2" xfId="22105"/>
    <cellStyle name="Normal 2 4 3 11 4 14" xfId="4184"/>
    <cellStyle name="Normal 2 4 3 11 4 14 2" xfId="22106"/>
    <cellStyle name="Normal 2 4 3 11 4 15" xfId="22107"/>
    <cellStyle name="Normal 2 4 3 11 4 2" xfId="4185"/>
    <cellStyle name="Normal 2 4 3 11 4 2 2" xfId="22108"/>
    <cellStyle name="Normal 2 4 3 11 4 3" xfId="4186"/>
    <cellStyle name="Normal 2 4 3 11 4 3 2" xfId="22109"/>
    <cellStyle name="Normal 2 4 3 11 4 4" xfId="4187"/>
    <cellStyle name="Normal 2 4 3 11 4 4 2" xfId="22110"/>
    <cellStyle name="Normal 2 4 3 11 4 5" xfId="4188"/>
    <cellStyle name="Normal 2 4 3 11 4 5 2" xfId="22111"/>
    <cellStyle name="Normal 2 4 3 11 4 6" xfId="4189"/>
    <cellStyle name="Normal 2 4 3 11 4 6 2" xfId="22112"/>
    <cellStyle name="Normal 2 4 3 11 4 7" xfId="4190"/>
    <cellStyle name="Normal 2 4 3 11 4 7 2" xfId="22113"/>
    <cellStyle name="Normal 2 4 3 11 4 8" xfId="4191"/>
    <cellStyle name="Normal 2 4 3 11 4 8 2" xfId="22114"/>
    <cellStyle name="Normal 2 4 3 11 4 9" xfId="4192"/>
    <cellStyle name="Normal 2 4 3 11 4 9 2" xfId="22115"/>
    <cellStyle name="Normal 2 4 3 12" xfId="4193"/>
    <cellStyle name="Normal 2 4 3 12 10" xfId="4194"/>
    <cellStyle name="Normal 2 4 3 12 10 2" xfId="22116"/>
    <cellStyle name="Normal 2 4 3 12 11" xfId="4195"/>
    <cellStyle name="Normal 2 4 3 12 11 2" xfId="22117"/>
    <cellStyle name="Normal 2 4 3 12 12" xfId="4196"/>
    <cellStyle name="Normal 2 4 3 12 12 2" xfId="22118"/>
    <cellStyle name="Normal 2 4 3 12 13" xfId="4197"/>
    <cellStyle name="Normal 2 4 3 12 13 2" xfId="22119"/>
    <cellStyle name="Normal 2 4 3 12 14" xfId="4198"/>
    <cellStyle name="Normal 2 4 3 12 14 2" xfId="22120"/>
    <cellStyle name="Normal 2 4 3 12 15" xfId="22121"/>
    <cellStyle name="Normal 2 4 3 12 2" xfId="4199"/>
    <cellStyle name="Normal 2 4 3 12 2 2" xfId="22122"/>
    <cellStyle name="Normal 2 4 3 12 3" xfId="4200"/>
    <cellStyle name="Normal 2 4 3 12 3 2" xfId="22123"/>
    <cellStyle name="Normal 2 4 3 12 4" xfId="4201"/>
    <cellStyle name="Normal 2 4 3 12 4 2" xfId="22124"/>
    <cellStyle name="Normal 2 4 3 12 5" xfId="4202"/>
    <cellStyle name="Normal 2 4 3 12 5 2" xfId="22125"/>
    <cellStyle name="Normal 2 4 3 12 6" xfId="4203"/>
    <cellStyle name="Normal 2 4 3 12 6 2" xfId="22126"/>
    <cellStyle name="Normal 2 4 3 12 7" xfId="4204"/>
    <cellStyle name="Normal 2 4 3 12 7 2" xfId="22127"/>
    <cellStyle name="Normal 2 4 3 12 8" xfId="4205"/>
    <cellStyle name="Normal 2 4 3 12 8 2" xfId="22128"/>
    <cellStyle name="Normal 2 4 3 12 9" xfId="4206"/>
    <cellStyle name="Normal 2 4 3 12 9 2" xfId="22129"/>
    <cellStyle name="Normal 2 4 3 13" xfId="4207"/>
    <cellStyle name="Normal 2 4 3 14" xfId="4208"/>
    <cellStyle name="Normal 2 4 3 15" xfId="4209"/>
    <cellStyle name="Normal 2 4 3 16" xfId="4210"/>
    <cellStyle name="Normal 2 4 3 16 2" xfId="22130"/>
    <cellStyle name="Normal 2 4 3 17" xfId="4211"/>
    <cellStyle name="Normal 2 4 3 17 2" xfId="22131"/>
    <cellStyle name="Normal 2 4 3 18" xfId="4212"/>
    <cellStyle name="Normal 2 4 3 18 2" xfId="22132"/>
    <cellStyle name="Normal 2 4 3 19" xfId="4213"/>
    <cellStyle name="Normal 2 4 3 19 2" xfId="22133"/>
    <cellStyle name="Normal 2 4 3 2" xfId="4214"/>
    <cellStyle name="Normal 2 4 3 2 2" xfId="4215"/>
    <cellStyle name="Normal 2 4 3 2 2 2" xfId="4216"/>
    <cellStyle name="Normal 2 4 3 2 2 2 2" xfId="4217"/>
    <cellStyle name="Normal 2 4 3 2 2 2 3" xfId="4218"/>
    <cellStyle name="Normal 2 4 3 2 2 2 4" xfId="4219"/>
    <cellStyle name="Normal 2 4 3 2 2 3" xfId="4220"/>
    <cellStyle name="Normal 2 4 3 2 2 4" xfId="4221"/>
    <cellStyle name="Normal 2 4 3 2 2 5" xfId="4222"/>
    <cellStyle name="Normal 2 4 3 2 3" xfId="4223"/>
    <cellStyle name="Normal 2 4 3 2 3 2" xfId="4224"/>
    <cellStyle name="Normal 2 4 3 2 3 3" xfId="4225"/>
    <cellStyle name="Normal 2 4 3 2 3 4" xfId="4226"/>
    <cellStyle name="Normal 2 4 3 2 4" xfId="4227"/>
    <cellStyle name="Normal 2 4 3 2 5" xfId="4228"/>
    <cellStyle name="Normal 2 4 3 2 6" xfId="4229"/>
    <cellStyle name="Normal 2 4 3 20" xfId="4230"/>
    <cellStyle name="Normal 2 4 3 20 2" xfId="22134"/>
    <cellStyle name="Normal 2 4 3 21" xfId="4231"/>
    <cellStyle name="Normal 2 4 3 21 2" xfId="22135"/>
    <cellStyle name="Normal 2 4 3 22" xfId="4232"/>
    <cellStyle name="Normal 2 4 3 22 2" xfId="22136"/>
    <cellStyle name="Normal 2 4 3 23" xfId="4233"/>
    <cellStyle name="Normal 2 4 3 23 2" xfId="22137"/>
    <cellStyle name="Normal 2 4 3 24" xfId="4234"/>
    <cellStyle name="Normal 2 4 3 24 2" xfId="22138"/>
    <cellStyle name="Normal 2 4 3 25" xfId="4235"/>
    <cellStyle name="Normal 2 4 3 25 2" xfId="22139"/>
    <cellStyle name="Normal 2 4 3 26" xfId="4236"/>
    <cellStyle name="Normal 2 4 3 26 2" xfId="22140"/>
    <cellStyle name="Normal 2 4 3 27" xfId="4237"/>
    <cellStyle name="Normal 2 4 3 27 2" xfId="22141"/>
    <cellStyle name="Normal 2 4 3 28" xfId="4238"/>
    <cellStyle name="Normal 2 4 3 28 2" xfId="22142"/>
    <cellStyle name="Normal 2 4 3 29" xfId="22143"/>
    <cellStyle name="Normal 2 4 3 3" xfId="4239"/>
    <cellStyle name="Normal 2 4 3 4" xfId="4240"/>
    <cellStyle name="Normal 2 4 3 5" xfId="4241"/>
    <cellStyle name="Normal 2 4 3 6" xfId="4242"/>
    <cellStyle name="Normal 2 4 3 7" xfId="4243"/>
    <cellStyle name="Normal 2 4 3 8" xfId="4244"/>
    <cellStyle name="Normal 2 4 3 9" xfId="4245"/>
    <cellStyle name="Normal 2 4 4" xfId="4246"/>
    <cellStyle name="Normal 2 4 4 10" xfId="4247"/>
    <cellStyle name="Normal 2 4 4 10 2" xfId="22144"/>
    <cellStyle name="Normal 2 4 4 11" xfId="4248"/>
    <cellStyle name="Normal 2 4 4 11 2" xfId="22145"/>
    <cellStyle name="Normal 2 4 4 12" xfId="4249"/>
    <cellStyle name="Normal 2 4 4 12 2" xfId="22146"/>
    <cellStyle name="Normal 2 4 4 13" xfId="4250"/>
    <cellStyle name="Normal 2 4 4 13 2" xfId="22147"/>
    <cellStyle name="Normal 2 4 4 14" xfId="4251"/>
    <cellStyle name="Normal 2 4 4 14 2" xfId="22148"/>
    <cellStyle name="Normal 2 4 4 15" xfId="4252"/>
    <cellStyle name="Normal 2 4 4 15 2" xfId="22149"/>
    <cellStyle name="Normal 2 4 4 16" xfId="4253"/>
    <cellStyle name="Normal 2 4 4 16 2" xfId="22150"/>
    <cellStyle name="Normal 2 4 4 17" xfId="4254"/>
    <cellStyle name="Normal 2 4 4 17 2" xfId="22151"/>
    <cellStyle name="Normal 2 4 4 18" xfId="4255"/>
    <cellStyle name="Normal 2 4 4 18 2" xfId="22152"/>
    <cellStyle name="Normal 2 4 4 19" xfId="4256"/>
    <cellStyle name="Normal 2 4 4 19 2" xfId="22153"/>
    <cellStyle name="Normal 2 4 4 2" xfId="4257"/>
    <cellStyle name="Normal 2 4 4 2 2" xfId="4258"/>
    <cellStyle name="Normal 2 4 4 2 2 10" xfId="4259"/>
    <cellStyle name="Normal 2 4 4 2 2 10 2" xfId="22154"/>
    <cellStyle name="Normal 2 4 4 2 2 11" xfId="4260"/>
    <cellStyle name="Normal 2 4 4 2 2 11 2" xfId="22155"/>
    <cellStyle name="Normal 2 4 4 2 2 12" xfId="4261"/>
    <cellStyle name="Normal 2 4 4 2 2 12 2" xfId="22156"/>
    <cellStyle name="Normal 2 4 4 2 2 13" xfId="4262"/>
    <cellStyle name="Normal 2 4 4 2 2 13 2" xfId="22157"/>
    <cellStyle name="Normal 2 4 4 2 2 14" xfId="4263"/>
    <cellStyle name="Normal 2 4 4 2 2 14 2" xfId="22158"/>
    <cellStyle name="Normal 2 4 4 2 2 15" xfId="4264"/>
    <cellStyle name="Normal 2 4 4 2 2 15 2" xfId="22159"/>
    <cellStyle name="Normal 2 4 4 2 2 16" xfId="4265"/>
    <cellStyle name="Normal 2 4 4 2 2 16 2" xfId="22160"/>
    <cellStyle name="Normal 2 4 4 2 2 17" xfId="4266"/>
    <cellStyle name="Normal 2 4 4 2 2 17 2" xfId="22161"/>
    <cellStyle name="Normal 2 4 4 2 2 18" xfId="22162"/>
    <cellStyle name="Normal 2 4 4 2 2 2" xfId="4267"/>
    <cellStyle name="Normal 2 4 4 2 2 3" xfId="4268"/>
    <cellStyle name="Normal 2 4 4 2 2 4" xfId="4269"/>
    <cellStyle name="Normal 2 4 4 2 2 5" xfId="4270"/>
    <cellStyle name="Normal 2 4 4 2 2 5 2" xfId="22163"/>
    <cellStyle name="Normal 2 4 4 2 2 6" xfId="4271"/>
    <cellStyle name="Normal 2 4 4 2 2 6 2" xfId="22164"/>
    <cellStyle name="Normal 2 4 4 2 2 7" xfId="4272"/>
    <cellStyle name="Normal 2 4 4 2 2 7 2" xfId="22165"/>
    <cellStyle name="Normal 2 4 4 2 2 8" xfId="4273"/>
    <cellStyle name="Normal 2 4 4 2 2 8 2" xfId="22166"/>
    <cellStyle name="Normal 2 4 4 2 2 9" xfId="4274"/>
    <cellStyle name="Normal 2 4 4 2 2 9 2" xfId="22167"/>
    <cellStyle name="Normal 2 4 4 2 3" xfId="4275"/>
    <cellStyle name="Normal 2 4 4 2 4" xfId="4276"/>
    <cellStyle name="Normal 2 4 4 2 4 10" xfId="4277"/>
    <cellStyle name="Normal 2 4 4 2 4 10 2" xfId="22168"/>
    <cellStyle name="Normal 2 4 4 2 4 11" xfId="4278"/>
    <cellStyle name="Normal 2 4 4 2 4 11 2" xfId="22169"/>
    <cellStyle name="Normal 2 4 4 2 4 12" xfId="4279"/>
    <cellStyle name="Normal 2 4 4 2 4 12 2" xfId="22170"/>
    <cellStyle name="Normal 2 4 4 2 4 13" xfId="4280"/>
    <cellStyle name="Normal 2 4 4 2 4 13 2" xfId="22171"/>
    <cellStyle name="Normal 2 4 4 2 4 14" xfId="4281"/>
    <cellStyle name="Normal 2 4 4 2 4 14 2" xfId="22172"/>
    <cellStyle name="Normal 2 4 4 2 4 15" xfId="22173"/>
    <cellStyle name="Normal 2 4 4 2 4 2" xfId="4282"/>
    <cellStyle name="Normal 2 4 4 2 4 2 2" xfId="22174"/>
    <cellStyle name="Normal 2 4 4 2 4 3" xfId="4283"/>
    <cellStyle name="Normal 2 4 4 2 4 3 2" xfId="22175"/>
    <cellStyle name="Normal 2 4 4 2 4 4" xfId="4284"/>
    <cellStyle name="Normal 2 4 4 2 4 4 2" xfId="22176"/>
    <cellStyle name="Normal 2 4 4 2 4 5" xfId="4285"/>
    <cellStyle name="Normal 2 4 4 2 4 5 2" xfId="22177"/>
    <cellStyle name="Normal 2 4 4 2 4 6" xfId="4286"/>
    <cellStyle name="Normal 2 4 4 2 4 6 2" xfId="22178"/>
    <cellStyle name="Normal 2 4 4 2 4 7" xfId="4287"/>
    <cellStyle name="Normal 2 4 4 2 4 7 2" xfId="22179"/>
    <cellStyle name="Normal 2 4 4 2 4 8" xfId="4288"/>
    <cellStyle name="Normal 2 4 4 2 4 8 2" xfId="22180"/>
    <cellStyle name="Normal 2 4 4 2 4 9" xfId="4289"/>
    <cellStyle name="Normal 2 4 4 2 4 9 2" xfId="22181"/>
    <cellStyle name="Normal 2 4 4 2 5" xfId="4290"/>
    <cellStyle name="Normal 2 4 4 2 5 10" xfId="4291"/>
    <cellStyle name="Normal 2 4 4 2 5 10 2" xfId="22182"/>
    <cellStyle name="Normal 2 4 4 2 5 11" xfId="4292"/>
    <cellStyle name="Normal 2 4 4 2 5 11 2" xfId="22183"/>
    <cellStyle name="Normal 2 4 4 2 5 12" xfId="4293"/>
    <cellStyle name="Normal 2 4 4 2 5 12 2" xfId="22184"/>
    <cellStyle name="Normal 2 4 4 2 5 13" xfId="4294"/>
    <cellStyle name="Normal 2 4 4 2 5 13 2" xfId="22185"/>
    <cellStyle name="Normal 2 4 4 2 5 14" xfId="4295"/>
    <cellStyle name="Normal 2 4 4 2 5 14 2" xfId="22186"/>
    <cellStyle name="Normal 2 4 4 2 5 15" xfId="22187"/>
    <cellStyle name="Normal 2 4 4 2 5 2" xfId="4296"/>
    <cellStyle name="Normal 2 4 4 2 5 2 2" xfId="22188"/>
    <cellStyle name="Normal 2 4 4 2 5 3" xfId="4297"/>
    <cellStyle name="Normal 2 4 4 2 5 3 2" xfId="22189"/>
    <cellStyle name="Normal 2 4 4 2 5 4" xfId="4298"/>
    <cellStyle name="Normal 2 4 4 2 5 4 2" xfId="22190"/>
    <cellStyle name="Normal 2 4 4 2 5 5" xfId="4299"/>
    <cellStyle name="Normal 2 4 4 2 5 5 2" xfId="22191"/>
    <cellStyle name="Normal 2 4 4 2 5 6" xfId="4300"/>
    <cellStyle name="Normal 2 4 4 2 5 6 2" xfId="22192"/>
    <cellStyle name="Normal 2 4 4 2 5 7" xfId="4301"/>
    <cellStyle name="Normal 2 4 4 2 5 7 2" xfId="22193"/>
    <cellStyle name="Normal 2 4 4 2 5 8" xfId="4302"/>
    <cellStyle name="Normal 2 4 4 2 5 8 2" xfId="22194"/>
    <cellStyle name="Normal 2 4 4 2 5 9" xfId="4303"/>
    <cellStyle name="Normal 2 4 4 2 5 9 2" xfId="22195"/>
    <cellStyle name="Normal 2 4 4 20" xfId="22196"/>
    <cellStyle name="Normal 2 4 4 3" xfId="4304"/>
    <cellStyle name="Normal 2 4 4 3 2" xfId="4305"/>
    <cellStyle name="Normal 2 4 4 3 2 10" xfId="4306"/>
    <cellStyle name="Normal 2 4 4 3 2 10 2" xfId="22197"/>
    <cellStyle name="Normal 2 4 4 3 2 11" xfId="4307"/>
    <cellStyle name="Normal 2 4 4 3 2 11 2" xfId="22198"/>
    <cellStyle name="Normal 2 4 4 3 2 12" xfId="4308"/>
    <cellStyle name="Normal 2 4 4 3 2 12 2" xfId="22199"/>
    <cellStyle name="Normal 2 4 4 3 2 13" xfId="4309"/>
    <cellStyle name="Normal 2 4 4 3 2 13 2" xfId="22200"/>
    <cellStyle name="Normal 2 4 4 3 2 14" xfId="4310"/>
    <cellStyle name="Normal 2 4 4 3 2 14 2" xfId="22201"/>
    <cellStyle name="Normal 2 4 4 3 2 15" xfId="22202"/>
    <cellStyle name="Normal 2 4 4 3 2 2" xfId="4311"/>
    <cellStyle name="Normal 2 4 4 3 2 2 2" xfId="22203"/>
    <cellStyle name="Normal 2 4 4 3 2 3" xfId="4312"/>
    <cellStyle name="Normal 2 4 4 3 2 3 2" xfId="22204"/>
    <cellStyle name="Normal 2 4 4 3 2 4" xfId="4313"/>
    <cellStyle name="Normal 2 4 4 3 2 4 2" xfId="22205"/>
    <cellStyle name="Normal 2 4 4 3 2 5" xfId="4314"/>
    <cellStyle name="Normal 2 4 4 3 2 5 2" xfId="22206"/>
    <cellStyle name="Normal 2 4 4 3 2 6" xfId="4315"/>
    <cellStyle name="Normal 2 4 4 3 2 6 2" xfId="22207"/>
    <cellStyle name="Normal 2 4 4 3 2 7" xfId="4316"/>
    <cellStyle name="Normal 2 4 4 3 2 7 2" xfId="22208"/>
    <cellStyle name="Normal 2 4 4 3 2 8" xfId="4317"/>
    <cellStyle name="Normal 2 4 4 3 2 8 2" xfId="22209"/>
    <cellStyle name="Normal 2 4 4 3 2 9" xfId="4318"/>
    <cellStyle name="Normal 2 4 4 3 2 9 2" xfId="22210"/>
    <cellStyle name="Normal 2 4 4 3 3" xfId="4319"/>
    <cellStyle name="Normal 2 4 4 3 3 10" xfId="4320"/>
    <cellStyle name="Normal 2 4 4 3 3 10 2" xfId="22211"/>
    <cellStyle name="Normal 2 4 4 3 3 11" xfId="4321"/>
    <cellStyle name="Normal 2 4 4 3 3 11 2" xfId="22212"/>
    <cellStyle name="Normal 2 4 4 3 3 12" xfId="4322"/>
    <cellStyle name="Normal 2 4 4 3 3 12 2" xfId="22213"/>
    <cellStyle name="Normal 2 4 4 3 3 13" xfId="4323"/>
    <cellStyle name="Normal 2 4 4 3 3 13 2" xfId="22214"/>
    <cellStyle name="Normal 2 4 4 3 3 14" xfId="4324"/>
    <cellStyle name="Normal 2 4 4 3 3 14 2" xfId="22215"/>
    <cellStyle name="Normal 2 4 4 3 3 15" xfId="22216"/>
    <cellStyle name="Normal 2 4 4 3 3 2" xfId="4325"/>
    <cellStyle name="Normal 2 4 4 3 3 2 2" xfId="22217"/>
    <cellStyle name="Normal 2 4 4 3 3 3" xfId="4326"/>
    <cellStyle name="Normal 2 4 4 3 3 3 2" xfId="22218"/>
    <cellStyle name="Normal 2 4 4 3 3 4" xfId="4327"/>
    <cellStyle name="Normal 2 4 4 3 3 4 2" xfId="22219"/>
    <cellStyle name="Normal 2 4 4 3 3 5" xfId="4328"/>
    <cellStyle name="Normal 2 4 4 3 3 5 2" xfId="22220"/>
    <cellStyle name="Normal 2 4 4 3 3 6" xfId="4329"/>
    <cellStyle name="Normal 2 4 4 3 3 6 2" xfId="22221"/>
    <cellStyle name="Normal 2 4 4 3 3 7" xfId="4330"/>
    <cellStyle name="Normal 2 4 4 3 3 7 2" xfId="22222"/>
    <cellStyle name="Normal 2 4 4 3 3 8" xfId="4331"/>
    <cellStyle name="Normal 2 4 4 3 3 8 2" xfId="22223"/>
    <cellStyle name="Normal 2 4 4 3 3 9" xfId="4332"/>
    <cellStyle name="Normal 2 4 4 3 3 9 2" xfId="22224"/>
    <cellStyle name="Normal 2 4 4 3 4" xfId="4333"/>
    <cellStyle name="Normal 2 4 4 3 4 10" xfId="4334"/>
    <cellStyle name="Normal 2 4 4 3 4 10 2" xfId="22225"/>
    <cellStyle name="Normal 2 4 4 3 4 11" xfId="4335"/>
    <cellStyle name="Normal 2 4 4 3 4 11 2" xfId="22226"/>
    <cellStyle name="Normal 2 4 4 3 4 12" xfId="4336"/>
    <cellStyle name="Normal 2 4 4 3 4 12 2" xfId="22227"/>
    <cellStyle name="Normal 2 4 4 3 4 13" xfId="4337"/>
    <cellStyle name="Normal 2 4 4 3 4 13 2" xfId="22228"/>
    <cellStyle name="Normal 2 4 4 3 4 14" xfId="4338"/>
    <cellStyle name="Normal 2 4 4 3 4 14 2" xfId="22229"/>
    <cellStyle name="Normal 2 4 4 3 4 15" xfId="22230"/>
    <cellStyle name="Normal 2 4 4 3 4 2" xfId="4339"/>
    <cellStyle name="Normal 2 4 4 3 4 2 2" xfId="22231"/>
    <cellStyle name="Normal 2 4 4 3 4 3" xfId="4340"/>
    <cellStyle name="Normal 2 4 4 3 4 3 2" xfId="22232"/>
    <cellStyle name="Normal 2 4 4 3 4 4" xfId="4341"/>
    <cellStyle name="Normal 2 4 4 3 4 4 2" xfId="22233"/>
    <cellStyle name="Normal 2 4 4 3 4 5" xfId="4342"/>
    <cellStyle name="Normal 2 4 4 3 4 5 2" xfId="22234"/>
    <cellStyle name="Normal 2 4 4 3 4 6" xfId="4343"/>
    <cellStyle name="Normal 2 4 4 3 4 6 2" xfId="22235"/>
    <cellStyle name="Normal 2 4 4 3 4 7" xfId="4344"/>
    <cellStyle name="Normal 2 4 4 3 4 7 2" xfId="22236"/>
    <cellStyle name="Normal 2 4 4 3 4 8" xfId="4345"/>
    <cellStyle name="Normal 2 4 4 3 4 8 2" xfId="22237"/>
    <cellStyle name="Normal 2 4 4 3 4 9" xfId="4346"/>
    <cellStyle name="Normal 2 4 4 3 4 9 2" xfId="22238"/>
    <cellStyle name="Normal 2 4 4 4" xfId="4347"/>
    <cellStyle name="Normal 2 4 4 5" xfId="4348"/>
    <cellStyle name="Normal 2 4 4 6" xfId="4349"/>
    <cellStyle name="Normal 2 4 4 7" xfId="4350"/>
    <cellStyle name="Normal 2 4 4 7 2" xfId="22239"/>
    <cellStyle name="Normal 2 4 4 8" xfId="4351"/>
    <cellStyle name="Normal 2 4 4 8 2" xfId="22240"/>
    <cellStyle name="Normal 2 4 4 9" xfId="4352"/>
    <cellStyle name="Normal 2 4 4 9 2" xfId="22241"/>
    <cellStyle name="Normal 2 4 5" xfId="4353"/>
    <cellStyle name="Normal 2 4 5 10" xfId="4354"/>
    <cellStyle name="Normal 2 4 5 10 2" xfId="22242"/>
    <cellStyle name="Normal 2 4 5 11" xfId="4355"/>
    <cellStyle name="Normal 2 4 5 11 2" xfId="22243"/>
    <cellStyle name="Normal 2 4 5 12" xfId="4356"/>
    <cellStyle name="Normal 2 4 5 12 2" xfId="22244"/>
    <cellStyle name="Normal 2 4 5 13" xfId="4357"/>
    <cellStyle name="Normal 2 4 5 13 2" xfId="22245"/>
    <cellStyle name="Normal 2 4 5 14" xfId="4358"/>
    <cellStyle name="Normal 2 4 5 14 2" xfId="22246"/>
    <cellStyle name="Normal 2 4 5 15" xfId="4359"/>
    <cellStyle name="Normal 2 4 5 15 2" xfId="22247"/>
    <cellStyle name="Normal 2 4 5 16" xfId="4360"/>
    <cellStyle name="Normal 2 4 5 16 2" xfId="22248"/>
    <cellStyle name="Normal 2 4 5 17" xfId="4361"/>
    <cellStyle name="Normal 2 4 5 17 2" xfId="22249"/>
    <cellStyle name="Normal 2 4 5 18" xfId="4362"/>
    <cellStyle name="Normal 2 4 5 18 2" xfId="22250"/>
    <cellStyle name="Normal 2 4 5 19" xfId="4363"/>
    <cellStyle name="Normal 2 4 5 19 2" xfId="22251"/>
    <cellStyle name="Normal 2 4 5 2" xfId="4364"/>
    <cellStyle name="Normal 2 4 5 2 2" xfId="4365"/>
    <cellStyle name="Normal 2 4 5 2 2 10" xfId="4366"/>
    <cellStyle name="Normal 2 4 5 2 2 10 2" xfId="22252"/>
    <cellStyle name="Normal 2 4 5 2 2 11" xfId="4367"/>
    <cellStyle name="Normal 2 4 5 2 2 11 2" xfId="22253"/>
    <cellStyle name="Normal 2 4 5 2 2 12" xfId="4368"/>
    <cellStyle name="Normal 2 4 5 2 2 12 2" xfId="22254"/>
    <cellStyle name="Normal 2 4 5 2 2 13" xfId="4369"/>
    <cellStyle name="Normal 2 4 5 2 2 13 2" xfId="22255"/>
    <cellStyle name="Normal 2 4 5 2 2 14" xfId="4370"/>
    <cellStyle name="Normal 2 4 5 2 2 14 2" xfId="22256"/>
    <cellStyle name="Normal 2 4 5 2 2 15" xfId="4371"/>
    <cellStyle name="Normal 2 4 5 2 2 15 2" xfId="22257"/>
    <cellStyle name="Normal 2 4 5 2 2 16" xfId="4372"/>
    <cellStyle name="Normal 2 4 5 2 2 16 2" xfId="22258"/>
    <cellStyle name="Normal 2 4 5 2 2 17" xfId="4373"/>
    <cellStyle name="Normal 2 4 5 2 2 17 2" xfId="22259"/>
    <cellStyle name="Normal 2 4 5 2 2 18" xfId="22260"/>
    <cellStyle name="Normal 2 4 5 2 2 2" xfId="4374"/>
    <cellStyle name="Normal 2 4 5 2 2 3" xfId="4375"/>
    <cellStyle name="Normal 2 4 5 2 2 4" xfId="4376"/>
    <cellStyle name="Normal 2 4 5 2 2 5" xfId="4377"/>
    <cellStyle name="Normal 2 4 5 2 2 5 2" xfId="22261"/>
    <cellStyle name="Normal 2 4 5 2 2 6" xfId="4378"/>
    <cellStyle name="Normal 2 4 5 2 2 6 2" xfId="22262"/>
    <cellStyle name="Normal 2 4 5 2 2 7" xfId="4379"/>
    <cellStyle name="Normal 2 4 5 2 2 7 2" xfId="22263"/>
    <cellStyle name="Normal 2 4 5 2 2 8" xfId="4380"/>
    <cellStyle name="Normal 2 4 5 2 2 8 2" xfId="22264"/>
    <cellStyle name="Normal 2 4 5 2 2 9" xfId="4381"/>
    <cellStyle name="Normal 2 4 5 2 2 9 2" xfId="22265"/>
    <cellStyle name="Normal 2 4 5 2 3" xfId="4382"/>
    <cellStyle name="Normal 2 4 5 2 4" xfId="4383"/>
    <cellStyle name="Normal 2 4 5 2 4 10" xfId="4384"/>
    <cellStyle name="Normal 2 4 5 2 4 10 2" xfId="22266"/>
    <cellStyle name="Normal 2 4 5 2 4 11" xfId="4385"/>
    <cellStyle name="Normal 2 4 5 2 4 11 2" xfId="22267"/>
    <cellStyle name="Normal 2 4 5 2 4 12" xfId="4386"/>
    <cellStyle name="Normal 2 4 5 2 4 12 2" xfId="22268"/>
    <cellStyle name="Normal 2 4 5 2 4 13" xfId="4387"/>
    <cellStyle name="Normal 2 4 5 2 4 13 2" xfId="22269"/>
    <cellStyle name="Normal 2 4 5 2 4 14" xfId="4388"/>
    <cellStyle name="Normal 2 4 5 2 4 14 2" xfId="22270"/>
    <cellStyle name="Normal 2 4 5 2 4 15" xfId="22271"/>
    <cellStyle name="Normal 2 4 5 2 4 2" xfId="4389"/>
    <cellStyle name="Normal 2 4 5 2 4 2 2" xfId="22272"/>
    <cellStyle name="Normal 2 4 5 2 4 3" xfId="4390"/>
    <cellStyle name="Normal 2 4 5 2 4 3 2" xfId="22273"/>
    <cellStyle name="Normal 2 4 5 2 4 4" xfId="4391"/>
    <cellStyle name="Normal 2 4 5 2 4 4 2" xfId="22274"/>
    <cellStyle name="Normal 2 4 5 2 4 5" xfId="4392"/>
    <cellStyle name="Normal 2 4 5 2 4 5 2" xfId="22275"/>
    <cellStyle name="Normal 2 4 5 2 4 6" xfId="4393"/>
    <cellStyle name="Normal 2 4 5 2 4 6 2" xfId="22276"/>
    <cellStyle name="Normal 2 4 5 2 4 7" xfId="4394"/>
    <cellStyle name="Normal 2 4 5 2 4 7 2" xfId="22277"/>
    <cellStyle name="Normal 2 4 5 2 4 8" xfId="4395"/>
    <cellStyle name="Normal 2 4 5 2 4 8 2" xfId="22278"/>
    <cellStyle name="Normal 2 4 5 2 4 9" xfId="4396"/>
    <cellStyle name="Normal 2 4 5 2 4 9 2" xfId="22279"/>
    <cellStyle name="Normal 2 4 5 2 5" xfId="4397"/>
    <cellStyle name="Normal 2 4 5 2 5 10" xfId="4398"/>
    <cellStyle name="Normal 2 4 5 2 5 10 2" xfId="22280"/>
    <cellStyle name="Normal 2 4 5 2 5 11" xfId="4399"/>
    <cellStyle name="Normal 2 4 5 2 5 11 2" xfId="22281"/>
    <cellStyle name="Normal 2 4 5 2 5 12" xfId="4400"/>
    <cellStyle name="Normal 2 4 5 2 5 12 2" xfId="22282"/>
    <cellStyle name="Normal 2 4 5 2 5 13" xfId="4401"/>
    <cellStyle name="Normal 2 4 5 2 5 13 2" xfId="22283"/>
    <cellStyle name="Normal 2 4 5 2 5 14" xfId="4402"/>
    <cellStyle name="Normal 2 4 5 2 5 14 2" xfId="22284"/>
    <cellStyle name="Normal 2 4 5 2 5 15" xfId="22285"/>
    <cellStyle name="Normal 2 4 5 2 5 2" xfId="4403"/>
    <cellStyle name="Normal 2 4 5 2 5 2 2" xfId="22286"/>
    <cellStyle name="Normal 2 4 5 2 5 3" xfId="4404"/>
    <cellStyle name="Normal 2 4 5 2 5 3 2" xfId="22287"/>
    <cellStyle name="Normal 2 4 5 2 5 4" xfId="4405"/>
    <cellStyle name="Normal 2 4 5 2 5 4 2" xfId="22288"/>
    <cellStyle name="Normal 2 4 5 2 5 5" xfId="4406"/>
    <cellStyle name="Normal 2 4 5 2 5 5 2" xfId="22289"/>
    <cellStyle name="Normal 2 4 5 2 5 6" xfId="4407"/>
    <cellStyle name="Normal 2 4 5 2 5 6 2" xfId="22290"/>
    <cellStyle name="Normal 2 4 5 2 5 7" xfId="4408"/>
    <cellStyle name="Normal 2 4 5 2 5 7 2" xfId="22291"/>
    <cellStyle name="Normal 2 4 5 2 5 8" xfId="4409"/>
    <cellStyle name="Normal 2 4 5 2 5 8 2" xfId="22292"/>
    <cellStyle name="Normal 2 4 5 2 5 9" xfId="4410"/>
    <cellStyle name="Normal 2 4 5 2 5 9 2" xfId="22293"/>
    <cellStyle name="Normal 2 4 5 20" xfId="22294"/>
    <cellStyle name="Normal 2 4 5 3" xfId="4411"/>
    <cellStyle name="Normal 2 4 5 3 2" xfId="4412"/>
    <cellStyle name="Normal 2 4 5 3 2 10" xfId="4413"/>
    <cellStyle name="Normal 2 4 5 3 2 10 2" xfId="22295"/>
    <cellStyle name="Normal 2 4 5 3 2 11" xfId="4414"/>
    <cellStyle name="Normal 2 4 5 3 2 11 2" xfId="22296"/>
    <cellStyle name="Normal 2 4 5 3 2 12" xfId="4415"/>
    <cellStyle name="Normal 2 4 5 3 2 12 2" xfId="22297"/>
    <cellStyle name="Normal 2 4 5 3 2 13" xfId="4416"/>
    <cellStyle name="Normal 2 4 5 3 2 13 2" xfId="22298"/>
    <cellStyle name="Normal 2 4 5 3 2 14" xfId="4417"/>
    <cellStyle name="Normal 2 4 5 3 2 14 2" xfId="22299"/>
    <cellStyle name="Normal 2 4 5 3 2 15" xfId="22300"/>
    <cellStyle name="Normal 2 4 5 3 2 2" xfId="4418"/>
    <cellStyle name="Normal 2 4 5 3 2 2 2" xfId="22301"/>
    <cellStyle name="Normal 2 4 5 3 2 3" xfId="4419"/>
    <cellStyle name="Normal 2 4 5 3 2 3 2" xfId="22302"/>
    <cellStyle name="Normal 2 4 5 3 2 4" xfId="4420"/>
    <cellStyle name="Normal 2 4 5 3 2 4 2" xfId="22303"/>
    <cellStyle name="Normal 2 4 5 3 2 5" xfId="4421"/>
    <cellStyle name="Normal 2 4 5 3 2 5 2" xfId="22304"/>
    <cellStyle name="Normal 2 4 5 3 2 6" xfId="4422"/>
    <cellStyle name="Normal 2 4 5 3 2 6 2" xfId="22305"/>
    <cellStyle name="Normal 2 4 5 3 2 7" xfId="4423"/>
    <cellStyle name="Normal 2 4 5 3 2 7 2" xfId="22306"/>
    <cellStyle name="Normal 2 4 5 3 2 8" xfId="4424"/>
    <cellStyle name="Normal 2 4 5 3 2 8 2" xfId="22307"/>
    <cellStyle name="Normal 2 4 5 3 2 9" xfId="4425"/>
    <cellStyle name="Normal 2 4 5 3 2 9 2" xfId="22308"/>
    <cellStyle name="Normal 2 4 5 3 3" xfId="4426"/>
    <cellStyle name="Normal 2 4 5 3 3 10" xfId="4427"/>
    <cellStyle name="Normal 2 4 5 3 3 10 2" xfId="22309"/>
    <cellStyle name="Normal 2 4 5 3 3 11" xfId="4428"/>
    <cellStyle name="Normal 2 4 5 3 3 11 2" xfId="22310"/>
    <cellStyle name="Normal 2 4 5 3 3 12" xfId="4429"/>
    <cellStyle name="Normal 2 4 5 3 3 12 2" xfId="22311"/>
    <cellStyle name="Normal 2 4 5 3 3 13" xfId="4430"/>
    <cellStyle name="Normal 2 4 5 3 3 13 2" xfId="22312"/>
    <cellStyle name="Normal 2 4 5 3 3 14" xfId="4431"/>
    <cellStyle name="Normal 2 4 5 3 3 14 2" xfId="22313"/>
    <cellStyle name="Normal 2 4 5 3 3 15" xfId="22314"/>
    <cellStyle name="Normal 2 4 5 3 3 2" xfId="4432"/>
    <cellStyle name="Normal 2 4 5 3 3 2 2" xfId="22315"/>
    <cellStyle name="Normal 2 4 5 3 3 3" xfId="4433"/>
    <cellStyle name="Normal 2 4 5 3 3 3 2" xfId="22316"/>
    <cellStyle name="Normal 2 4 5 3 3 4" xfId="4434"/>
    <cellStyle name="Normal 2 4 5 3 3 4 2" xfId="22317"/>
    <cellStyle name="Normal 2 4 5 3 3 5" xfId="4435"/>
    <cellStyle name="Normal 2 4 5 3 3 5 2" xfId="22318"/>
    <cellStyle name="Normal 2 4 5 3 3 6" xfId="4436"/>
    <cellStyle name="Normal 2 4 5 3 3 6 2" xfId="22319"/>
    <cellStyle name="Normal 2 4 5 3 3 7" xfId="4437"/>
    <cellStyle name="Normal 2 4 5 3 3 7 2" xfId="22320"/>
    <cellStyle name="Normal 2 4 5 3 3 8" xfId="4438"/>
    <cellStyle name="Normal 2 4 5 3 3 8 2" xfId="22321"/>
    <cellStyle name="Normal 2 4 5 3 3 9" xfId="4439"/>
    <cellStyle name="Normal 2 4 5 3 3 9 2" xfId="22322"/>
    <cellStyle name="Normal 2 4 5 3 4" xfId="4440"/>
    <cellStyle name="Normal 2 4 5 3 4 10" xfId="4441"/>
    <cellStyle name="Normal 2 4 5 3 4 10 2" xfId="22323"/>
    <cellStyle name="Normal 2 4 5 3 4 11" xfId="4442"/>
    <cellStyle name="Normal 2 4 5 3 4 11 2" xfId="22324"/>
    <cellStyle name="Normal 2 4 5 3 4 12" xfId="4443"/>
    <cellStyle name="Normal 2 4 5 3 4 12 2" xfId="22325"/>
    <cellStyle name="Normal 2 4 5 3 4 13" xfId="4444"/>
    <cellStyle name="Normal 2 4 5 3 4 13 2" xfId="22326"/>
    <cellStyle name="Normal 2 4 5 3 4 14" xfId="4445"/>
    <cellStyle name="Normal 2 4 5 3 4 14 2" xfId="22327"/>
    <cellStyle name="Normal 2 4 5 3 4 15" xfId="22328"/>
    <cellStyle name="Normal 2 4 5 3 4 2" xfId="4446"/>
    <cellStyle name="Normal 2 4 5 3 4 2 2" xfId="22329"/>
    <cellStyle name="Normal 2 4 5 3 4 3" xfId="4447"/>
    <cellStyle name="Normal 2 4 5 3 4 3 2" xfId="22330"/>
    <cellStyle name="Normal 2 4 5 3 4 4" xfId="4448"/>
    <cellStyle name="Normal 2 4 5 3 4 4 2" xfId="22331"/>
    <cellStyle name="Normal 2 4 5 3 4 5" xfId="4449"/>
    <cellStyle name="Normal 2 4 5 3 4 5 2" xfId="22332"/>
    <cellStyle name="Normal 2 4 5 3 4 6" xfId="4450"/>
    <cellStyle name="Normal 2 4 5 3 4 6 2" xfId="22333"/>
    <cellStyle name="Normal 2 4 5 3 4 7" xfId="4451"/>
    <cellStyle name="Normal 2 4 5 3 4 7 2" xfId="22334"/>
    <cellStyle name="Normal 2 4 5 3 4 8" xfId="4452"/>
    <cellStyle name="Normal 2 4 5 3 4 8 2" xfId="22335"/>
    <cellStyle name="Normal 2 4 5 3 4 9" xfId="4453"/>
    <cellStyle name="Normal 2 4 5 3 4 9 2" xfId="22336"/>
    <cellStyle name="Normal 2 4 5 4" xfId="4454"/>
    <cellStyle name="Normal 2 4 5 5" xfId="4455"/>
    <cellStyle name="Normal 2 4 5 6" xfId="4456"/>
    <cellStyle name="Normal 2 4 5 7" xfId="4457"/>
    <cellStyle name="Normal 2 4 5 7 2" xfId="22337"/>
    <cellStyle name="Normal 2 4 5 8" xfId="4458"/>
    <cellStyle name="Normal 2 4 5 8 2" xfId="22338"/>
    <cellStyle name="Normal 2 4 5 9" xfId="4459"/>
    <cellStyle name="Normal 2 4 5 9 2" xfId="22339"/>
    <cellStyle name="Normal 2 4 6" xfId="4460"/>
    <cellStyle name="Normal 2 4 7" xfId="4461"/>
    <cellStyle name="Normal 2 4 8" xfId="4462"/>
    <cellStyle name="Normal 2 4 9" xfId="4463"/>
    <cellStyle name="Normal 2 40" xfId="4464"/>
    <cellStyle name="Normal 2 41" xfId="4465"/>
    <cellStyle name="Normal 2 42" xfId="4466"/>
    <cellStyle name="Normal 2 43" xfId="4467"/>
    <cellStyle name="Normal 2 44" xfId="4468"/>
    <cellStyle name="Normal 2 45" xfId="4469"/>
    <cellStyle name="Normal 2 46" xfId="4470"/>
    <cellStyle name="Normal 2 47" xfId="4471"/>
    <cellStyle name="Normal 2 48" xfId="4472"/>
    <cellStyle name="Normal 2 49" xfId="4473"/>
    <cellStyle name="Normal 2 49 10" xfId="4474"/>
    <cellStyle name="Normal 2 49 10 10" xfId="4475"/>
    <cellStyle name="Normal 2 49 10 10 2" xfId="22340"/>
    <cellStyle name="Normal 2 49 10 11" xfId="4476"/>
    <cellStyle name="Normal 2 49 10 11 2" xfId="22341"/>
    <cellStyle name="Normal 2 49 10 12" xfId="4477"/>
    <cellStyle name="Normal 2 49 10 12 2" xfId="22342"/>
    <cellStyle name="Normal 2 49 10 13" xfId="4478"/>
    <cellStyle name="Normal 2 49 10 13 2" xfId="22343"/>
    <cellStyle name="Normal 2 49 10 14" xfId="4479"/>
    <cellStyle name="Normal 2 49 10 14 2" xfId="22344"/>
    <cellStyle name="Normal 2 49 10 15" xfId="22345"/>
    <cellStyle name="Normal 2 49 10 2" xfId="4480"/>
    <cellStyle name="Normal 2 49 10 2 2" xfId="22346"/>
    <cellStyle name="Normal 2 49 10 3" xfId="4481"/>
    <cellStyle name="Normal 2 49 10 3 2" xfId="22347"/>
    <cellStyle name="Normal 2 49 10 4" xfId="4482"/>
    <cellStyle name="Normal 2 49 10 4 2" xfId="22348"/>
    <cellStyle name="Normal 2 49 10 5" xfId="4483"/>
    <cellStyle name="Normal 2 49 10 5 2" xfId="22349"/>
    <cellStyle name="Normal 2 49 10 6" xfId="4484"/>
    <cellStyle name="Normal 2 49 10 6 2" xfId="22350"/>
    <cellStyle name="Normal 2 49 10 7" xfId="4485"/>
    <cellStyle name="Normal 2 49 10 7 2" xfId="22351"/>
    <cellStyle name="Normal 2 49 10 8" xfId="4486"/>
    <cellStyle name="Normal 2 49 10 8 2" xfId="22352"/>
    <cellStyle name="Normal 2 49 10 9" xfId="4487"/>
    <cellStyle name="Normal 2 49 10 9 2" xfId="22353"/>
    <cellStyle name="Normal 2 49 11" xfId="4488"/>
    <cellStyle name="Normal 2 49 11 2" xfId="22354"/>
    <cellStyle name="Normal 2 49 12" xfId="4489"/>
    <cellStyle name="Normal 2 49 12 2" xfId="22355"/>
    <cellStyle name="Normal 2 49 13" xfId="4490"/>
    <cellStyle name="Normal 2 49 13 2" xfId="22356"/>
    <cellStyle name="Normal 2 49 14" xfId="4491"/>
    <cellStyle name="Normal 2 49 14 2" xfId="22357"/>
    <cellStyle name="Normal 2 49 15" xfId="4492"/>
    <cellStyle name="Normal 2 49 15 2" xfId="22358"/>
    <cellStyle name="Normal 2 49 16" xfId="4493"/>
    <cellStyle name="Normal 2 49 16 2" xfId="22359"/>
    <cellStyle name="Normal 2 49 17" xfId="4494"/>
    <cellStyle name="Normal 2 49 17 2" xfId="22360"/>
    <cellStyle name="Normal 2 49 18" xfId="4495"/>
    <cellStyle name="Normal 2 49 18 2" xfId="22361"/>
    <cellStyle name="Normal 2 49 19" xfId="4496"/>
    <cellStyle name="Normal 2 49 19 2" xfId="22362"/>
    <cellStyle name="Normal 2 49 2" xfId="4497"/>
    <cellStyle name="Normal 2 49 2 10" xfId="4498"/>
    <cellStyle name="Normal 2 49 2 10 2" xfId="22363"/>
    <cellStyle name="Normal 2 49 2 11" xfId="4499"/>
    <cellStyle name="Normal 2 49 2 11 2" xfId="22364"/>
    <cellStyle name="Normal 2 49 2 12" xfId="4500"/>
    <cellStyle name="Normal 2 49 2 12 2" xfId="22365"/>
    <cellStyle name="Normal 2 49 2 13" xfId="4501"/>
    <cellStyle name="Normal 2 49 2 13 2" xfId="22366"/>
    <cellStyle name="Normal 2 49 2 14" xfId="4502"/>
    <cellStyle name="Normal 2 49 2 14 2" xfId="22367"/>
    <cellStyle name="Normal 2 49 2 15" xfId="4503"/>
    <cellStyle name="Normal 2 49 2 15 2" xfId="22368"/>
    <cellStyle name="Normal 2 49 2 16" xfId="22369"/>
    <cellStyle name="Normal 2 49 2 2" xfId="4504"/>
    <cellStyle name="Normal 2 49 2 2 10" xfId="4505"/>
    <cellStyle name="Normal 2 49 2 2 10 2" xfId="22370"/>
    <cellStyle name="Normal 2 49 2 2 11" xfId="4506"/>
    <cellStyle name="Normal 2 49 2 2 11 2" xfId="22371"/>
    <cellStyle name="Normal 2 49 2 2 12" xfId="4507"/>
    <cellStyle name="Normal 2 49 2 2 12 2" xfId="22372"/>
    <cellStyle name="Normal 2 49 2 2 13" xfId="4508"/>
    <cellStyle name="Normal 2 49 2 2 13 2" xfId="22373"/>
    <cellStyle name="Normal 2 49 2 2 14" xfId="4509"/>
    <cellStyle name="Normal 2 49 2 2 14 2" xfId="22374"/>
    <cellStyle name="Normal 2 49 2 2 15" xfId="22375"/>
    <cellStyle name="Normal 2 49 2 2 2" xfId="4510"/>
    <cellStyle name="Normal 2 49 2 2 2 2" xfId="22376"/>
    <cellStyle name="Normal 2 49 2 2 3" xfId="4511"/>
    <cellStyle name="Normal 2 49 2 2 3 2" xfId="22377"/>
    <cellStyle name="Normal 2 49 2 2 4" xfId="4512"/>
    <cellStyle name="Normal 2 49 2 2 4 2" xfId="22378"/>
    <cellStyle name="Normal 2 49 2 2 5" xfId="4513"/>
    <cellStyle name="Normal 2 49 2 2 5 2" xfId="22379"/>
    <cellStyle name="Normal 2 49 2 2 6" xfId="4514"/>
    <cellStyle name="Normal 2 49 2 2 6 2" xfId="22380"/>
    <cellStyle name="Normal 2 49 2 2 7" xfId="4515"/>
    <cellStyle name="Normal 2 49 2 2 7 2" xfId="22381"/>
    <cellStyle name="Normal 2 49 2 2 8" xfId="4516"/>
    <cellStyle name="Normal 2 49 2 2 8 2" xfId="22382"/>
    <cellStyle name="Normal 2 49 2 2 9" xfId="4517"/>
    <cellStyle name="Normal 2 49 2 2 9 2" xfId="22383"/>
    <cellStyle name="Normal 2 49 2 3" xfId="4518"/>
    <cellStyle name="Normal 2 49 2 3 2" xfId="22384"/>
    <cellStyle name="Normal 2 49 2 4" xfId="4519"/>
    <cellStyle name="Normal 2 49 2 4 2" xfId="22385"/>
    <cellStyle name="Normal 2 49 2 5" xfId="4520"/>
    <cellStyle name="Normal 2 49 2 5 2" xfId="22386"/>
    <cellStyle name="Normal 2 49 2 6" xfId="4521"/>
    <cellStyle name="Normal 2 49 2 6 2" xfId="22387"/>
    <cellStyle name="Normal 2 49 2 7" xfId="4522"/>
    <cellStyle name="Normal 2 49 2 7 2" xfId="22388"/>
    <cellStyle name="Normal 2 49 2 8" xfId="4523"/>
    <cellStyle name="Normal 2 49 2 8 2" xfId="22389"/>
    <cellStyle name="Normal 2 49 2 9" xfId="4524"/>
    <cellStyle name="Normal 2 49 2 9 2" xfId="22390"/>
    <cellStyle name="Normal 2 49 20" xfId="4525"/>
    <cellStyle name="Normal 2 49 20 2" xfId="22391"/>
    <cellStyle name="Normal 2 49 21" xfId="4526"/>
    <cellStyle name="Normal 2 49 21 2" xfId="22392"/>
    <cellStyle name="Normal 2 49 22" xfId="4527"/>
    <cellStyle name="Normal 2 49 22 2" xfId="22393"/>
    <cellStyle name="Normal 2 49 23" xfId="4528"/>
    <cellStyle name="Normal 2 49 23 2" xfId="22394"/>
    <cellStyle name="Normal 2 49 24" xfId="22395"/>
    <cellStyle name="Normal 2 49 3" xfId="4529"/>
    <cellStyle name="Normal 2 49 3 10" xfId="4530"/>
    <cellStyle name="Normal 2 49 3 10 2" xfId="22396"/>
    <cellStyle name="Normal 2 49 3 11" xfId="4531"/>
    <cellStyle name="Normal 2 49 3 11 2" xfId="22397"/>
    <cellStyle name="Normal 2 49 3 12" xfId="4532"/>
    <cellStyle name="Normal 2 49 3 12 2" xfId="22398"/>
    <cellStyle name="Normal 2 49 3 13" xfId="4533"/>
    <cellStyle name="Normal 2 49 3 13 2" xfId="22399"/>
    <cellStyle name="Normal 2 49 3 14" xfId="4534"/>
    <cellStyle name="Normal 2 49 3 14 2" xfId="22400"/>
    <cellStyle name="Normal 2 49 3 15" xfId="4535"/>
    <cellStyle name="Normal 2 49 3 15 2" xfId="22401"/>
    <cellStyle name="Normal 2 49 3 16" xfId="22402"/>
    <cellStyle name="Normal 2 49 3 2" xfId="4536"/>
    <cellStyle name="Normal 2 49 3 2 10" xfId="4537"/>
    <cellStyle name="Normal 2 49 3 2 10 2" xfId="22403"/>
    <cellStyle name="Normal 2 49 3 2 11" xfId="4538"/>
    <cellStyle name="Normal 2 49 3 2 11 2" xfId="22404"/>
    <cellStyle name="Normal 2 49 3 2 12" xfId="4539"/>
    <cellStyle name="Normal 2 49 3 2 12 2" xfId="22405"/>
    <cellStyle name="Normal 2 49 3 2 13" xfId="4540"/>
    <cellStyle name="Normal 2 49 3 2 13 2" xfId="22406"/>
    <cellStyle name="Normal 2 49 3 2 14" xfId="4541"/>
    <cellStyle name="Normal 2 49 3 2 14 2" xfId="22407"/>
    <cellStyle name="Normal 2 49 3 2 15" xfId="22408"/>
    <cellStyle name="Normal 2 49 3 2 2" xfId="4542"/>
    <cellStyle name="Normal 2 49 3 2 2 2" xfId="22409"/>
    <cellStyle name="Normal 2 49 3 2 3" xfId="4543"/>
    <cellStyle name="Normal 2 49 3 2 3 2" xfId="22410"/>
    <cellStyle name="Normal 2 49 3 2 4" xfId="4544"/>
    <cellStyle name="Normal 2 49 3 2 4 2" xfId="22411"/>
    <cellStyle name="Normal 2 49 3 2 5" xfId="4545"/>
    <cellStyle name="Normal 2 49 3 2 5 2" xfId="22412"/>
    <cellStyle name="Normal 2 49 3 2 6" xfId="4546"/>
    <cellStyle name="Normal 2 49 3 2 6 2" xfId="22413"/>
    <cellStyle name="Normal 2 49 3 2 7" xfId="4547"/>
    <cellStyle name="Normal 2 49 3 2 7 2" xfId="22414"/>
    <cellStyle name="Normal 2 49 3 2 8" xfId="4548"/>
    <cellStyle name="Normal 2 49 3 2 8 2" xfId="22415"/>
    <cellStyle name="Normal 2 49 3 2 9" xfId="4549"/>
    <cellStyle name="Normal 2 49 3 2 9 2" xfId="22416"/>
    <cellStyle name="Normal 2 49 3 3" xfId="4550"/>
    <cellStyle name="Normal 2 49 3 3 2" xfId="22417"/>
    <cellStyle name="Normal 2 49 3 4" xfId="4551"/>
    <cellStyle name="Normal 2 49 3 4 2" xfId="22418"/>
    <cellStyle name="Normal 2 49 3 5" xfId="4552"/>
    <cellStyle name="Normal 2 49 3 5 2" xfId="22419"/>
    <cellStyle name="Normal 2 49 3 6" xfId="4553"/>
    <cellStyle name="Normal 2 49 3 6 2" xfId="22420"/>
    <cellStyle name="Normal 2 49 3 7" xfId="4554"/>
    <cellStyle name="Normal 2 49 3 7 2" xfId="22421"/>
    <cellStyle name="Normal 2 49 3 8" xfId="4555"/>
    <cellStyle name="Normal 2 49 3 8 2" xfId="22422"/>
    <cellStyle name="Normal 2 49 3 9" xfId="4556"/>
    <cellStyle name="Normal 2 49 3 9 2" xfId="22423"/>
    <cellStyle name="Normal 2 49 4" xfId="4557"/>
    <cellStyle name="Normal 2 49 4 10" xfId="4558"/>
    <cellStyle name="Normal 2 49 4 10 2" xfId="22424"/>
    <cellStyle name="Normal 2 49 4 11" xfId="4559"/>
    <cellStyle name="Normal 2 49 4 11 2" xfId="22425"/>
    <cellStyle name="Normal 2 49 4 12" xfId="4560"/>
    <cellStyle name="Normal 2 49 4 12 2" xfId="22426"/>
    <cellStyle name="Normal 2 49 4 13" xfId="4561"/>
    <cellStyle name="Normal 2 49 4 13 2" xfId="22427"/>
    <cellStyle name="Normal 2 49 4 14" xfId="4562"/>
    <cellStyle name="Normal 2 49 4 14 2" xfId="22428"/>
    <cellStyle name="Normal 2 49 4 15" xfId="4563"/>
    <cellStyle name="Normal 2 49 4 15 2" xfId="22429"/>
    <cellStyle name="Normal 2 49 4 16" xfId="22430"/>
    <cellStyle name="Normal 2 49 4 2" xfId="4564"/>
    <cellStyle name="Normal 2 49 4 2 10" xfId="4565"/>
    <cellStyle name="Normal 2 49 4 2 10 2" xfId="22431"/>
    <cellStyle name="Normal 2 49 4 2 11" xfId="4566"/>
    <cellStyle name="Normal 2 49 4 2 11 2" xfId="22432"/>
    <cellStyle name="Normal 2 49 4 2 12" xfId="4567"/>
    <cellStyle name="Normal 2 49 4 2 12 2" xfId="22433"/>
    <cellStyle name="Normal 2 49 4 2 13" xfId="4568"/>
    <cellStyle name="Normal 2 49 4 2 13 2" xfId="22434"/>
    <cellStyle name="Normal 2 49 4 2 14" xfId="4569"/>
    <cellStyle name="Normal 2 49 4 2 14 2" xfId="22435"/>
    <cellStyle name="Normal 2 49 4 2 15" xfId="22436"/>
    <cellStyle name="Normal 2 49 4 2 2" xfId="4570"/>
    <cellStyle name="Normal 2 49 4 2 2 2" xfId="22437"/>
    <cellStyle name="Normal 2 49 4 2 3" xfId="4571"/>
    <cellStyle name="Normal 2 49 4 2 3 2" xfId="22438"/>
    <cellStyle name="Normal 2 49 4 2 4" xfId="4572"/>
    <cellStyle name="Normal 2 49 4 2 4 2" xfId="22439"/>
    <cellStyle name="Normal 2 49 4 2 5" xfId="4573"/>
    <cellStyle name="Normal 2 49 4 2 5 2" xfId="22440"/>
    <cellStyle name="Normal 2 49 4 2 6" xfId="4574"/>
    <cellStyle name="Normal 2 49 4 2 6 2" xfId="22441"/>
    <cellStyle name="Normal 2 49 4 2 7" xfId="4575"/>
    <cellStyle name="Normal 2 49 4 2 7 2" xfId="22442"/>
    <cellStyle name="Normal 2 49 4 2 8" xfId="4576"/>
    <cellStyle name="Normal 2 49 4 2 8 2" xfId="22443"/>
    <cellStyle name="Normal 2 49 4 2 9" xfId="4577"/>
    <cellStyle name="Normal 2 49 4 2 9 2" xfId="22444"/>
    <cellStyle name="Normal 2 49 4 3" xfId="4578"/>
    <cellStyle name="Normal 2 49 4 3 2" xfId="22445"/>
    <cellStyle name="Normal 2 49 4 4" xfId="4579"/>
    <cellStyle name="Normal 2 49 4 4 2" xfId="22446"/>
    <cellStyle name="Normal 2 49 4 5" xfId="4580"/>
    <cellStyle name="Normal 2 49 4 5 2" xfId="22447"/>
    <cellStyle name="Normal 2 49 4 6" xfId="4581"/>
    <cellStyle name="Normal 2 49 4 6 2" xfId="22448"/>
    <cellStyle name="Normal 2 49 4 7" xfId="4582"/>
    <cellStyle name="Normal 2 49 4 7 2" xfId="22449"/>
    <cellStyle name="Normal 2 49 4 8" xfId="4583"/>
    <cellStyle name="Normal 2 49 4 8 2" xfId="22450"/>
    <cellStyle name="Normal 2 49 4 9" xfId="4584"/>
    <cellStyle name="Normal 2 49 4 9 2" xfId="22451"/>
    <cellStyle name="Normal 2 49 5" xfId="4585"/>
    <cellStyle name="Normal 2 49 5 10" xfId="4586"/>
    <cellStyle name="Normal 2 49 5 10 2" xfId="22452"/>
    <cellStyle name="Normal 2 49 5 11" xfId="4587"/>
    <cellStyle name="Normal 2 49 5 11 2" xfId="22453"/>
    <cellStyle name="Normal 2 49 5 12" xfId="4588"/>
    <cellStyle name="Normal 2 49 5 12 2" xfId="22454"/>
    <cellStyle name="Normal 2 49 5 13" xfId="4589"/>
    <cellStyle name="Normal 2 49 5 13 2" xfId="22455"/>
    <cellStyle name="Normal 2 49 5 14" xfId="4590"/>
    <cellStyle name="Normal 2 49 5 14 2" xfId="22456"/>
    <cellStyle name="Normal 2 49 5 15" xfId="22457"/>
    <cellStyle name="Normal 2 49 5 2" xfId="4591"/>
    <cellStyle name="Normal 2 49 5 2 2" xfId="22458"/>
    <cellStyle name="Normal 2 49 5 3" xfId="4592"/>
    <cellStyle name="Normal 2 49 5 3 2" xfId="22459"/>
    <cellStyle name="Normal 2 49 5 4" xfId="4593"/>
    <cellStyle name="Normal 2 49 5 4 2" xfId="22460"/>
    <cellStyle name="Normal 2 49 5 5" xfId="4594"/>
    <cellStyle name="Normal 2 49 5 5 2" xfId="22461"/>
    <cellStyle name="Normal 2 49 5 6" xfId="4595"/>
    <cellStyle name="Normal 2 49 5 6 2" xfId="22462"/>
    <cellStyle name="Normal 2 49 5 7" xfId="4596"/>
    <cellStyle name="Normal 2 49 5 7 2" xfId="22463"/>
    <cellStyle name="Normal 2 49 5 8" xfId="4597"/>
    <cellStyle name="Normal 2 49 5 8 2" xfId="22464"/>
    <cellStyle name="Normal 2 49 5 9" xfId="4598"/>
    <cellStyle name="Normal 2 49 5 9 2" xfId="22465"/>
    <cellStyle name="Normal 2 49 6" xfId="4599"/>
    <cellStyle name="Normal 2 49 6 10" xfId="4600"/>
    <cellStyle name="Normal 2 49 6 10 2" xfId="22466"/>
    <cellStyle name="Normal 2 49 6 11" xfId="4601"/>
    <cellStyle name="Normal 2 49 6 11 2" xfId="22467"/>
    <cellStyle name="Normal 2 49 6 12" xfId="4602"/>
    <cellStyle name="Normal 2 49 6 12 2" xfId="22468"/>
    <cellStyle name="Normal 2 49 6 13" xfId="4603"/>
    <cellStyle name="Normal 2 49 6 13 2" xfId="22469"/>
    <cellStyle name="Normal 2 49 6 14" xfId="4604"/>
    <cellStyle name="Normal 2 49 6 14 2" xfId="22470"/>
    <cellStyle name="Normal 2 49 6 15" xfId="22471"/>
    <cellStyle name="Normal 2 49 6 2" xfId="4605"/>
    <cellStyle name="Normal 2 49 6 2 2" xfId="22472"/>
    <cellStyle name="Normal 2 49 6 3" xfId="4606"/>
    <cellStyle name="Normal 2 49 6 3 2" xfId="22473"/>
    <cellStyle name="Normal 2 49 6 4" xfId="4607"/>
    <cellStyle name="Normal 2 49 6 4 2" xfId="22474"/>
    <cellStyle name="Normal 2 49 6 5" xfId="4608"/>
    <cellStyle name="Normal 2 49 6 5 2" xfId="22475"/>
    <cellStyle name="Normal 2 49 6 6" xfId="4609"/>
    <cellStyle name="Normal 2 49 6 6 2" xfId="22476"/>
    <cellStyle name="Normal 2 49 6 7" xfId="4610"/>
    <cellStyle name="Normal 2 49 6 7 2" xfId="22477"/>
    <cellStyle name="Normal 2 49 6 8" xfId="4611"/>
    <cellStyle name="Normal 2 49 6 8 2" xfId="22478"/>
    <cellStyle name="Normal 2 49 6 9" xfId="4612"/>
    <cellStyle name="Normal 2 49 6 9 2" xfId="22479"/>
    <cellStyle name="Normal 2 49 7" xfId="4613"/>
    <cellStyle name="Normal 2 49 7 10" xfId="4614"/>
    <cellStyle name="Normal 2 49 7 10 2" xfId="22480"/>
    <cellStyle name="Normal 2 49 7 11" xfId="4615"/>
    <cellStyle name="Normal 2 49 7 11 2" xfId="22481"/>
    <cellStyle name="Normal 2 49 7 12" xfId="4616"/>
    <cellStyle name="Normal 2 49 7 12 2" xfId="22482"/>
    <cellStyle name="Normal 2 49 7 13" xfId="4617"/>
    <cellStyle name="Normal 2 49 7 13 2" xfId="22483"/>
    <cellStyle name="Normal 2 49 7 14" xfId="4618"/>
    <cellStyle name="Normal 2 49 7 14 2" xfId="22484"/>
    <cellStyle name="Normal 2 49 7 15" xfId="22485"/>
    <cellStyle name="Normal 2 49 7 2" xfId="4619"/>
    <cellStyle name="Normal 2 49 7 2 2" xfId="22486"/>
    <cellStyle name="Normal 2 49 7 3" xfId="4620"/>
    <cellStyle name="Normal 2 49 7 3 2" xfId="22487"/>
    <cellStyle name="Normal 2 49 7 4" xfId="4621"/>
    <cellStyle name="Normal 2 49 7 4 2" xfId="22488"/>
    <cellStyle name="Normal 2 49 7 5" xfId="4622"/>
    <cellStyle name="Normal 2 49 7 5 2" xfId="22489"/>
    <cellStyle name="Normal 2 49 7 6" xfId="4623"/>
    <cellStyle name="Normal 2 49 7 6 2" xfId="22490"/>
    <cellStyle name="Normal 2 49 7 7" xfId="4624"/>
    <cellStyle name="Normal 2 49 7 7 2" xfId="22491"/>
    <cellStyle name="Normal 2 49 7 8" xfId="4625"/>
    <cellStyle name="Normal 2 49 7 8 2" xfId="22492"/>
    <cellStyle name="Normal 2 49 7 9" xfId="4626"/>
    <cellStyle name="Normal 2 49 7 9 2" xfId="22493"/>
    <cellStyle name="Normal 2 49 8" xfId="4627"/>
    <cellStyle name="Normal 2 49 8 10" xfId="4628"/>
    <cellStyle name="Normal 2 49 8 10 2" xfId="22494"/>
    <cellStyle name="Normal 2 49 8 11" xfId="4629"/>
    <cellStyle name="Normal 2 49 8 11 2" xfId="22495"/>
    <cellStyle name="Normal 2 49 8 12" xfId="4630"/>
    <cellStyle name="Normal 2 49 8 12 2" xfId="22496"/>
    <cellStyle name="Normal 2 49 8 13" xfId="4631"/>
    <cellStyle name="Normal 2 49 8 13 2" xfId="22497"/>
    <cellStyle name="Normal 2 49 8 14" xfId="4632"/>
    <cellStyle name="Normal 2 49 8 14 2" xfId="22498"/>
    <cellStyle name="Normal 2 49 8 15" xfId="22499"/>
    <cellStyle name="Normal 2 49 8 2" xfId="4633"/>
    <cellStyle name="Normal 2 49 8 2 2" xfId="22500"/>
    <cellStyle name="Normal 2 49 8 3" xfId="4634"/>
    <cellStyle name="Normal 2 49 8 3 2" xfId="22501"/>
    <cellStyle name="Normal 2 49 8 4" xfId="4635"/>
    <cellStyle name="Normal 2 49 8 4 2" xfId="22502"/>
    <cellStyle name="Normal 2 49 8 5" xfId="4636"/>
    <cellStyle name="Normal 2 49 8 5 2" xfId="22503"/>
    <cellStyle name="Normal 2 49 8 6" xfId="4637"/>
    <cellStyle name="Normal 2 49 8 6 2" xfId="22504"/>
    <cellStyle name="Normal 2 49 8 7" xfId="4638"/>
    <cellStyle name="Normal 2 49 8 7 2" xfId="22505"/>
    <cellStyle name="Normal 2 49 8 8" xfId="4639"/>
    <cellStyle name="Normal 2 49 8 8 2" xfId="22506"/>
    <cellStyle name="Normal 2 49 8 9" xfId="4640"/>
    <cellStyle name="Normal 2 49 8 9 2" xfId="22507"/>
    <cellStyle name="Normal 2 49 9" xfId="4641"/>
    <cellStyle name="Normal 2 49 9 10" xfId="4642"/>
    <cellStyle name="Normal 2 49 9 10 2" xfId="22508"/>
    <cellStyle name="Normal 2 49 9 11" xfId="4643"/>
    <cellStyle name="Normal 2 49 9 11 2" xfId="22509"/>
    <cellStyle name="Normal 2 49 9 12" xfId="4644"/>
    <cellStyle name="Normal 2 49 9 12 2" xfId="22510"/>
    <cellStyle name="Normal 2 49 9 13" xfId="4645"/>
    <cellStyle name="Normal 2 49 9 13 2" xfId="22511"/>
    <cellStyle name="Normal 2 49 9 14" xfId="4646"/>
    <cellStyle name="Normal 2 49 9 14 2" xfId="22512"/>
    <cellStyle name="Normal 2 49 9 15" xfId="22513"/>
    <cellStyle name="Normal 2 49 9 2" xfId="4647"/>
    <cellStyle name="Normal 2 49 9 2 2" xfId="22514"/>
    <cellStyle name="Normal 2 49 9 3" xfId="4648"/>
    <cellStyle name="Normal 2 49 9 3 2" xfId="22515"/>
    <cellStyle name="Normal 2 49 9 4" xfId="4649"/>
    <cellStyle name="Normal 2 49 9 4 2" xfId="22516"/>
    <cellStyle name="Normal 2 49 9 5" xfId="4650"/>
    <cellStyle name="Normal 2 49 9 5 2" xfId="22517"/>
    <cellStyle name="Normal 2 49 9 6" xfId="4651"/>
    <cellStyle name="Normal 2 49 9 6 2" xfId="22518"/>
    <cellStyle name="Normal 2 49 9 7" xfId="4652"/>
    <cellStyle name="Normal 2 49 9 7 2" xfId="22519"/>
    <cellStyle name="Normal 2 49 9 8" xfId="4653"/>
    <cellStyle name="Normal 2 49 9 8 2" xfId="22520"/>
    <cellStyle name="Normal 2 49 9 9" xfId="4654"/>
    <cellStyle name="Normal 2 49 9 9 2" xfId="22521"/>
    <cellStyle name="Normal 2 5" xfId="111"/>
    <cellStyle name="Normal 2 5 2" xfId="202"/>
    <cellStyle name="Normal 2 5 2 2" xfId="4655"/>
    <cellStyle name="Normal 2 5 2 2 2" xfId="4656"/>
    <cellStyle name="Normal 2 5 2 3" xfId="4657"/>
    <cellStyle name="Normal 2 5 2 3 2" xfId="4658"/>
    <cellStyle name="Normal 2 5 2 4" xfId="4659"/>
    <cellStyle name="Normal 2 5 2 4 2" xfId="4660"/>
    <cellStyle name="Normal 2 5 2 5" xfId="4661"/>
    <cellStyle name="Normal 2 5 2 5 2" xfId="4662"/>
    <cellStyle name="Normal 2 5 2 6" xfId="4663"/>
    <cellStyle name="Normal 2 5 2 6 2" xfId="4664"/>
    <cellStyle name="Normal 2 5 2 7" xfId="4665"/>
    <cellStyle name="Normal 2 5 2 7 2" xfId="4666"/>
    <cellStyle name="Normal 2 5 2 8" xfId="4667"/>
    <cellStyle name="Normal 2 5 3" xfId="4668"/>
    <cellStyle name="Normal 2 5 4" xfId="4669"/>
    <cellStyle name="Normal 2 5 5" xfId="4670"/>
    <cellStyle name="Normal 2 5 6" xfId="4671"/>
    <cellStyle name="Normal 2 5 7" xfId="4672"/>
    <cellStyle name="Normal 2 5 8" xfId="4673"/>
    <cellStyle name="Normal 2 50" xfId="4674"/>
    <cellStyle name="Normal 2 50 10" xfId="4675"/>
    <cellStyle name="Normal 2 50 10 10" xfId="4676"/>
    <cellStyle name="Normal 2 50 10 10 2" xfId="22522"/>
    <cellStyle name="Normal 2 50 10 11" xfId="4677"/>
    <cellStyle name="Normal 2 50 10 11 2" xfId="22523"/>
    <cellStyle name="Normal 2 50 10 12" xfId="4678"/>
    <cellStyle name="Normal 2 50 10 12 2" xfId="22524"/>
    <cellStyle name="Normal 2 50 10 13" xfId="4679"/>
    <cellStyle name="Normal 2 50 10 13 2" xfId="22525"/>
    <cellStyle name="Normal 2 50 10 14" xfId="4680"/>
    <cellStyle name="Normal 2 50 10 14 2" xfId="22526"/>
    <cellStyle name="Normal 2 50 10 15" xfId="22527"/>
    <cellStyle name="Normal 2 50 10 2" xfId="4681"/>
    <cellStyle name="Normal 2 50 10 2 2" xfId="22528"/>
    <cellStyle name="Normal 2 50 10 3" xfId="4682"/>
    <cellStyle name="Normal 2 50 10 3 2" xfId="22529"/>
    <cellStyle name="Normal 2 50 10 4" xfId="4683"/>
    <cellStyle name="Normal 2 50 10 4 2" xfId="22530"/>
    <cellStyle name="Normal 2 50 10 5" xfId="4684"/>
    <cellStyle name="Normal 2 50 10 5 2" xfId="22531"/>
    <cellStyle name="Normal 2 50 10 6" xfId="4685"/>
    <cellStyle name="Normal 2 50 10 6 2" xfId="22532"/>
    <cellStyle name="Normal 2 50 10 7" xfId="4686"/>
    <cellStyle name="Normal 2 50 10 7 2" xfId="22533"/>
    <cellStyle name="Normal 2 50 10 8" xfId="4687"/>
    <cellStyle name="Normal 2 50 10 8 2" xfId="22534"/>
    <cellStyle name="Normal 2 50 10 9" xfId="4688"/>
    <cellStyle name="Normal 2 50 10 9 2" xfId="22535"/>
    <cellStyle name="Normal 2 50 11" xfId="4689"/>
    <cellStyle name="Normal 2 50 11 2" xfId="22536"/>
    <cellStyle name="Normal 2 50 12" xfId="4690"/>
    <cellStyle name="Normal 2 50 12 2" xfId="22537"/>
    <cellStyle name="Normal 2 50 13" xfId="4691"/>
    <cellStyle name="Normal 2 50 13 2" xfId="22538"/>
    <cellStyle name="Normal 2 50 14" xfId="4692"/>
    <cellStyle name="Normal 2 50 14 2" xfId="22539"/>
    <cellStyle name="Normal 2 50 15" xfId="4693"/>
    <cellStyle name="Normal 2 50 15 2" xfId="22540"/>
    <cellStyle name="Normal 2 50 16" xfId="4694"/>
    <cellStyle name="Normal 2 50 16 2" xfId="22541"/>
    <cellStyle name="Normal 2 50 17" xfId="4695"/>
    <cellStyle name="Normal 2 50 17 2" xfId="22542"/>
    <cellStyle name="Normal 2 50 18" xfId="4696"/>
    <cellStyle name="Normal 2 50 18 2" xfId="22543"/>
    <cellStyle name="Normal 2 50 19" xfId="4697"/>
    <cellStyle name="Normal 2 50 19 2" xfId="22544"/>
    <cellStyle name="Normal 2 50 2" xfId="4698"/>
    <cellStyle name="Normal 2 50 2 10" xfId="4699"/>
    <cellStyle name="Normal 2 50 2 10 2" xfId="22545"/>
    <cellStyle name="Normal 2 50 2 11" xfId="4700"/>
    <cellStyle name="Normal 2 50 2 11 2" xfId="22546"/>
    <cellStyle name="Normal 2 50 2 12" xfId="4701"/>
    <cellStyle name="Normal 2 50 2 12 2" xfId="22547"/>
    <cellStyle name="Normal 2 50 2 13" xfId="4702"/>
    <cellStyle name="Normal 2 50 2 13 2" xfId="22548"/>
    <cellStyle name="Normal 2 50 2 14" xfId="4703"/>
    <cellStyle name="Normal 2 50 2 14 2" xfId="22549"/>
    <cellStyle name="Normal 2 50 2 15" xfId="4704"/>
    <cellStyle name="Normal 2 50 2 15 2" xfId="22550"/>
    <cellStyle name="Normal 2 50 2 16" xfId="22551"/>
    <cellStyle name="Normal 2 50 2 2" xfId="4705"/>
    <cellStyle name="Normal 2 50 2 2 10" xfId="4706"/>
    <cellStyle name="Normal 2 50 2 2 10 2" xfId="22552"/>
    <cellStyle name="Normal 2 50 2 2 11" xfId="4707"/>
    <cellStyle name="Normal 2 50 2 2 11 2" xfId="22553"/>
    <cellStyle name="Normal 2 50 2 2 12" xfId="4708"/>
    <cellStyle name="Normal 2 50 2 2 12 2" xfId="22554"/>
    <cellStyle name="Normal 2 50 2 2 13" xfId="4709"/>
    <cellStyle name="Normal 2 50 2 2 13 2" xfId="22555"/>
    <cellStyle name="Normal 2 50 2 2 14" xfId="4710"/>
    <cellStyle name="Normal 2 50 2 2 14 2" xfId="22556"/>
    <cellStyle name="Normal 2 50 2 2 15" xfId="22557"/>
    <cellStyle name="Normal 2 50 2 2 2" xfId="4711"/>
    <cellStyle name="Normal 2 50 2 2 2 2" xfId="22558"/>
    <cellStyle name="Normal 2 50 2 2 3" xfId="4712"/>
    <cellStyle name="Normal 2 50 2 2 3 2" xfId="22559"/>
    <cellStyle name="Normal 2 50 2 2 4" xfId="4713"/>
    <cellStyle name="Normal 2 50 2 2 4 2" xfId="22560"/>
    <cellStyle name="Normal 2 50 2 2 5" xfId="4714"/>
    <cellStyle name="Normal 2 50 2 2 5 2" xfId="22561"/>
    <cellStyle name="Normal 2 50 2 2 6" xfId="4715"/>
    <cellStyle name="Normal 2 50 2 2 6 2" xfId="22562"/>
    <cellStyle name="Normal 2 50 2 2 7" xfId="4716"/>
    <cellStyle name="Normal 2 50 2 2 7 2" xfId="22563"/>
    <cellStyle name="Normal 2 50 2 2 8" xfId="4717"/>
    <cellStyle name="Normal 2 50 2 2 8 2" xfId="22564"/>
    <cellStyle name="Normal 2 50 2 2 9" xfId="4718"/>
    <cellStyle name="Normal 2 50 2 2 9 2" xfId="22565"/>
    <cellStyle name="Normal 2 50 2 3" xfId="4719"/>
    <cellStyle name="Normal 2 50 2 3 2" xfId="22566"/>
    <cellStyle name="Normal 2 50 2 4" xfId="4720"/>
    <cellStyle name="Normal 2 50 2 4 2" xfId="22567"/>
    <cellStyle name="Normal 2 50 2 5" xfId="4721"/>
    <cellStyle name="Normal 2 50 2 5 2" xfId="22568"/>
    <cellStyle name="Normal 2 50 2 6" xfId="4722"/>
    <cellStyle name="Normal 2 50 2 6 2" xfId="22569"/>
    <cellStyle name="Normal 2 50 2 7" xfId="4723"/>
    <cellStyle name="Normal 2 50 2 7 2" xfId="22570"/>
    <cellStyle name="Normal 2 50 2 8" xfId="4724"/>
    <cellStyle name="Normal 2 50 2 8 2" xfId="22571"/>
    <cellStyle name="Normal 2 50 2 9" xfId="4725"/>
    <cellStyle name="Normal 2 50 2 9 2" xfId="22572"/>
    <cellStyle name="Normal 2 50 20" xfId="4726"/>
    <cellStyle name="Normal 2 50 20 2" xfId="22573"/>
    <cellStyle name="Normal 2 50 21" xfId="4727"/>
    <cellStyle name="Normal 2 50 21 2" xfId="22574"/>
    <cellStyle name="Normal 2 50 22" xfId="4728"/>
    <cellStyle name="Normal 2 50 22 2" xfId="22575"/>
    <cellStyle name="Normal 2 50 23" xfId="4729"/>
    <cellStyle name="Normal 2 50 23 2" xfId="22576"/>
    <cellStyle name="Normal 2 50 24" xfId="22577"/>
    <cellStyle name="Normal 2 50 3" xfId="4730"/>
    <cellStyle name="Normal 2 50 3 10" xfId="4731"/>
    <cellStyle name="Normal 2 50 3 10 2" xfId="22578"/>
    <cellStyle name="Normal 2 50 3 11" xfId="4732"/>
    <cellStyle name="Normal 2 50 3 11 2" xfId="22579"/>
    <cellStyle name="Normal 2 50 3 12" xfId="4733"/>
    <cellStyle name="Normal 2 50 3 12 2" xfId="22580"/>
    <cellStyle name="Normal 2 50 3 13" xfId="4734"/>
    <cellStyle name="Normal 2 50 3 13 2" xfId="22581"/>
    <cellStyle name="Normal 2 50 3 14" xfId="4735"/>
    <cellStyle name="Normal 2 50 3 14 2" xfId="22582"/>
    <cellStyle name="Normal 2 50 3 15" xfId="4736"/>
    <cellStyle name="Normal 2 50 3 15 2" xfId="22583"/>
    <cellStyle name="Normal 2 50 3 16" xfId="22584"/>
    <cellStyle name="Normal 2 50 3 2" xfId="4737"/>
    <cellStyle name="Normal 2 50 3 2 10" xfId="4738"/>
    <cellStyle name="Normal 2 50 3 2 10 2" xfId="22585"/>
    <cellStyle name="Normal 2 50 3 2 11" xfId="4739"/>
    <cellStyle name="Normal 2 50 3 2 11 2" xfId="22586"/>
    <cellStyle name="Normal 2 50 3 2 12" xfId="4740"/>
    <cellStyle name="Normal 2 50 3 2 12 2" xfId="22587"/>
    <cellStyle name="Normal 2 50 3 2 13" xfId="4741"/>
    <cellStyle name="Normal 2 50 3 2 13 2" xfId="22588"/>
    <cellStyle name="Normal 2 50 3 2 14" xfId="4742"/>
    <cellStyle name="Normal 2 50 3 2 14 2" xfId="22589"/>
    <cellStyle name="Normal 2 50 3 2 15" xfId="22590"/>
    <cellStyle name="Normal 2 50 3 2 2" xfId="4743"/>
    <cellStyle name="Normal 2 50 3 2 2 2" xfId="22591"/>
    <cellStyle name="Normal 2 50 3 2 3" xfId="4744"/>
    <cellStyle name="Normal 2 50 3 2 3 2" xfId="22592"/>
    <cellStyle name="Normal 2 50 3 2 4" xfId="4745"/>
    <cellStyle name="Normal 2 50 3 2 4 2" xfId="22593"/>
    <cellStyle name="Normal 2 50 3 2 5" xfId="4746"/>
    <cellStyle name="Normal 2 50 3 2 5 2" xfId="22594"/>
    <cellStyle name="Normal 2 50 3 2 6" xfId="4747"/>
    <cellStyle name="Normal 2 50 3 2 6 2" xfId="22595"/>
    <cellStyle name="Normal 2 50 3 2 7" xfId="4748"/>
    <cellStyle name="Normal 2 50 3 2 7 2" xfId="22596"/>
    <cellStyle name="Normal 2 50 3 2 8" xfId="4749"/>
    <cellStyle name="Normal 2 50 3 2 8 2" xfId="22597"/>
    <cellStyle name="Normal 2 50 3 2 9" xfId="4750"/>
    <cellStyle name="Normal 2 50 3 2 9 2" xfId="22598"/>
    <cellStyle name="Normal 2 50 3 3" xfId="4751"/>
    <cellStyle name="Normal 2 50 3 3 2" xfId="22599"/>
    <cellStyle name="Normal 2 50 3 4" xfId="4752"/>
    <cellStyle name="Normal 2 50 3 4 2" xfId="22600"/>
    <cellStyle name="Normal 2 50 3 5" xfId="4753"/>
    <cellStyle name="Normal 2 50 3 5 2" xfId="22601"/>
    <cellStyle name="Normal 2 50 3 6" xfId="4754"/>
    <cellStyle name="Normal 2 50 3 6 2" xfId="22602"/>
    <cellStyle name="Normal 2 50 3 7" xfId="4755"/>
    <cellStyle name="Normal 2 50 3 7 2" xfId="22603"/>
    <cellStyle name="Normal 2 50 3 8" xfId="4756"/>
    <cellStyle name="Normal 2 50 3 8 2" xfId="22604"/>
    <cellStyle name="Normal 2 50 3 9" xfId="4757"/>
    <cellStyle name="Normal 2 50 3 9 2" xfId="22605"/>
    <cellStyle name="Normal 2 50 4" xfId="4758"/>
    <cellStyle name="Normal 2 50 4 10" xfId="4759"/>
    <cellStyle name="Normal 2 50 4 10 2" xfId="22606"/>
    <cellStyle name="Normal 2 50 4 11" xfId="4760"/>
    <cellStyle name="Normal 2 50 4 11 2" xfId="22607"/>
    <cellStyle name="Normal 2 50 4 12" xfId="4761"/>
    <cellStyle name="Normal 2 50 4 12 2" xfId="22608"/>
    <cellStyle name="Normal 2 50 4 13" xfId="4762"/>
    <cellStyle name="Normal 2 50 4 13 2" xfId="22609"/>
    <cellStyle name="Normal 2 50 4 14" xfId="4763"/>
    <cellStyle name="Normal 2 50 4 14 2" xfId="22610"/>
    <cellStyle name="Normal 2 50 4 15" xfId="4764"/>
    <cellStyle name="Normal 2 50 4 15 2" xfId="22611"/>
    <cellStyle name="Normal 2 50 4 16" xfId="22612"/>
    <cellStyle name="Normal 2 50 4 2" xfId="4765"/>
    <cellStyle name="Normal 2 50 4 2 10" xfId="4766"/>
    <cellStyle name="Normal 2 50 4 2 10 2" xfId="22613"/>
    <cellStyle name="Normal 2 50 4 2 11" xfId="4767"/>
    <cellStyle name="Normal 2 50 4 2 11 2" xfId="22614"/>
    <cellStyle name="Normal 2 50 4 2 12" xfId="4768"/>
    <cellStyle name="Normal 2 50 4 2 12 2" xfId="22615"/>
    <cellStyle name="Normal 2 50 4 2 13" xfId="4769"/>
    <cellStyle name="Normal 2 50 4 2 13 2" xfId="22616"/>
    <cellStyle name="Normal 2 50 4 2 14" xfId="4770"/>
    <cellStyle name="Normal 2 50 4 2 14 2" xfId="22617"/>
    <cellStyle name="Normal 2 50 4 2 15" xfId="22618"/>
    <cellStyle name="Normal 2 50 4 2 2" xfId="4771"/>
    <cellStyle name="Normal 2 50 4 2 2 2" xfId="22619"/>
    <cellStyle name="Normal 2 50 4 2 3" xfId="4772"/>
    <cellStyle name="Normal 2 50 4 2 3 2" xfId="22620"/>
    <cellStyle name="Normal 2 50 4 2 4" xfId="4773"/>
    <cellStyle name="Normal 2 50 4 2 4 2" xfId="22621"/>
    <cellStyle name="Normal 2 50 4 2 5" xfId="4774"/>
    <cellStyle name="Normal 2 50 4 2 5 2" xfId="22622"/>
    <cellStyle name="Normal 2 50 4 2 6" xfId="4775"/>
    <cellStyle name="Normal 2 50 4 2 6 2" xfId="22623"/>
    <cellStyle name="Normal 2 50 4 2 7" xfId="4776"/>
    <cellStyle name="Normal 2 50 4 2 7 2" xfId="22624"/>
    <cellStyle name="Normal 2 50 4 2 8" xfId="4777"/>
    <cellStyle name="Normal 2 50 4 2 8 2" xfId="22625"/>
    <cellStyle name="Normal 2 50 4 2 9" xfId="4778"/>
    <cellStyle name="Normal 2 50 4 2 9 2" xfId="22626"/>
    <cellStyle name="Normal 2 50 4 3" xfId="4779"/>
    <cellStyle name="Normal 2 50 4 3 2" xfId="22627"/>
    <cellStyle name="Normal 2 50 4 4" xfId="4780"/>
    <cellStyle name="Normal 2 50 4 4 2" xfId="22628"/>
    <cellStyle name="Normal 2 50 4 5" xfId="4781"/>
    <cellStyle name="Normal 2 50 4 5 2" xfId="22629"/>
    <cellStyle name="Normal 2 50 4 6" xfId="4782"/>
    <cellStyle name="Normal 2 50 4 6 2" xfId="22630"/>
    <cellStyle name="Normal 2 50 4 7" xfId="4783"/>
    <cellStyle name="Normal 2 50 4 7 2" xfId="22631"/>
    <cellStyle name="Normal 2 50 4 8" xfId="4784"/>
    <cellStyle name="Normal 2 50 4 8 2" xfId="22632"/>
    <cellStyle name="Normal 2 50 4 9" xfId="4785"/>
    <cellStyle name="Normal 2 50 4 9 2" xfId="22633"/>
    <cellStyle name="Normal 2 50 5" xfId="4786"/>
    <cellStyle name="Normal 2 50 5 10" xfId="4787"/>
    <cellStyle name="Normal 2 50 5 10 2" xfId="22634"/>
    <cellStyle name="Normal 2 50 5 11" xfId="4788"/>
    <cellStyle name="Normal 2 50 5 11 2" xfId="22635"/>
    <cellStyle name="Normal 2 50 5 12" xfId="4789"/>
    <cellStyle name="Normal 2 50 5 12 2" xfId="22636"/>
    <cellStyle name="Normal 2 50 5 13" xfId="4790"/>
    <cellStyle name="Normal 2 50 5 13 2" xfId="22637"/>
    <cellStyle name="Normal 2 50 5 14" xfId="4791"/>
    <cellStyle name="Normal 2 50 5 14 2" xfId="22638"/>
    <cellStyle name="Normal 2 50 5 15" xfId="22639"/>
    <cellStyle name="Normal 2 50 5 2" xfId="4792"/>
    <cellStyle name="Normal 2 50 5 2 2" xfId="22640"/>
    <cellStyle name="Normal 2 50 5 3" xfId="4793"/>
    <cellStyle name="Normal 2 50 5 3 2" xfId="22641"/>
    <cellStyle name="Normal 2 50 5 4" xfId="4794"/>
    <cellStyle name="Normal 2 50 5 4 2" xfId="22642"/>
    <cellStyle name="Normal 2 50 5 5" xfId="4795"/>
    <cellStyle name="Normal 2 50 5 5 2" xfId="22643"/>
    <cellStyle name="Normal 2 50 5 6" xfId="4796"/>
    <cellStyle name="Normal 2 50 5 6 2" xfId="22644"/>
    <cellStyle name="Normal 2 50 5 7" xfId="4797"/>
    <cellStyle name="Normal 2 50 5 7 2" xfId="22645"/>
    <cellStyle name="Normal 2 50 5 8" xfId="4798"/>
    <cellStyle name="Normal 2 50 5 8 2" xfId="22646"/>
    <cellStyle name="Normal 2 50 5 9" xfId="4799"/>
    <cellStyle name="Normal 2 50 5 9 2" xfId="22647"/>
    <cellStyle name="Normal 2 50 6" xfId="4800"/>
    <cellStyle name="Normal 2 50 6 10" xfId="4801"/>
    <cellStyle name="Normal 2 50 6 10 2" xfId="22648"/>
    <cellStyle name="Normal 2 50 6 11" xfId="4802"/>
    <cellStyle name="Normal 2 50 6 11 2" xfId="22649"/>
    <cellStyle name="Normal 2 50 6 12" xfId="4803"/>
    <cellStyle name="Normal 2 50 6 12 2" xfId="22650"/>
    <cellStyle name="Normal 2 50 6 13" xfId="4804"/>
    <cellStyle name="Normal 2 50 6 13 2" xfId="22651"/>
    <cellStyle name="Normal 2 50 6 14" xfId="4805"/>
    <cellStyle name="Normal 2 50 6 14 2" xfId="22652"/>
    <cellStyle name="Normal 2 50 6 15" xfId="22653"/>
    <cellStyle name="Normal 2 50 6 2" xfId="4806"/>
    <cellStyle name="Normal 2 50 6 2 2" xfId="22654"/>
    <cellStyle name="Normal 2 50 6 3" xfId="4807"/>
    <cellStyle name="Normal 2 50 6 3 2" xfId="22655"/>
    <cellStyle name="Normal 2 50 6 4" xfId="4808"/>
    <cellStyle name="Normal 2 50 6 4 2" xfId="22656"/>
    <cellStyle name="Normal 2 50 6 5" xfId="4809"/>
    <cellStyle name="Normal 2 50 6 5 2" xfId="22657"/>
    <cellStyle name="Normal 2 50 6 6" xfId="4810"/>
    <cellStyle name="Normal 2 50 6 6 2" xfId="22658"/>
    <cellStyle name="Normal 2 50 6 7" xfId="4811"/>
    <cellStyle name="Normal 2 50 6 7 2" xfId="22659"/>
    <cellStyle name="Normal 2 50 6 8" xfId="4812"/>
    <cellStyle name="Normal 2 50 6 8 2" xfId="22660"/>
    <cellStyle name="Normal 2 50 6 9" xfId="4813"/>
    <cellStyle name="Normal 2 50 6 9 2" xfId="22661"/>
    <cellStyle name="Normal 2 50 7" xfId="4814"/>
    <cellStyle name="Normal 2 50 7 10" xfId="4815"/>
    <cellStyle name="Normal 2 50 7 10 2" xfId="22662"/>
    <cellStyle name="Normal 2 50 7 11" xfId="4816"/>
    <cellStyle name="Normal 2 50 7 11 2" xfId="22663"/>
    <cellStyle name="Normal 2 50 7 12" xfId="4817"/>
    <cellStyle name="Normal 2 50 7 12 2" xfId="22664"/>
    <cellStyle name="Normal 2 50 7 13" xfId="4818"/>
    <cellStyle name="Normal 2 50 7 13 2" xfId="22665"/>
    <cellStyle name="Normal 2 50 7 14" xfId="4819"/>
    <cellStyle name="Normal 2 50 7 14 2" xfId="22666"/>
    <cellStyle name="Normal 2 50 7 15" xfId="22667"/>
    <cellStyle name="Normal 2 50 7 2" xfId="4820"/>
    <cellStyle name="Normal 2 50 7 2 2" xfId="22668"/>
    <cellStyle name="Normal 2 50 7 3" xfId="4821"/>
    <cellStyle name="Normal 2 50 7 3 2" xfId="22669"/>
    <cellStyle name="Normal 2 50 7 4" xfId="4822"/>
    <cellStyle name="Normal 2 50 7 4 2" xfId="22670"/>
    <cellStyle name="Normal 2 50 7 5" xfId="4823"/>
    <cellStyle name="Normal 2 50 7 5 2" xfId="22671"/>
    <cellStyle name="Normal 2 50 7 6" xfId="4824"/>
    <cellStyle name="Normal 2 50 7 6 2" xfId="22672"/>
    <cellStyle name="Normal 2 50 7 7" xfId="4825"/>
    <cellStyle name="Normal 2 50 7 7 2" xfId="22673"/>
    <cellStyle name="Normal 2 50 7 8" xfId="4826"/>
    <cellStyle name="Normal 2 50 7 8 2" xfId="22674"/>
    <cellStyle name="Normal 2 50 7 9" xfId="4827"/>
    <cellStyle name="Normal 2 50 7 9 2" xfId="22675"/>
    <cellStyle name="Normal 2 50 8" xfId="4828"/>
    <cellStyle name="Normal 2 50 8 10" xfId="4829"/>
    <cellStyle name="Normal 2 50 8 10 2" xfId="22676"/>
    <cellStyle name="Normal 2 50 8 11" xfId="4830"/>
    <cellStyle name="Normal 2 50 8 11 2" xfId="22677"/>
    <cellStyle name="Normal 2 50 8 12" xfId="4831"/>
    <cellStyle name="Normal 2 50 8 12 2" xfId="22678"/>
    <cellStyle name="Normal 2 50 8 13" xfId="4832"/>
    <cellStyle name="Normal 2 50 8 13 2" xfId="22679"/>
    <cellStyle name="Normal 2 50 8 14" xfId="4833"/>
    <cellStyle name="Normal 2 50 8 14 2" xfId="22680"/>
    <cellStyle name="Normal 2 50 8 15" xfId="22681"/>
    <cellStyle name="Normal 2 50 8 2" xfId="4834"/>
    <cellStyle name="Normal 2 50 8 2 2" xfId="22682"/>
    <cellStyle name="Normal 2 50 8 3" xfId="4835"/>
    <cellStyle name="Normal 2 50 8 3 2" xfId="22683"/>
    <cellStyle name="Normal 2 50 8 4" xfId="4836"/>
    <cellStyle name="Normal 2 50 8 4 2" xfId="22684"/>
    <cellStyle name="Normal 2 50 8 5" xfId="4837"/>
    <cellStyle name="Normal 2 50 8 5 2" xfId="22685"/>
    <cellStyle name="Normal 2 50 8 6" xfId="4838"/>
    <cellStyle name="Normal 2 50 8 6 2" xfId="22686"/>
    <cellStyle name="Normal 2 50 8 7" xfId="4839"/>
    <cellStyle name="Normal 2 50 8 7 2" xfId="22687"/>
    <cellStyle name="Normal 2 50 8 8" xfId="4840"/>
    <cellStyle name="Normal 2 50 8 8 2" xfId="22688"/>
    <cellStyle name="Normal 2 50 8 9" xfId="4841"/>
    <cellStyle name="Normal 2 50 8 9 2" xfId="22689"/>
    <cellStyle name="Normal 2 50 9" xfId="4842"/>
    <cellStyle name="Normal 2 50 9 10" xfId="4843"/>
    <cellStyle name="Normal 2 50 9 10 2" xfId="22690"/>
    <cellStyle name="Normal 2 50 9 11" xfId="4844"/>
    <cellStyle name="Normal 2 50 9 11 2" xfId="22691"/>
    <cellStyle name="Normal 2 50 9 12" xfId="4845"/>
    <cellStyle name="Normal 2 50 9 12 2" xfId="22692"/>
    <cellStyle name="Normal 2 50 9 13" xfId="4846"/>
    <cellStyle name="Normal 2 50 9 13 2" xfId="22693"/>
    <cellStyle name="Normal 2 50 9 14" xfId="4847"/>
    <cellStyle name="Normal 2 50 9 14 2" xfId="22694"/>
    <cellStyle name="Normal 2 50 9 15" xfId="22695"/>
    <cellStyle name="Normal 2 50 9 2" xfId="4848"/>
    <cellStyle name="Normal 2 50 9 2 2" xfId="22696"/>
    <cellStyle name="Normal 2 50 9 3" xfId="4849"/>
    <cellStyle name="Normal 2 50 9 3 2" xfId="22697"/>
    <cellStyle name="Normal 2 50 9 4" xfId="4850"/>
    <cellStyle name="Normal 2 50 9 4 2" xfId="22698"/>
    <cellStyle name="Normal 2 50 9 5" xfId="4851"/>
    <cellStyle name="Normal 2 50 9 5 2" xfId="22699"/>
    <cellStyle name="Normal 2 50 9 6" xfId="4852"/>
    <cellStyle name="Normal 2 50 9 6 2" xfId="22700"/>
    <cellStyle name="Normal 2 50 9 7" xfId="4853"/>
    <cellStyle name="Normal 2 50 9 7 2" xfId="22701"/>
    <cellStyle name="Normal 2 50 9 8" xfId="4854"/>
    <cellStyle name="Normal 2 50 9 8 2" xfId="22702"/>
    <cellStyle name="Normal 2 50 9 9" xfId="4855"/>
    <cellStyle name="Normal 2 50 9 9 2" xfId="22703"/>
    <cellStyle name="Normal 2 51" xfId="4856"/>
    <cellStyle name="Normal 2 51 10" xfId="4857"/>
    <cellStyle name="Normal 2 51 10 10" xfId="4858"/>
    <cellStyle name="Normal 2 51 10 10 2" xfId="22704"/>
    <cellStyle name="Normal 2 51 10 11" xfId="4859"/>
    <cellStyle name="Normal 2 51 10 11 2" xfId="22705"/>
    <cellStyle name="Normal 2 51 10 12" xfId="4860"/>
    <cellStyle name="Normal 2 51 10 12 2" xfId="22706"/>
    <cellStyle name="Normal 2 51 10 13" xfId="4861"/>
    <cellStyle name="Normal 2 51 10 13 2" xfId="22707"/>
    <cellStyle name="Normal 2 51 10 14" xfId="4862"/>
    <cellStyle name="Normal 2 51 10 14 2" xfId="22708"/>
    <cellStyle name="Normal 2 51 10 15" xfId="22709"/>
    <cellStyle name="Normal 2 51 10 2" xfId="4863"/>
    <cellStyle name="Normal 2 51 10 2 2" xfId="22710"/>
    <cellStyle name="Normal 2 51 10 3" xfId="4864"/>
    <cellStyle name="Normal 2 51 10 3 2" xfId="22711"/>
    <cellStyle name="Normal 2 51 10 4" xfId="4865"/>
    <cellStyle name="Normal 2 51 10 4 2" xfId="22712"/>
    <cellStyle name="Normal 2 51 10 5" xfId="4866"/>
    <cellStyle name="Normal 2 51 10 5 2" xfId="22713"/>
    <cellStyle name="Normal 2 51 10 6" xfId="4867"/>
    <cellStyle name="Normal 2 51 10 6 2" xfId="22714"/>
    <cellStyle name="Normal 2 51 10 7" xfId="4868"/>
    <cellStyle name="Normal 2 51 10 7 2" xfId="22715"/>
    <cellStyle name="Normal 2 51 10 8" xfId="4869"/>
    <cellStyle name="Normal 2 51 10 8 2" xfId="22716"/>
    <cellStyle name="Normal 2 51 10 9" xfId="4870"/>
    <cellStyle name="Normal 2 51 10 9 2" xfId="22717"/>
    <cellStyle name="Normal 2 51 11" xfId="4871"/>
    <cellStyle name="Normal 2 51 11 2" xfId="22718"/>
    <cellStyle name="Normal 2 51 12" xfId="4872"/>
    <cellStyle name="Normal 2 51 12 2" xfId="22719"/>
    <cellStyle name="Normal 2 51 13" xfId="4873"/>
    <cellStyle name="Normal 2 51 13 2" xfId="22720"/>
    <cellStyle name="Normal 2 51 14" xfId="4874"/>
    <cellStyle name="Normal 2 51 14 2" xfId="22721"/>
    <cellStyle name="Normal 2 51 15" xfId="4875"/>
    <cellStyle name="Normal 2 51 15 2" xfId="22722"/>
    <cellStyle name="Normal 2 51 16" xfId="4876"/>
    <cellStyle name="Normal 2 51 16 2" xfId="22723"/>
    <cellStyle name="Normal 2 51 17" xfId="4877"/>
    <cellStyle name="Normal 2 51 17 2" xfId="22724"/>
    <cellStyle name="Normal 2 51 18" xfId="4878"/>
    <cellStyle name="Normal 2 51 18 2" xfId="22725"/>
    <cellStyle name="Normal 2 51 19" xfId="4879"/>
    <cellStyle name="Normal 2 51 19 2" xfId="22726"/>
    <cellStyle name="Normal 2 51 2" xfId="4880"/>
    <cellStyle name="Normal 2 51 2 10" xfId="4881"/>
    <cellStyle name="Normal 2 51 2 10 2" xfId="22727"/>
    <cellStyle name="Normal 2 51 2 11" xfId="4882"/>
    <cellStyle name="Normal 2 51 2 11 2" xfId="22728"/>
    <cellStyle name="Normal 2 51 2 12" xfId="4883"/>
    <cellStyle name="Normal 2 51 2 12 2" xfId="22729"/>
    <cellStyle name="Normal 2 51 2 13" xfId="4884"/>
    <cellStyle name="Normal 2 51 2 13 2" xfId="22730"/>
    <cellStyle name="Normal 2 51 2 14" xfId="4885"/>
    <cellStyle name="Normal 2 51 2 14 2" xfId="22731"/>
    <cellStyle name="Normal 2 51 2 15" xfId="4886"/>
    <cellStyle name="Normal 2 51 2 15 2" xfId="22732"/>
    <cellStyle name="Normal 2 51 2 16" xfId="22733"/>
    <cellStyle name="Normal 2 51 2 2" xfId="4887"/>
    <cellStyle name="Normal 2 51 2 2 10" xfId="4888"/>
    <cellStyle name="Normal 2 51 2 2 10 2" xfId="22734"/>
    <cellStyle name="Normal 2 51 2 2 11" xfId="4889"/>
    <cellStyle name="Normal 2 51 2 2 11 2" xfId="22735"/>
    <cellStyle name="Normal 2 51 2 2 12" xfId="4890"/>
    <cellStyle name="Normal 2 51 2 2 12 2" xfId="22736"/>
    <cellStyle name="Normal 2 51 2 2 13" xfId="4891"/>
    <cellStyle name="Normal 2 51 2 2 13 2" xfId="22737"/>
    <cellStyle name="Normal 2 51 2 2 14" xfId="4892"/>
    <cellStyle name="Normal 2 51 2 2 14 2" xfId="22738"/>
    <cellStyle name="Normal 2 51 2 2 15" xfId="22739"/>
    <cellStyle name="Normal 2 51 2 2 2" xfId="4893"/>
    <cellStyle name="Normal 2 51 2 2 2 2" xfId="22740"/>
    <cellStyle name="Normal 2 51 2 2 3" xfId="4894"/>
    <cellStyle name="Normal 2 51 2 2 3 2" xfId="22741"/>
    <cellStyle name="Normal 2 51 2 2 4" xfId="4895"/>
    <cellStyle name="Normal 2 51 2 2 4 2" xfId="22742"/>
    <cellStyle name="Normal 2 51 2 2 5" xfId="4896"/>
    <cellStyle name="Normal 2 51 2 2 5 2" xfId="22743"/>
    <cellStyle name="Normal 2 51 2 2 6" xfId="4897"/>
    <cellStyle name="Normal 2 51 2 2 6 2" xfId="22744"/>
    <cellStyle name="Normal 2 51 2 2 7" xfId="4898"/>
    <cellStyle name="Normal 2 51 2 2 7 2" xfId="22745"/>
    <cellStyle name="Normal 2 51 2 2 8" xfId="4899"/>
    <cellStyle name="Normal 2 51 2 2 8 2" xfId="22746"/>
    <cellStyle name="Normal 2 51 2 2 9" xfId="4900"/>
    <cellStyle name="Normal 2 51 2 2 9 2" xfId="22747"/>
    <cellStyle name="Normal 2 51 2 3" xfId="4901"/>
    <cellStyle name="Normal 2 51 2 3 2" xfId="22748"/>
    <cellStyle name="Normal 2 51 2 4" xfId="4902"/>
    <cellStyle name="Normal 2 51 2 4 2" xfId="22749"/>
    <cellStyle name="Normal 2 51 2 5" xfId="4903"/>
    <cellStyle name="Normal 2 51 2 5 2" xfId="22750"/>
    <cellStyle name="Normal 2 51 2 6" xfId="4904"/>
    <cellStyle name="Normal 2 51 2 6 2" xfId="22751"/>
    <cellStyle name="Normal 2 51 2 7" xfId="4905"/>
    <cellStyle name="Normal 2 51 2 7 2" xfId="22752"/>
    <cellStyle name="Normal 2 51 2 8" xfId="4906"/>
    <cellStyle name="Normal 2 51 2 8 2" xfId="22753"/>
    <cellStyle name="Normal 2 51 2 9" xfId="4907"/>
    <cellStyle name="Normal 2 51 2 9 2" xfId="22754"/>
    <cellStyle name="Normal 2 51 20" xfId="4908"/>
    <cellStyle name="Normal 2 51 20 2" xfId="22755"/>
    <cellStyle name="Normal 2 51 21" xfId="4909"/>
    <cellStyle name="Normal 2 51 21 2" xfId="22756"/>
    <cellStyle name="Normal 2 51 22" xfId="4910"/>
    <cellStyle name="Normal 2 51 22 2" xfId="22757"/>
    <cellStyle name="Normal 2 51 23" xfId="4911"/>
    <cellStyle name="Normal 2 51 23 2" xfId="22758"/>
    <cellStyle name="Normal 2 51 24" xfId="22759"/>
    <cellStyle name="Normal 2 51 3" xfId="4912"/>
    <cellStyle name="Normal 2 51 3 10" xfId="4913"/>
    <cellStyle name="Normal 2 51 3 10 2" xfId="22760"/>
    <cellStyle name="Normal 2 51 3 11" xfId="4914"/>
    <cellStyle name="Normal 2 51 3 11 2" xfId="22761"/>
    <cellStyle name="Normal 2 51 3 12" xfId="4915"/>
    <cellStyle name="Normal 2 51 3 12 2" xfId="22762"/>
    <cellStyle name="Normal 2 51 3 13" xfId="4916"/>
    <cellStyle name="Normal 2 51 3 13 2" xfId="22763"/>
    <cellStyle name="Normal 2 51 3 14" xfId="4917"/>
    <cellStyle name="Normal 2 51 3 14 2" xfId="22764"/>
    <cellStyle name="Normal 2 51 3 15" xfId="4918"/>
    <cellStyle name="Normal 2 51 3 15 2" xfId="22765"/>
    <cellStyle name="Normal 2 51 3 16" xfId="22766"/>
    <cellStyle name="Normal 2 51 3 2" xfId="4919"/>
    <cellStyle name="Normal 2 51 3 2 10" xfId="4920"/>
    <cellStyle name="Normal 2 51 3 2 10 2" xfId="22767"/>
    <cellStyle name="Normal 2 51 3 2 11" xfId="4921"/>
    <cellStyle name="Normal 2 51 3 2 11 2" xfId="22768"/>
    <cellStyle name="Normal 2 51 3 2 12" xfId="4922"/>
    <cellStyle name="Normal 2 51 3 2 12 2" xfId="22769"/>
    <cellStyle name="Normal 2 51 3 2 13" xfId="4923"/>
    <cellStyle name="Normal 2 51 3 2 13 2" xfId="22770"/>
    <cellStyle name="Normal 2 51 3 2 14" xfId="4924"/>
    <cellStyle name="Normal 2 51 3 2 14 2" xfId="22771"/>
    <cellStyle name="Normal 2 51 3 2 15" xfId="22772"/>
    <cellStyle name="Normal 2 51 3 2 2" xfId="4925"/>
    <cellStyle name="Normal 2 51 3 2 2 2" xfId="22773"/>
    <cellStyle name="Normal 2 51 3 2 3" xfId="4926"/>
    <cellStyle name="Normal 2 51 3 2 3 2" xfId="22774"/>
    <cellStyle name="Normal 2 51 3 2 4" xfId="4927"/>
    <cellStyle name="Normal 2 51 3 2 4 2" xfId="22775"/>
    <cellStyle name="Normal 2 51 3 2 5" xfId="4928"/>
    <cellStyle name="Normal 2 51 3 2 5 2" xfId="22776"/>
    <cellStyle name="Normal 2 51 3 2 6" xfId="4929"/>
    <cellStyle name="Normal 2 51 3 2 6 2" xfId="22777"/>
    <cellStyle name="Normal 2 51 3 2 7" xfId="4930"/>
    <cellStyle name="Normal 2 51 3 2 7 2" xfId="22778"/>
    <cellStyle name="Normal 2 51 3 2 8" xfId="4931"/>
    <cellStyle name="Normal 2 51 3 2 8 2" xfId="22779"/>
    <cellStyle name="Normal 2 51 3 2 9" xfId="4932"/>
    <cellStyle name="Normal 2 51 3 2 9 2" xfId="22780"/>
    <cellStyle name="Normal 2 51 3 3" xfId="4933"/>
    <cellStyle name="Normal 2 51 3 3 2" xfId="22781"/>
    <cellStyle name="Normal 2 51 3 4" xfId="4934"/>
    <cellStyle name="Normal 2 51 3 4 2" xfId="22782"/>
    <cellStyle name="Normal 2 51 3 5" xfId="4935"/>
    <cellStyle name="Normal 2 51 3 5 2" xfId="22783"/>
    <cellStyle name="Normal 2 51 3 6" xfId="4936"/>
    <cellStyle name="Normal 2 51 3 6 2" xfId="22784"/>
    <cellStyle name="Normal 2 51 3 7" xfId="4937"/>
    <cellStyle name="Normal 2 51 3 7 2" xfId="22785"/>
    <cellStyle name="Normal 2 51 3 8" xfId="4938"/>
    <cellStyle name="Normal 2 51 3 8 2" xfId="22786"/>
    <cellStyle name="Normal 2 51 3 9" xfId="4939"/>
    <cellStyle name="Normal 2 51 3 9 2" xfId="22787"/>
    <cellStyle name="Normal 2 51 4" xfId="4940"/>
    <cellStyle name="Normal 2 51 4 10" xfId="4941"/>
    <cellStyle name="Normal 2 51 4 10 2" xfId="22788"/>
    <cellStyle name="Normal 2 51 4 11" xfId="4942"/>
    <cellStyle name="Normal 2 51 4 11 2" xfId="22789"/>
    <cellStyle name="Normal 2 51 4 12" xfId="4943"/>
    <cellStyle name="Normal 2 51 4 12 2" xfId="22790"/>
    <cellStyle name="Normal 2 51 4 13" xfId="4944"/>
    <cellStyle name="Normal 2 51 4 13 2" xfId="22791"/>
    <cellStyle name="Normal 2 51 4 14" xfId="4945"/>
    <cellStyle name="Normal 2 51 4 14 2" xfId="22792"/>
    <cellStyle name="Normal 2 51 4 15" xfId="4946"/>
    <cellStyle name="Normal 2 51 4 15 2" xfId="22793"/>
    <cellStyle name="Normal 2 51 4 16" xfId="22794"/>
    <cellStyle name="Normal 2 51 4 2" xfId="4947"/>
    <cellStyle name="Normal 2 51 4 2 10" xfId="4948"/>
    <cellStyle name="Normal 2 51 4 2 10 2" xfId="22795"/>
    <cellStyle name="Normal 2 51 4 2 11" xfId="4949"/>
    <cellStyle name="Normal 2 51 4 2 11 2" xfId="22796"/>
    <cellStyle name="Normal 2 51 4 2 12" xfId="4950"/>
    <cellStyle name="Normal 2 51 4 2 12 2" xfId="22797"/>
    <cellStyle name="Normal 2 51 4 2 13" xfId="4951"/>
    <cellStyle name="Normal 2 51 4 2 13 2" xfId="22798"/>
    <cellStyle name="Normal 2 51 4 2 14" xfId="4952"/>
    <cellStyle name="Normal 2 51 4 2 14 2" xfId="22799"/>
    <cellStyle name="Normal 2 51 4 2 15" xfId="22800"/>
    <cellStyle name="Normal 2 51 4 2 2" xfId="4953"/>
    <cellStyle name="Normal 2 51 4 2 2 2" xfId="22801"/>
    <cellStyle name="Normal 2 51 4 2 3" xfId="4954"/>
    <cellStyle name="Normal 2 51 4 2 3 2" xfId="22802"/>
    <cellStyle name="Normal 2 51 4 2 4" xfId="4955"/>
    <cellStyle name="Normal 2 51 4 2 4 2" xfId="22803"/>
    <cellStyle name="Normal 2 51 4 2 5" xfId="4956"/>
    <cellStyle name="Normal 2 51 4 2 5 2" xfId="22804"/>
    <cellStyle name="Normal 2 51 4 2 6" xfId="4957"/>
    <cellStyle name="Normal 2 51 4 2 6 2" xfId="22805"/>
    <cellStyle name="Normal 2 51 4 2 7" xfId="4958"/>
    <cellStyle name="Normal 2 51 4 2 7 2" xfId="22806"/>
    <cellStyle name="Normal 2 51 4 2 8" xfId="4959"/>
    <cellStyle name="Normal 2 51 4 2 8 2" xfId="22807"/>
    <cellStyle name="Normal 2 51 4 2 9" xfId="4960"/>
    <cellStyle name="Normal 2 51 4 2 9 2" xfId="22808"/>
    <cellStyle name="Normal 2 51 4 3" xfId="4961"/>
    <cellStyle name="Normal 2 51 4 3 2" xfId="22809"/>
    <cellStyle name="Normal 2 51 4 4" xfId="4962"/>
    <cellStyle name="Normal 2 51 4 4 2" xfId="22810"/>
    <cellStyle name="Normal 2 51 4 5" xfId="4963"/>
    <cellStyle name="Normal 2 51 4 5 2" xfId="22811"/>
    <cellStyle name="Normal 2 51 4 6" xfId="4964"/>
    <cellStyle name="Normal 2 51 4 6 2" xfId="22812"/>
    <cellStyle name="Normal 2 51 4 7" xfId="4965"/>
    <cellStyle name="Normal 2 51 4 7 2" xfId="22813"/>
    <cellStyle name="Normal 2 51 4 8" xfId="4966"/>
    <cellStyle name="Normal 2 51 4 8 2" xfId="22814"/>
    <cellStyle name="Normal 2 51 4 9" xfId="4967"/>
    <cellStyle name="Normal 2 51 4 9 2" xfId="22815"/>
    <cellStyle name="Normal 2 51 5" xfId="4968"/>
    <cellStyle name="Normal 2 51 5 10" xfId="4969"/>
    <cellStyle name="Normal 2 51 5 10 2" xfId="22816"/>
    <cellStyle name="Normal 2 51 5 11" xfId="4970"/>
    <cellStyle name="Normal 2 51 5 11 2" xfId="22817"/>
    <cellStyle name="Normal 2 51 5 12" xfId="4971"/>
    <cellStyle name="Normal 2 51 5 12 2" xfId="22818"/>
    <cellStyle name="Normal 2 51 5 13" xfId="4972"/>
    <cellStyle name="Normal 2 51 5 13 2" xfId="22819"/>
    <cellStyle name="Normal 2 51 5 14" xfId="4973"/>
    <cellStyle name="Normal 2 51 5 14 2" xfId="22820"/>
    <cellStyle name="Normal 2 51 5 15" xfId="22821"/>
    <cellStyle name="Normal 2 51 5 2" xfId="4974"/>
    <cellStyle name="Normal 2 51 5 2 2" xfId="22822"/>
    <cellStyle name="Normal 2 51 5 3" xfId="4975"/>
    <cellStyle name="Normal 2 51 5 3 2" xfId="22823"/>
    <cellStyle name="Normal 2 51 5 4" xfId="4976"/>
    <cellStyle name="Normal 2 51 5 4 2" xfId="22824"/>
    <cellStyle name="Normal 2 51 5 5" xfId="4977"/>
    <cellStyle name="Normal 2 51 5 5 2" xfId="22825"/>
    <cellStyle name="Normal 2 51 5 6" xfId="4978"/>
    <cellStyle name="Normal 2 51 5 6 2" xfId="22826"/>
    <cellStyle name="Normal 2 51 5 7" xfId="4979"/>
    <cellStyle name="Normal 2 51 5 7 2" xfId="22827"/>
    <cellStyle name="Normal 2 51 5 8" xfId="4980"/>
    <cellStyle name="Normal 2 51 5 8 2" xfId="22828"/>
    <cellStyle name="Normal 2 51 5 9" xfId="4981"/>
    <cellStyle name="Normal 2 51 5 9 2" xfId="22829"/>
    <cellStyle name="Normal 2 51 6" xfId="4982"/>
    <cellStyle name="Normal 2 51 6 10" xfId="4983"/>
    <cellStyle name="Normal 2 51 6 10 2" xfId="22830"/>
    <cellStyle name="Normal 2 51 6 11" xfId="4984"/>
    <cellStyle name="Normal 2 51 6 11 2" xfId="22831"/>
    <cellStyle name="Normal 2 51 6 12" xfId="4985"/>
    <cellStyle name="Normal 2 51 6 12 2" xfId="22832"/>
    <cellStyle name="Normal 2 51 6 13" xfId="4986"/>
    <cellStyle name="Normal 2 51 6 13 2" xfId="22833"/>
    <cellStyle name="Normal 2 51 6 14" xfId="4987"/>
    <cellStyle name="Normal 2 51 6 14 2" xfId="22834"/>
    <cellStyle name="Normal 2 51 6 15" xfId="22835"/>
    <cellStyle name="Normal 2 51 6 2" xfId="4988"/>
    <cellStyle name="Normal 2 51 6 2 2" xfId="22836"/>
    <cellStyle name="Normal 2 51 6 3" xfId="4989"/>
    <cellStyle name="Normal 2 51 6 3 2" xfId="22837"/>
    <cellStyle name="Normal 2 51 6 4" xfId="4990"/>
    <cellStyle name="Normal 2 51 6 4 2" xfId="22838"/>
    <cellStyle name="Normal 2 51 6 5" xfId="4991"/>
    <cellStyle name="Normal 2 51 6 5 2" xfId="22839"/>
    <cellStyle name="Normal 2 51 6 6" xfId="4992"/>
    <cellStyle name="Normal 2 51 6 6 2" xfId="22840"/>
    <cellStyle name="Normal 2 51 6 7" xfId="4993"/>
    <cellStyle name="Normal 2 51 6 7 2" xfId="22841"/>
    <cellStyle name="Normal 2 51 6 8" xfId="4994"/>
    <cellStyle name="Normal 2 51 6 8 2" xfId="22842"/>
    <cellStyle name="Normal 2 51 6 9" xfId="4995"/>
    <cellStyle name="Normal 2 51 6 9 2" xfId="22843"/>
    <cellStyle name="Normal 2 51 7" xfId="4996"/>
    <cellStyle name="Normal 2 51 7 10" xfId="4997"/>
    <cellStyle name="Normal 2 51 7 10 2" xfId="22844"/>
    <cellStyle name="Normal 2 51 7 11" xfId="4998"/>
    <cellStyle name="Normal 2 51 7 11 2" xfId="22845"/>
    <cellStyle name="Normal 2 51 7 12" xfId="4999"/>
    <cellStyle name="Normal 2 51 7 12 2" xfId="22846"/>
    <cellStyle name="Normal 2 51 7 13" xfId="5000"/>
    <cellStyle name="Normal 2 51 7 13 2" xfId="22847"/>
    <cellStyle name="Normal 2 51 7 14" xfId="5001"/>
    <cellStyle name="Normal 2 51 7 14 2" xfId="22848"/>
    <cellStyle name="Normal 2 51 7 15" xfId="22849"/>
    <cellStyle name="Normal 2 51 7 2" xfId="5002"/>
    <cellStyle name="Normal 2 51 7 2 2" xfId="22850"/>
    <cellStyle name="Normal 2 51 7 3" xfId="5003"/>
    <cellStyle name="Normal 2 51 7 3 2" xfId="22851"/>
    <cellStyle name="Normal 2 51 7 4" xfId="5004"/>
    <cellStyle name="Normal 2 51 7 4 2" xfId="22852"/>
    <cellStyle name="Normal 2 51 7 5" xfId="5005"/>
    <cellStyle name="Normal 2 51 7 5 2" xfId="22853"/>
    <cellStyle name="Normal 2 51 7 6" xfId="5006"/>
    <cellStyle name="Normal 2 51 7 6 2" xfId="22854"/>
    <cellStyle name="Normal 2 51 7 7" xfId="5007"/>
    <cellStyle name="Normal 2 51 7 7 2" xfId="22855"/>
    <cellStyle name="Normal 2 51 7 8" xfId="5008"/>
    <cellStyle name="Normal 2 51 7 8 2" xfId="22856"/>
    <cellStyle name="Normal 2 51 7 9" xfId="5009"/>
    <cellStyle name="Normal 2 51 7 9 2" xfId="22857"/>
    <cellStyle name="Normal 2 51 8" xfId="5010"/>
    <cellStyle name="Normal 2 51 8 10" xfId="5011"/>
    <cellStyle name="Normal 2 51 8 10 2" xfId="22858"/>
    <cellStyle name="Normal 2 51 8 11" xfId="5012"/>
    <cellStyle name="Normal 2 51 8 11 2" xfId="22859"/>
    <cellStyle name="Normal 2 51 8 12" xfId="5013"/>
    <cellStyle name="Normal 2 51 8 12 2" xfId="22860"/>
    <cellStyle name="Normal 2 51 8 13" xfId="5014"/>
    <cellStyle name="Normal 2 51 8 13 2" xfId="22861"/>
    <cellStyle name="Normal 2 51 8 14" xfId="5015"/>
    <cellStyle name="Normal 2 51 8 14 2" xfId="22862"/>
    <cellStyle name="Normal 2 51 8 15" xfId="22863"/>
    <cellStyle name="Normal 2 51 8 2" xfId="5016"/>
    <cellStyle name="Normal 2 51 8 2 2" xfId="22864"/>
    <cellStyle name="Normal 2 51 8 3" xfId="5017"/>
    <cellStyle name="Normal 2 51 8 3 2" xfId="22865"/>
    <cellStyle name="Normal 2 51 8 4" xfId="5018"/>
    <cellStyle name="Normal 2 51 8 4 2" xfId="22866"/>
    <cellStyle name="Normal 2 51 8 5" xfId="5019"/>
    <cellStyle name="Normal 2 51 8 5 2" xfId="22867"/>
    <cellStyle name="Normal 2 51 8 6" xfId="5020"/>
    <cellStyle name="Normal 2 51 8 6 2" xfId="22868"/>
    <cellStyle name="Normal 2 51 8 7" xfId="5021"/>
    <cellStyle name="Normal 2 51 8 7 2" xfId="22869"/>
    <cellStyle name="Normal 2 51 8 8" xfId="5022"/>
    <cellStyle name="Normal 2 51 8 8 2" xfId="22870"/>
    <cellStyle name="Normal 2 51 8 9" xfId="5023"/>
    <cellStyle name="Normal 2 51 8 9 2" xfId="22871"/>
    <cellStyle name="Normal 2 51 9" xfId="5024"/>
    <cellStyle name="Normal 2 51 9 10" xfId="5025"/>
    <cellStyle name="Normal 2 51 9 10 2" xfId="22872"/>
    <cellStyle name="Normal 2 51 9 11" xfId="5026"/>
    <cellStyle name="Normal 2 51 9 11 2" xfId="22873"/>
    <cellStyle name="Normal 2 51 9 12" xfId="5027"/>
    <cellStyle name="Normal 2 51 9 12 2" xfId="22874"/>
    <cellStyle name="Normal 2 51 9 13" xfId="5028"/>
    <cellStyle name="Normal 2 51 9 13 2" xfId="22875"/>
    <cellStyle name="Normal 2 51 9 14" xfId="5029"/>
    <cellStyle name="Normal 2 51 9 14 2" xfId="22876"/>
    <cellStyle name="Normal 2 51 9 15" xfId="22877"/>
    <cellStyle name="Normal 2 51 9 2" xfId="5030"/>
    <cellStyle name="Normal 2 51 9 2 2" xfId="22878"/>
    <cellStyle name="Normal 2 51 9 3" xfId="5031"/>
    <cellStyle name="Normal 2 51 9 3 2" xfId="22879"/>
    <cellStyle name="Normal 2 51 9 4" xfId="5032"/>
    <cellStyle name="Normal 2 51 9 4 2" xfId="22880"/>
    <cellStyle name="Normal 2 51 9 5" xfId="5033"/>
    <cellStyle name="Normal 2 51 9 5 2" xfId="22881"/>
    <cellStyle name="Normal 2 51 9 6" xfId="5034"/>
    <cellStyle name="Normal 2 51 9 6 2" xfId="22882"/>
    <cellStyle name="Normal 2 51 9 7" xfId="5035"/>
    <cellStyle name="Normal 2 51 9 7 2" xfId="22883"/>
    <cellStyle name="Normal 2 51 9 8" xfId="5036"/>
    <cellStyle name="Normal 2 51 9 8 2" xfId="22884"/>
    <cellStyle name="Normal 2 51 9 9" xfId="5037"/>
    <cellStyle name="Normal 2 51 9 9 2" xfId="22885"/>
    <cellStyle name="Normal 2 52" xfId="5038"/>
    <cellStyle name="Normal 2 52 10" xfId="5039"/>
    <cellStyle name="Normal 2 52 10 10" xfId="5040"/>
    <cellStyle name="Normal 2 52 10 10 2" xfId="22886"/>
    <cellStyle name="Normal 2 52 10 11" xfId="5041"/>
    <cellStyle name="Normal 2 52 10 11 2" xfId="22887"/>
    <cellStyle name="Normal 2 52 10 12" xfId="5042"/>
    <cellStyle name="Normal 2 52 10 12 2" xfId="22888"/>
    <cellStyle name="Normal 2 52 10 13" xfId="5043"/>
    <cellStyle name="Normal 2 52 10 13 2" xfId="22889"/>
    <cellStyle name="Normal 2 52 10 14" xfId="5044"/>
    <cellStyle name="Normal 2 52 10 14 2" xfId="22890"/>
    <cellStyle name="Normal 2 52 10 15" xfId="22891"/>
    <cellStyle name="Normal 2 52 10 2" xfId="5045"/>
    <cellStyle name="Normal 2 52 10 2 2" xfId="22892"/>
    <cellStyle name="Normal 2 52 10 3" xfId="5046"/>
    <cellStyle name="Normal 2 52 10 3 2" xfId="22893"/>
    <cellStyle name="Normal 2 52 10 4" xfId="5047"/>
    <cellStyle name="Normal 2 52 10 4 2" xfId="22894"/>
    <cellStyle name="Normal 2 52 10 5" xfId="5048"/>
    <cellStyle name="Normal 2 52 10 5 2" xfId="22895"/>
    <cellStyle name="Normal 2 52 10 6" xfId="5049"/>
    <cellStyle name="Normal 2 52 10 6 2" xfId="22896"/>
    <cellStyle name="Normal 2 52 10 7" xfId="5050"/>
    <cellStyle name="Normal 2 52 10 7 2" xfId="22897"/>
    <cellStyle name="Normal 2 52 10 8" xfId="5051"/>
    <cellStyle name="Normal 2 52 10 8 2" xfId="22898"/>
    <cellStyle name="Normal 2 52 10 9" xfId="5052"/>
    <cellStyle name="Normal 2 52 10 9 2" xfId="22899"/>
    <cellStyle name="Normal 2 52 11" xfId="5053"/>
    <cellStyle name="Normal 2 52 11 2" xfId="22900"/>
    <cellStyle name="Normal 2 52 12" xfId="5054"/>
    <cellStyle name="Normal 2 52 12 2" xfId="22901"/>
    <cellStyle name="Normal 2 52 13" xfId="5055"/>
    <cellStyle name="Normal 2 52 13 2" xfId="22902"/>
    <cellStyle name="Normal 2 52 14" xfId="5056"/>
    <cellStyle name="Normal 2 52 14 2" xfId="22903"/>
    <cellStyle name="Normal 2 52 15" xfId="5057"/>
    <cellStyle name="Normal 2 52 15 2" xfId="22904"/>
    <cellStyle name="Normal 2 52 16" xfId="5058"/>
    <cellStyle name="Normal 2 52 16 2" xfId="22905"/>
    <cellStyle name="Normal 2 52 17" xfId="5059"/>
    <cellStyle name="Normal 2 52 17 2" xfId="22906"/>
    <cellStyle name="Normal 2 52 18" xfId="5060"/>
    <cellStyle name="Normal 2 52 18 2" xfId="22907"/>
    <cellStyle name="Normal 2 52 19" xfId="5061"/>
    <cellStyle name="Normal 2 52 19 2" xfId="22908"/>
    <cellStyle name="Normal 2 52 2" xfId="5062"/>
    <cellStyle name="Normal 2 52 2 10" xfId="5063"/>
    <cellStyle name="Normal 2 52 2 10 2" xfId="22909"/>
    <cellStyle name="Normal 2 52 2 11" xfId="5064"/>
    <cellStyle name="Normal 2 52 2 11 2" xfId="22910"/>
    <cellStyle name="Normal 2 52 2 12" xfId="5065"/>
    <cellStyle name="Normal 2 52 2 12 2" xfId="22911"/>
    <cellStyle name="Normal 2 52 2 13" xfId="5066"/>
    <cellStyle name="Normal 2 52 2 13 2" xfId="22912"/>
    <cellStyle name="Normal 2 52 2 14" xfId="5067"/>
    <cellStyle name="Normal 2 52 2 14 2" xfId="22913"/>
    <cellStyle name="Normal 2 52 2 15" xfId="5068"/>
    <cellStyle name="Normal 2 52 2 15 2" xfId="22914"/>
    <cellStyle name="Normal 2 52 2 16" xfId="22915"/>
    <cellStyle name="Normal 2 52 2 2" xfId="5069"/>
    <cellStyle name="Normal 2 52 2 2 10" xfId="5070"/>
    <cellStyle name="Normal 2 52 2 2 10 2" xfId="22916"/>
    <cellStyle name="Normal 2 52 2 2 11" xfId="5071"/>
    <cellStyle name="Normal 2 52 2 2 11 2" xfId="22917"/>
    <cellStyle name="Normal 2 52 2 2 12" xfId="5072"/>
    <cellStyle name="Normal 2 52 2 2 12 2" xfId="22918"/>
    <cellStyle name="Normal 2 52 2 2 13" xfId="5073"/>
    <cellStyle name="Normal 2 52 2 2 13 2" xfId="22919"/>
    <cellStyle name="Normal 2 52 2 2 14" xfId="5074"/>
    <cellStyle name="Normal 2 52 2 2 14 2" xfId="22920"/>
    <cellStyle name="Normal 2 52 2 2 15" xfId="22921"/>
    <cellStyle name="Normal 2 52 2 2 2" xfId="5075"/>
    <cellStyle name="Normal 2 52 2 2 2 2" xfId="22922"/>
    <cellStyle name="Normal 2 52 2 2 3" xfId="5076"/>
    <cellStyle name="Normal 2 52 2 2 3 2" xfId="22923"/>
    <cellStyle name="Normal 2 52 2 2 4" xfId="5077"/>
    <cellStyle name="Normal 2 52 2 2 4 2" xfId="22924"/>
    <cellStyle name="Normal 2 52 2 2 5" xfId="5078"/>
    <cellStyle name="Normal 2 52 2 2 5 2" xfId="22925"/>
    <cellStyle name="Normal 2 52 2 2 6" xfId="5079"/>
    <cellStyle name="Normal 2 52 2 2 6 2" xfId="22926"/>
    <cellStyle name="Normal 2 52 2 2 7" xfId="5080"/>
    <cellStyle name="Normal 2 52 2 2 7 2" xfId="22927"/>
    <cellStyle name="Normal 2 52 2 2 8" xfId="5081"/>
    <cellStyle name="Normal 2 52 2 2 8 2" xfId="22928"/>
    <cellStyle name="Normal 2 52 2 2 9" xfId="5082"/>
    <cellStyle name="Normal 2 52 2 2 9 2" xfId="22929"/>
    <cellStyle name="Normal 2 52 2 3" xfId="5083"/>
    <cellStyle name="Normal 2 52 2 3 2" xfId="22930"/>
    <cellStyle name="Normal 2 52 2 4" xfId="5084"/>
    <cellStyle name="Normal 2 52 2 4 2" xfId="22931"/>
    <cellStyle name="Normal 2 52 2 5" xfId="5085"/>
    <cellStyle name="Normal 2 52 2 5 2" xfId="22932"/>
    <cellStyle name="Normal 2 52 2 6" xfId="5086"/>
    <cellStyle name="Normal 2 52 2 6 2" xfId="22933"/>
    <cellStyle name="Normal 2 52 2 7" xfId="5087"/>
    <cellStyle name="Normal 2 52 2 7 2" xfId="22934"/>
    <cellStyle name="Normal 2 52 2 8" xfId="5088"/>
    <cellStyle name="Normal 2 52 2 8 2" xfId="22935"/>
    <cellStyle name="Normal 2 52 2 9" xfId="5089"/>
    <cellStyle name="Normal 2 52 2 9 2" xfId="22936"/>
    <cellStyle name="Normal 2 52 20" xfId="5090"/>
    <cellStyle name="Normal 2 52 20 2" xfId="22937"/>
    <cellStyle name="Normal 2 52 21" xfId="5091"/>
    <cellStyle name="Normal 2 52 21 2" xfId="22938"/>
    <cellStyle name="Normal 2 52 22" xfId="5092"/>
    <cellStyle name="Normal 2 52 22 2" xfId="22939"/>
    <cellStyle name="Normal 2 52 23" xfId="5093"/>
    <cellStyle name="Normal 2 52 23 2" xfId="22940"/>
    <cellStyle name="Normal 2 52 24" xfId="22941"/>
    <cellStyle name="Normal 2 52 3" xfId="5094"/>
    <cellStyle name="Normal 2 52 3 10" xfId="5095"/>
    <cellStyle name="Normal 2 52 3 10 2" xfId="22942"/>
    <cellStyle name="Normal 2 52 3 11" xfId="5096"/>
    <cellStyle name="Normal 2 52 3 11 2" xfId="22943"/>
    <cellStyle name="Normal 2 52 3 12" xfId="5097"/>
    <cellStyle name="Normal 2 52 3 12 2" xfId="22944"/>
    <cellStyle name="Normal 2 52 3 13" xfId="5098"/>
    <cellStyle name="Normal 2 52 3 13 2" xfId="22945"/>
    <cellStyle name="Normal 2 52 3 14" xfId="5099"/>
    <cellStyle name="Normal 2 52 3 14 2" xfId="22946"/>
    <cellStyle name="Normal 2 52 3 15" xfId="5100"/>
    <cellStyle name="Normal 2 52 3 15 2" xfId="22947"/>
    <cellStyle name="Normal 2 52 3 16" xfId="22948"/>
    <cellStyle name="Normal 2 52 3 2" xfId="5101"/>
    <cellStyle name="Normal 2 52 3 2 10" xfId="5102"/>
    <cellStyle name="Normal 2 52 3 2 10 2" xfId="22949"/>
    <cellStyle name="Normal 2 52 3 2 11" xfId="5103"/>
    <cellStyle name="Normal 2 52 3 2 11 2" xfId="22950"/>
    <cellStyle name="Normal 2 52 3 2 12" xfId="5104"/>
    <cellStyle name="Normal 2 52 3 2 12 2" xfId="22951"/>
    <cellStyle name="Normal 2 52 3 2 13" xfId="5105"/>
    <cellStyle name="Normal 2 52 3 2 13 2" xfId="22952"/>
    <cellStyle name="Normal 2 52 3 2 14" xfId="5106"/>
    <cellStyle name="Normal 2 52 3 2 14 2" xfId="22953"/>
    <cellStyle name="Normal 2 52 3 2 15" xfId="22954"/>
    <cellStyle name="Normal 2 52 3 2 2" xfId="5107"/>
    <cellStyle name="Normal 2 52 3 2 2 2" xfId="22955"/>
    <cellStyle name="Normal 2 52 3 2 3" xfId="5108"/>
    <cellStyle name="Normal 2 52 3 2 3 2" xfId="22956"/>
    <cellStyle name="Normal 2 52 3 2 4" xfId="5109"/>
    <cellStyle name="Normal 2 52 3 2 4 2" xfId="22957"/>
    <cellStyle name="Normal 2 52 3 2 5" xfId="5110"/>
    <cellStyle name="Normal 2 52 3 2 5 2" xfId="22958"/>
    <cellStyle name="Normal 2 52 3 2 6" xfId="5111"/>
    <cellStyle name="Normal 2 52 3 2 6 2" xfId="22959"/>
    <cellStyle name="Normal 2 52 3 2 7" xfId="5112"/>
    <cellStyle name="Normal 2 52 3 2 7 2" xfId="22960"/>
    <cellStyle name="Normal 2 52 3 2 8" xfId="5113"/>
    <cellStyle name="Normal 2 52 3 2 8 2" xfId="22961"/>
    <cellStyle name="Normal 2 52 3 2 9" xfId="5114"/>
    <cellStyle name="Normal 2 52 3 2 9 2" xfId="22962"/>
    <cellStyle name="Normal 2 52 3 3" xfId="5115"/>
    <cellStyle name="Normal 2 52 3 3 2" xfId="22963"/>
    <cellStyle name="Normal 2 52 3 4" xfId="5116"/>
    <cellStyle name="Normal 2 52 3 4 2" xfId="22964"/>
    <cellStyle name="Normal 2 52 3 5" xfId="5117"/>
    <cellStyle name="Normal 2 52 3 5 2" xfId="22965"/>
    <cellStyle name="Normal 2 52 3 6" xfId="5118"/>
    <cellStyle name="Normal 2 52 3 6 2" xfId="22966"/>
    <cellStyle name="Normal 2 52 3 7" xfId="5119"/>
    <cellStyle name="Normal 2 52 3 7 2" xfId="22967"/>
    <cellStyle name="Normal 2 52 3 8" xfId="5120"/>
    <cellStyle name="Normal 2 52 3 8 2" xfId="22968"/>
    <cellStyle name="Normal 2 52 3 9" xfId="5121"/>
    <cellStyle name="Normal 2 52 3 9 2" xfId="22969"/>
    <cellStyle name="Normal 2 52 4" xfId="5122"/>
    <cellStyle name="Normal 2 52 4 10" xfId="5123"/>
    <cellStyle name="Normal 2 52 4 10 2" xfId="22970"/>
    <cellStyle name="Normal 2 52 4 11" xfId="5124"/>
    <cellStyle name="Normal 2 52 4 11 2" xfId="22971"/>
    <cellStyle name="Normal 2 52 4 12" xfId="5125"/>
    <cellStyle name="Normal 2 52 4 12 2" xfId="22972"/>
    <cellStyle name="Normal 2 52 4 13" xfId="5126"/>
    <cellStyle name="Normal 2 52 4 13 2" xfId="22973"/>
    <cellStyle name="Normal 2 52 4 14" xfId="5127"/>
    <cellStyle name="Normal 2 52 4 14 2" xfId="22974"/>
    <cellStyle name="Normal 2 52 4 15" xfId="5128"/>
    <cellStyle name="Normal 2 52 4 15 2" xfId="22975"/>
    <cellStyle name="Normal 2 52 4 16" xfId="22976"/>
    <cellStyle name="Normal 2 52 4 2" xfId="5129"/>
    <cellStyle name="Normal 2 52 4 2 10" xfId="5130"/>
    <cellStyle name="Normal 2 52 4 2 10 2" xfId="22977"/>
    <cellStyle name="Normal 2 52 4 2 11" xfId="5131"/>
    <cellStyle name="Normal 2 52 4 2 11 2" xfId="22978"/>
    <cellStyle name="Normal 2 52 4 2 12" xfId="5132"/>
    <cellStyle name="Normal 2 52 4 2 12 2" xfId="22979"/>
    <cellStyle name="Normal 2 52 4 2 13" xfId="5133"/>
    <cellStyle name="Normal 2 52 4 2 13 2" xfId="22980"/>
    <cellStyle name="Normal 2 52 4 2 14" xfId="5134"/>
    <cellStyle name="Normal 2 52 4 2 14 2" xfId="22981"/>
    <cellStyle name="Normal 2 52 4 2 15" xfId="22982"/>
    <cellStyle name="Normal 2 52 4 2 2" xfId="5135"/>
    <cellStyle name="Normal 2 52 4 2 2 2" xfId="22983"/>
    <cellStyle name="Normal 2 52 4 2 3" xfId="5136"/>
    <cellStyle name="Normal 2 52 4 2 3 2" xfId="22984"/>
    <cellStyle name="Normal 2 52 4 2 4" xfId="5137"/>
    <cellStyle name="Normal 2 52 4 2 4 2" xfId="22985"/>
    <cellStyle name="Normal 2 52 4 2 5" xfId="5138"/>
    <cellStyle name="Normal 2 52 4 2 5 2" xfId="22986"/>
    <cellStyle name="Normal 2 52 4 2 6" xfId="5139"/>
    <cellStyle name="Normal 2 52 4 2 6 2" xfId="22987"/>
    <cellStyle name="Normal 2 52 4 2 7" xfId="5140"/>
    <cellStyle name="Normal 2 52 4 2 7 2" xfId="22988"/>
    <cellStyle name="Normal 2 52 4 2 8" xfId="5141"/>
    <cellStyle name="Normal 2 52 4 2 8 2" xfId="22989"/>
    <cellStyle name="Normal 2 52 4 2 9" xfId="5142"/>
    <cellStyle name="Normal 2 52 4 2 9 2" xfId="22990"/>
    <cellStyle name="Normal 2 52 4 3" xfId="5143"/>
    <cellStyle name="Normal 2 52 4 3 2" xfId="22991"/>
    <cellStyle name="Normal 2 52 4 4" xfId="5144"/>
    <cellStyle name="Normal 2 52 4 4 2" xfId="22992"/>
    <cellStyle name="Normal 2 52 4 5" xfId="5145"/>
    <cellStyle name="Normal 2 52 4 5 2" xfId="22993"/>
    <cellStyle name="Normal 2 52 4 6" xfId="5146"/>
    <cellStyle name="Normal 2 52 4 6 2" xfId="22994"/>
    <cellStyle name="Normal 2 52 4 7" xfId="5147"/>
    <cellStyle name="Normal 2 52 4 7 2" xfId="22995"/>
    <cellStyle name="Normal 2 52 4 8" xfId="5148"/>
    <cellStyle name="Normal 2 52 4 8 2" xfId="22996"/>
    <cellStyle name="Normal 2 52 4 9" xfId="5149"/>
    <cellStyle name="Normal 2 52 4 9 2" xfId="22997"/>
    <cellStyle name="Normal 2 52 5" xfId="5150"/>
    <cellStyle name="Normal 2 52 5 10" xfId="5151"/>
    <cellStyle name="Normal 2 52 5 10 2" xfId="22998"/>
    <cellStyle name="Normal 2 52 5 11" xfId="5152"/>
    <cellStyle name="Normal 2 52 5 11 2" xfId="22999"/>
    <cellStyle name="Normal 2 52 5 12" xfId="5153"/>
    <cellStyle name="Normal 2 52 5 12 2" xfId="23000"/>
    <cellStyle name="Normal 2 52 5 13" xfId="5154"/>
    <cellStyle name="Normal 2 52 5 13 2" xfId="23001"/>
    <cellStyle name="Normal 2 52 5 14" xfId="5155"/>
    <cellStyle name="Normal 2 52 5 14 2" xfId="23002"/>
    <cellStyle name="Normal 2 52 5 15" xfId="23003"/>
    <cellStyle name="Normal 2 52 5 2" xfId="5156"/>
    <cellStyle name="Normal 2 52 5 2 2" xfId="23004"/>
    <cellStyle name="Normal 2 52 5 3" xfId="5157"/>
    <cellStyle name="Normal 2 52 5 3 2" xfId="23005"/>
    <cellStyle name="Normal 2 52 5 4" xfId="5158"/>
    <cellStyle name="Normal 2 52 5 4 2" xfId="23006"/>
    <cellStyle name="Normal 2 52 5 5" xfId="5159"/>
    <cellStyle name="Normal 2 52 5 5 2" xfId="23007"/>
    <cellStyle name="Normal 2 52 5 6" xfId="5160"/>
    <cellStyle name="Normal 2 52 5 6 2" xfId="23008"/>
    <cellStyle name="Normal 2 52 5 7" xfId="5161"/>
    <cellStyle name="Normal 2 52 5 7 2" xfId="23009"/>
    <cellStyle name="Normal 2 52 5 8" xfId="5162"/>
    <cellStyle name="Normal 2 52 5 8 2" xfId="23010"/>
    <cellStyle name="Normal 2 52 5 9" xfId="5163"/>
    <cellStyle name="Normal 2 52 5 9 2" xfId="23011"/>
    <cellStyle name="Normal 2 52 6" xfId="5164"/>
    <cellStyle name="Normal 2 52 6 10" xfId="5165"/>
    <cellStyle name="Normal 2 52 6 10 2" xfId="23012"/>
    <cellStyle name="Normal 2 52 6 11" xfId="5166"/>
    <cellStyle name="Normal 2 52 6 11 2" xfId="23013"/>
    <cellStyle name="Normal 2 52 6 12" xfId="5167"/>
    <cellStyle name="Normal 2 52 6 12 2" xfId="23014"/>
    <cellStyle name="Normal 2 52 6 13" xfId="5168"/>
    <cellStyle name="Normal 2 52 6 13 2" xfId="23015"/>
    <cellStyle name="Normal 2 52 6 14" xfId="5169"/>
    <cellStyle name="Normal 2 52 6 14 2" xfId="23016"/>
    <cellStyle name="Normal 2 52 6 15" xfId="23017"/>
    <cellStyle name="Normal 2 52 6 2" xfId="5170"/>
    <cellStyle name="Normal 2 52 6 2 2" xfId="23018"/>
    <cellStyle name="Normal 2 52 6 3" xfId="5171"/>
    <cellStyle name="Normal 2 52 6 3 2" xfId="23019"/>
    <cellStyle name="Normal 2 52 6 4" xfId="5172"/>
    <cellStyle name="Normal 2 52 6 4 2" xfId="23020"/>
    <cellStyle name="Normal 2 52 6 5" xfId="5173"/>
    <cellStyle name="Normal 2 52 6 5 2" xfId="23021"/>
    <cellStyle name="Normal 2 52 6 6" xfId="5174"/>
    <cellStyle name="Normal 2 52 6 6 2" xfId="23022"/>
    <cellStyle name="Normal 2 52 6 7" xfId="5175"/>
    <cellStyle name="Normal 2 52 6 7 2" xfId="23023"/>
    <cellStyle name="Normal 2 52 6 8" xfId="5176"/>
    <cellStyle name="Normal 2 52 6 8 2" xfId="23024"/>
    <cellStyle name="Normal 2 52 6 9" xfId="5177"/>
    <cellStyle name="Normal 2 52 6 9 2" xfId="23025"/>
    <cellStyle name="Normal 2 52 7" xfId="5178"/>
    <cellStyle name="Normal 2 52 7 10" xfId="5179"/>
    <cellStyle name="Normal 2 52 7 10 2" xfId="23026"/>
    <cellStyle name="Normal 2 52 7 11" xfId="5180"/>
    <cellStyle name="Normal 2 52 7 11 2" xfId="23027"/>
    <cellStyle name="Normal 2 52 7 12" xfId="5181"/>
    <cellStyle name="Normal 2 52 7 12 2" xfId="23028"/>
    <cellStyle name="Normal 2 52 7 13" xfId="5182"/>
    <cellStyle name="Normal 2 52 7 13 2" xfId="23029"/>
    <cellStyle name="Normal 2 52 7 14" xfId="5183"/>
    <cellStyle name="Normal 2 52 7 14 2" xfId="23030"/>
    <cellStyle name="Normal 2 52 7 15" xfId="23031"/>
    <cellStyle name="Normal 2 52 7 2" xfId="5184"/>
    <cellStyle name="Normal 2 52 7 2 2" xfId="23032"/>
    <cellStyle name="Normal 2 52 7 3" xfId="5185"/>
    <cellStyle name="Normal 2 52 7 3 2" xfId="23033"/>
    <cellStyle name="Normal 2 52 7 4" xfId="5186"/>
    <cellStyle name="Normal 2 52 7 4 2" xfId="23034"/>
    <cellStyle name="Normal 2 52 7 5" xfId="5187"/>
    <cellStyle name="Normal 2 52 7 5 2" xfId="23035"/>
    <cellStyle name="Normal 2 52 7 6" xfId="5188"/>
    <cellStyle name="Normal 2 52 7 6 2" xfId="23036"/>
    <cellStyle name="Normal 2 52 7 7" xfId="5189"/>
    <cellStyle name="Normal 2 52 7 7 2" xfId="23037"/>
    <cellStyle name="Normal 2 52 7 8" xfId="5190"/>
    <cellStyle name="Normal 2 52 7 8 2" xfId="23038"/>
    <cellStyle name="Normal 2 52 7 9" xfId="5191"/>
    <cellStyle name="Normal 2 52 7 9 2" xfId="23039"/>
    <cellStyle name="Normal 2 52 8" xfId="5192"/>
    <cellStyle name="Normal 2 52 8 10" xfId="5193"/>
    <cellStyle name="Normal 2 52 8 10 2" xfId="23040"/>
    <cellStyle name="Normal 2 52 8 11" xfId="5194"/>
    <cellStyle name="Normal 2 52 8 11 2" xfId="23041"/>
    <cellStyle name="Normal 2 52 8 12" xfId="5195"/>
    <cellStyle name="Normal 2 52 8 12 2" xfId="23042"/>
    <cellStyle name="Normal 2 52 8 13" xfId="5196"/>
    <cellStyle name="Normal 2 52 8 13 2" xfId="23043"/>
    <cellStyle name="Normal 2 52 8 14" xfId="5197"/>
    <cellStyle name="Normal 2 52 8 14 2" xfId="23044"/>
    <cellStyle name="Normal 2 52 8 15" xfId="23045"/>
    <cellStyle name="Normal 2 52 8 2" xfId="5198"/>
    <cellStyle name="Normal 2 52 8 2 2" xfId="23046"/>
    <cellStyle name="Normal 2 52 8 3" xfId="5199"/>
    <cellStyle name="Normal 2 52 8 3 2" xfId="23047"/>
    <cellStyle name="Normal 2 52 8 4" xfId="5200"/>
    <cellStyle name="Normal 2 52 8 4 2" xfId="23048"/>
    <cellStyle name="Normal 2 52 8 5" xfId="5201"/>
    <cellStyle name="Normal 2 52 8 5 2" xfId="23049"/>
    <cellStyle name="Normal 2 52 8 6" xfId="5202"/>
    <cellStyle name="Normal 2 52 8 6 2" xfId="23050"/>
    <cellStyle name="Normal 2 52 8 7" xfId="5203"/>
    <cellStyle name="Normal 2 52 8 7 2" xfId="23051"/>
    <cellStyle name="Normal 2 52 8 8" xfId="5204"/>
    <cellStyle name="Normal 2 52 8 8 2" xfId="23052"/>
    <cellStyle name="Normal 2 52 8 9" xfId="5205"/>
    <cellStyle name="Normal 2 52 8 9 2" xfId="23053"/>
    <cellStyle name="Normal 2 52 9" xfId="5206"/>
    <cellStyle name="Normal 2 52 9 10" xfId="5207"/>
    <cellStyle name="Normal 2 52 9 10 2" xfId="23054"/>
    <cellStyle name="Normal 2 52 9 11" xfId="5208"/>
    <cellStyle name="Normal 2 52 9 11 2" xfId="23055"/>
    <cellStyle name="Normal 2 52 9 12" xfId="5209"/>
    <cellStyle name="Normal 2 52 9 12 2" xfId="23056"/>
    <cellStyle name="Normal 2 52 9 13" xfId="5210"/>
    <cellStyle name="Normal 2 52 9 13 2" xfId="23057"/>
    <cellStyle name="Normal 2 52 9 14" xfId="5211"/>
    <cellStyle name="Normal 2 52 9 14 2" xfId="23058"/>
    <cellStyle name="Normal 2 52 9 15" xfId="23059"/>
    <cellStyle name="Normal 2 52 9 2" xfId="5212"/>
    <cellStyle name="Normal 2 52 9 2 2" xfId="23060"/>
    <cellStyle name="Normal 2 52 9 3" xfId="5213"/>
    <cellStyle name="Normal 2 52 9 3 2" xfId="23061"/>
    <cellStyle name="Normal 2 52 9 4" xfId="5214"/>
    <cellStyle name="Normal 2 52 9 4 2" xfId="23062"/>
    <cellStyle name="Normal 2 52 9 5" xfId="5215"/>
    <cellStyle name="Normal 2 52 9 5 2" xfId="23063"/>
    <cellStyle name="Normal 2 52 9 6" xfId="5216"/>
    <cellStyle name="Normal 2 52 9 6 2" xfId="23064"/>
    <cellStyle name="Normal 2 52 9 7" xfId="5217"/>
    <cellStyle name="Normal 2 52 9 7 2" xfId="23065"/>
    <cellStyle name="Normal 2 52 9 8" xfId="5218"/>
    <cellStyle name="Normal 2 52 9 8 2" xfId="23066"/>
    <cellStyle name="Normal 2 52 9 9" xfId="5219"/>
    <cellStyle name="Normal 2 52 9 9 2" xfId="23067"/>
    <cellStyle name="Normal 2 53" xfId="5220"/>
    <cellStyle name="Normal 2 53 10" xfId="5221"/>
    <cellStyle name="Normal 2 53 10 10" xfId="5222"/>
    <cellStyle name="Normal 2 53 10 10 2" xfId="23068"/>
    <cellStyle name="Normal 2 53 10 11" xfId="5223"/>
    <cellStyle name="Normal 2 53 10 11 2" xfId="23069"/>
    <cellStyle name="Normal 2 53 10 12" xfId="5224"/>
    <cellStyle name="Normal 2 53 10 12 2" xfId="23070"/>
    <cellStyle name="Normal 2 53 10 13" xfId="5225"/>
    <cellStyle name="Normal 2 53 10 13 2" xfId="23071"/>
    <cellStyle name="Normal 2 53 10 14" xfId="5226"/>
    <cellStyle name="Normal 2 53 10 14 2" xfId="23072"/>
    <cellStyle name="Normal 2 53 10 15" xfId="23073"/>
    <cellStyle name="Normal 2 53 10 2" xfId="5227"/>
    <cellStyle name="Normal 2 53 10 2 2" xfId="23074"/>
    <cellStyle name="Normal 2 53 10 3" xfId="5228"/>
    <cellStyle name="Normal 2 53 10 3 2" xfId="23075"/>
    <cellStyle name="Normal 2 53 10 4" xfId="5229"/>
    <cellStyle name="Normal 2 53 10 4 2" xfId="23076"/>
    <cellStyle name="Normal 2 53 10 5" xfId="5230"/>
    <cellStyle name="Normal 2 53 10 5 2" xfId="23077"/>
    <cellStyle name="Normal 2 53 10 6" xfId="5231"/>
    <cellStyle name="Normal 2 53 10 6 2" xfId="23078"/>
    <cellStyle name="Normal 2 53 10 7" xfId="5232"/>
    <cellStyle name="Normal 2 53 10 7 2" xfId="23079"/>
    <cellStyle name="Normal 2 53 10 8" xfId="5233"/>
    <cellStyle name="Normal 2 53 10 8 2" xfId="23080"/>
    <cellStyle name="Normal 2 53 10 9" xfId="5234"/>
    <cellStyle name="Normal 2 53 10 9 2" xfId="23081"/>
    <cellStyle name="Normal 2 53 11" xfId="5235"/>
    <cellStyle name="Normal 2 53 11 2" xfId="23082"/>
    <cellStyle name="Normal 2 53 12" xfId="5236"/>
    <cellStyle name="Normal 2 53 12 2" xfId="23083"/>
    <cellStyle name="Normal 2 53 13" xfId="5237"/>
    <cellStyle name="Normal 2 53 13 2" xfId="23084"/>
    <cellStyle name="Normal 2 53 14" xfId="5238"/>
    <cellStyle name="Normal 2 53 14 2" xfId="23085"/>
    <cellStyle name="Normal 2 53 15" xfId="5239"/>
    <cellStyle name="Normal 2 53 15 2" xfId="23086"/>
    <cellStyle name="Normal 2 53 16" xfId="5240"/>
    <cellStyle name="Normal 2 53 16 2" xfId="23087"/>
    <cellStyle name="Normal 2 53 17" xfId="5241"/>
    <cellStyle name="Normal 2 53 17 2" xfId="23088"/>
    <cellStyle name="Normal 2 53 18" xfId="5242"/>
    <cellStyle name="Normal 2 53 18 2" xfId="23089"/>
    <cellStyle name="Normal 2 53 19" xfId="5243"/>
    <cellStyle name="Normal 2 53 19 2" xfId="23090"/>
    <cellStyle name="Normal 2 53 2" xfId="5244"/>
    <cellStyle name="Normal 2 53 2 10" xfId="5245"/>
    <cellStyle name="Normal 2 53 2 10 2" xfId="23091"/>
    <cellStyle name="Normal 2 53 2 11" xfId="5246"/>
    <cellStyle name="Normal 2 53 2 11 2" xfId="23092"/>
    <cellStyle name="Normal 2 53 2 12" xfId="5247"/>
    <cellStyle name="Normal 2 53 2 12 2" xfId="23093"/>
    <cellStyle name="Normal 2 53 2 13" xfId="5248"/>
    <cellStyle name="Normal 2 53 2 13 2" xfId="23094"/>
    <cellStyle name="Normal 2 53 2 14" xfId="5249"/>
    <cellStyle name="Normal 2 53 2 14 2" xfId="23095"/>
    <cellStyle name="Normal 2 53 2 15" xfId="5250"/>
    <cellStyle name="Normal 2 53 2 15 2" xfId="23096"/>
    <cellStyle name="Normal 2 53 2 16" xfId="23097"/>
    <cellStyle name="Normal 2 53 2 2" xfId="5251"/>
    <cellStyle name="Normal 2 53 2 2 10" xfId="5252"/>
    <cellStyle name="Normal 2 53 2 2 10 2" xfId="23098"/>
    <cellStyle name="Normal 2 53 2 2 11" xfId="5253"/>
    <cellStyle name="Normal 2 53 2 2 11 2" xfId="23099"/>
    <cellStyle name="Normal 2 53 2 2 12" xfId="5254"/>
    <cellStyle name="Normal 2 53 2 2 12 2" xfId="23100"/>
    <cellStyle name="Normal 2 53 2 2 13" xfId="5255"/>
    <cellStyle name="Normal 2 53 2 2 13 2" xfId="23101"/>
    <cellStyle name="Normal 2 53 2 2 14" xfId="5256"/>
    <cellStyle name="Normal 2 53 2 2 14 2" xfId="23102"/>
    <cellStyle name="Normal 2 53 2 2 15" xfId="23103"/>
    <cellStyle name="Normal 2 53 2 2 2" xfId="5257"/>
    <cellStyle name="Normal 2 53 2 2 2 2" xfId="23104"/>
    <cellStyle name="Normal 2 53 2 2 3" xfId="5258"/>
    <cellStyle name="Normal 2 53 2 2 3 2" xfId="23105"/>
    <cellStyle name="Normal 2 53 2 2 4" xfId="5259"/>
    <cellStyle name="Normal 2 53 2 2 4 2" xfId="23106"/>
    <cellStyle name="Normal 2 53 2 2 5" xfId="5260"/>
    <cellStyle name="Normal 2 53 2 2 5 2" xfId="23107"/>
    <cellStyle name="Normal 2 53 2 2 6" xfId="5261"/>
    <cellStyle name="Normal 2 53 2 2 6 2" xfId="23108"/>
    <cellStyle name="Normal 2 53 2 2 7" xfId="5262"/>
    <cellStyle name="Normal 2 53 2 2 7 2" xfId="23109"/>
    <cellStyle name="Normal 2 53 2 2 8" xfId="5263"/>
    <cellStyle name="Normal 2 53 2 2 8 2" xfId="23110"/>
    <cellStyle name="Normal 2 53 2 2 9" xfId="5264"/>
    <cellStyle name="Normal 2 53 2 2 9 2" xfId="23111"/>
    <cellStyle name="Normal 2 53 2 3" xfId="5265"/>
    <cellStyle name="Normal 2 53 2 3 2" xfId="23112"/>
    <cellStyle name="Normal 2 53 2 4" xfId="5266"/>
    <cellStyle name="Normal 2 53 2 4 2" xfId="23113"/>
    <cellStyle name="Normal 2 53 2 5" xfId="5267"/>
    <cellStyle name="Normal 2 53 2 5 2" xfId="23114"/>
    <cellStyle name="Normal 2 53 2 6" xfId="5268"/>
    <cellStyle name="Normal 2 53 2 6 2" xfId="23115"/>
    <cellStyle name="Normal 2 53 2 7" xfId="5269"/>
    <cellStyle name="Normal 2 53 2 7 2" xfId="23116"/>
    <cellStyle name="Normal 2 53 2 8" xfId="5270"/>
    <cellStyle name="Normal 2 53 2 8 2" xfId="23117"/>
    <cellStyle name="Normal 2 53 2 9" xfId="5271"/>
    <cellStyle name="Normal 2 53 2 9 2" xfId="23118"/>
    <cellStyle name="Normal 2 53 20" xfId="5272"/>
    <cellStyle name="Normal 2 53 20 2" xfId="23119"/>
    <cellStyle name="Normal 2 53 21" xfId="5273"/>
    <cellStyle name="Normal 2 53 21 2" xfId="23120"/>
    <cellStyle name="Normal 2 53 22" xfId="5274"/>
    <cellStyle name="Normal 2 53 22 2" xfId="23121"/>
    <cellStyle name="Normal 2 53 23" xfId="5275"/>
    <cellStyle name="Normal 2 53 23 2" xfId="23122"/>
    <cellStyle name="Normal 2 53 24" xfId="23123"/>
    <cellStyle name="Normal 2 53 3" xfId="5276"/>
    <cellStyle name="Normal 2 53 3 10" xfId="5277"/>
    <cellStyle name="Normal 2 53 3 10 2" xfId="23124"/>
    <cellStyle name="Normal 2 53 3 11" xfId="5278"/>
    <cellStyle name="Normal 2 53 3 11 2" xfId="23125"/>
    <cellStyle name="Normal 2 53 3 12" xfId="5279"/>
    <cellStyle name="Normal 2 53 3 12 2" xfId="23126"/>
    <cellStyle name="Normal 2 53 3 13" xfId="5280"/>
    <cellStyle name="Normal 2 53 3 13 2" xfId="23127"/>
    <cellStyle name="Normal 2 53 3 14" xfId="5281"/>
    <cellStyle name="Normal 2 53 3 14 2" xfId="23128"/>
    <cellStyle name="Normal 2 53 3 15" xfId="5282"/>
    <cellStyle name="Normal 2 53 3 15 2" xfId="23129"/>
    <cellStyle name="Normal 2 53 3 16" xfId="23130"/>
    <cellStyle name="Normal 2 53 3 2" xfId="5283"/>
    <cellStyle name="Normal 2 53 3 2 10" xfId="5284"/>
    <cellStyle name="Normal 2 53 3 2 10 2" xfId="23131"/>
    <cellStyle name="Normal 2 53 3 2 11" xfId="5285"/>
    <cellStyle name="Normal 2 53 3 2 11 2" xfId="23132"/>
    <cellStyle name="Normal 2 53 3 2 12" xfId="5286"/>
    <cellStyle name="Normal 2 53 3 2 12 2" xfId="23133"/>
    <cellStyle name="Normal 2 53 3 2 13" xfId="5287"/>
    <cellStyle name="Normal 2 53 3 2 13 2" xfId="23134"/>
    <cellStyle name="Normal 2 53 3 2 14" xfId="5288"/>
    <cellStyle name="Normal 2 53 3 2 14 2" xfId="23135"/>
    <cellStyle name="Normal 2 53 3 2 15" xfId="23136"/>
    <cellStyle name="Normal 2 53 3 2 2" xfId="5289"/>
    <cellStyle name="Normal 2 53 3 2 2 2" xfId="23137"/>
    <cellStyle name="Normal 2 53 3 2 3" xfId="5290"/>
    <cellStyle name="Normal 2 53 3 2 3 2" xfId="23138"/>
    <cellStyle name="Normal 2 53 3 2 4" xfId="5291"/>
    <cellStyle name="Normal 2 53 3 2 4 2" xfId="23139"/>
    <cellStyle name="Normal 2 53 3 2 5" xfId="5292"/>
    <cellStyle name="Normal 2 53 3 2 5 2" xfId="23140"/>
    <cellStyle name="Normal 2 53 3 2 6" xfId="5293"/>
    <cellStyle name="Normal 2 53 3 2 6 2" xfId="23141"/>
    <cellStyle name="Normal 2 53 3 2 7" xfId="5294"/>
    <cellStyle name="Normal 2 53 3 2 7 2" xfId="23142"/>
    <cellStyle name="Normal 2 53 3 2 8" xfId="5295"/>
    <cellStyle name="Normal 2 53 3 2 8 2" xfId="23143"/>
    <cellStyle name="Normal 2 53 3 2 9" xfId="5296"/>
    <cellStyle name="Normal 2 53 3 2 9 2" xfId="23144"/>
    <cellStyle name="Normal 2 53 3 3" xfId="5297"/>
    <cellStyle name="Normal 2 53 3 3 2" xfId="23145"/>
    <cellStyle name="Normal 2 53 3 4" xfId="5298"/>
    <cellStyle name="Normal 2 53 3 4 2" xfId="23146"/>
    <cellStyle name="Normal 2 53 3 5" xfId="5299"/>
    <cellStyle name="Normal 2 53 3 5 2" xfId="23147"/>
    <cellStyle name="Normal 2 53 3 6" xfId="5300"/>
    <cellStyle name="Normal 2 53 3 6 2" xfId="23148"/>
    <cellStyle name="Normal 2 53 3 7" xfId="5301"/>
    <cellStyle name="Normal 2 53 3 7 2" xfId="23149"/>
    <cellStyle name="Normal 2 53 3 8" xfId="5302"/>
    <cellStyle name="Normal 2 53 3 8 2" xfId="23150"/>
    <cellStyle name="Normal 2 53 3 9" xfId="5303"/>
    <cellStyle name="Normal 2 53 3 9 2" xfId="23151"/>
    <cellStyle name="Normal 2 53 4" xfId="5304"/>
    <cellStyle name="Normal 2 53 4 10" xfId="5305"/>
    <cellStyle name="Normal 2 53 4 10 2" xfId="23152"/>
    <cellStyle name="Normal 2 53 4 11" xfId="5306"/>
    <cellStyle name="Normal 2 53 4 11 2" xfId="23153"/>
    <cellStyle name="Normal 2 53 4 12" xfId="5307"/>
    <cellStyle name="Normal 2 53 4 12 2" xfId="23154"/>
    <cellStyle name="Normal 2 53 4 13" xfId="5308"/>
    <cellStyle name="Normal 2 53 4 13 2" xfId="23155"/>
    <cellStyle name="Normal 2 53 4 14" xfId="5309"/>
    <cellStyle name="Normal 2 53 4 14 2" xfId="23156"/>
    <cellStyle name="Normal 2 53 4 15" xfId="5310"/>
    <cellStyle name="Normal 2 53 4 15 2" xfId="23157"/>
    <cellStyle name="Normal 2 53 4 16" xfId="23158"/>
    <cellStyle name="Normal 2 53 4 2" xfId="5311"/>
    <cellStyle name="Normal 2 53 4 2 10" xfId="5312"/>
    <cellStyle name="Normal 2 53 4 2 10 2" xfId="23159"/>
    <cellStyle name="Normal 2 53 4 2 11" xfId="5313"/>
    <cellStyle name="Normal 2 53 4 2 11 2" xfId="23160"/>
    <cellStyle name="Normal 2 53 4 2 12" xfId="5314"/>
    <cellStyle name="Normal 2 53 4 2 12 2" xfId="23161"/>
    <cellStyle name="Normal 2 53 4 2 13" xfId="5315"/>
    <cellStyle name="Normal 2 53 4 2 13 2" xfId="23162"/>
    <cellStyle name="Normal 2 53 4 2 14" xfId="5316"/>
    <cellStyle name="Normal 2 53 4 2 14 2" xfId="23163"/>
    <cellStyle name="Normal 2 53 4 2 15" xfId="23164"/>
    <cellStyle name="Normal 2 53 4 2 2" xfId="5317"/>
    <cellStyle name="Normal 2 53 4 2 2 2" xfId="23165"/>
    <cellStyle name="Normal 2 53 4 2 3" xfId="5318"/>
    <cellStyle name="Normal 2 53 4 2 3 2" xfId="23166"/>
    <cellStyle name="Normal 2 53 4 2 4" xfId="5319"/>
    <cellStyle name="Normal 2 53 4 2 4 2" xfId="23167"/>
    <cellStyle name="Normal 2 53 4 2 5" xfId="5320"/>
    <cellStyle name="Normal 2 53 4 2 5 2" xfId="23168"/>
    <cellStyle name="Normal 2 53 4 2 6" xfId="5321"/>
    <cellStyle name="Normal 2 53 4 2 6 2" xfId="23169"/>
    <cellStyle name="Normal 2 53 4 2 7" xfId="5322"/>
    <cellStyle name="Normal 2 53 4 2 7 2" xfId="23170"/>
    <cellStyle name="Normal 2 53 4 2 8" xfId="5323"/>
    <cellStyle name="Normal 2 53 4 2 8 2" xfId="23171"/>
    <cellStyle name="Normal 2 53 4 2 9" xfId="5324"/>
    <cellStyle name="Normal 2 53 4 2 9 2" xfId="23172"/>
    <cellStyle name="Normal 2 53 4 3" xfId="5325"/>
    <cellStyle name="Normal 2 53 4 3 2" xfId="23173"/>
    <cellStyle name="Normal 2 53 4 4" xfId="5326"/>
    <cellStyle name="Normal 2 53 4 4 2" xfId="23174"/>
    <cellStyle name="Normal 2 53 4 5" xfId="5327"/>
    <cellStyle name="Normal 2 53 4 5 2" xfId="23175"/>
    <cellStyle name="Normal 2 53 4 6" xfId="5328"/>
    <cellStyle name="Normal 2 53 4 6 2" xfId="23176"/>
    <cellStyle name="Normal 2 53 4 7" xfId="5329"/>
    <cellStyle name="Normal 2 53 4 7 2" xfId="23177"/>
    <cellStyle name="Normal 2 53 4 8" xfId="5330"/>
    <cellStyle name="Normal 2 53 4 8 2" xfId="23178"/>
    <cellStyle name="Normal 2 53 4 9" xfId="5331"/>
    <cellStyle name="Normal 2 53 4 9 2" xfId="23179"/>
    <cellStyle name="Normal 2 53 5" xfId="5332"/>
    <cellStyle name="Normal 2 53 5 10" xfId="5333"/>
    <cellStyle name="Normal 2 53 5 10 2" xfId="23180"/>
    <cellStyle name="Normal 2 53 5 11" xfId="5334"/>
    <cellStyle name="Normal 2 53 5 11 2" xfId="23181"/>
    <cellStyle name="Normal 2 53 5 12" xfId="5335"/>
    <cellStyle name="Normal 2 53 5 12 2" xfId="23182"/>
    <cellStyle name="Normal 2 53 5 13" xfId="5336"/>
    <cellStyle name="Normal 2 53 5 13 2" xfId="23183"/>
    <cellStyle name="Normal 2 53 5 14" xfId="5337"/>
    <cellStyle name="Normal 2 53 5 14 2" xfId="23184"/>
    <cellStyle name="Normal 2 53 5 15" xfId="23185"/>
    <cellStyle name="Normal 2 53 5 2" xfId="5338"/>
    <cellStyle name="Normal 2 53 5 2 2" xfId="23186"/>
    <cellStyle name="Normal 2 53 5 3" xfId="5339"/>
    <cellStyle name="Normal 2 53 5 3 2" xfId="23187"/>
    <cellStyle name="Normal 2 53 5 4" xfId="5340"/>
    <cellStyle name="Normal 2 53 5 4 2" xfId="23188"/>
    <cellStyle name="Normal 2 53 5 5" xfId="5341"/>
    <cellStyle name="Normal 2 53 5 5 2" xfId="23189"/>
    <cellStyle name="Normal 2 53 5 6" xfId="5342"/>
    <cellStyle name="Normal 2 53 5 6 2" xfId="23190"/>
    <cellStyle name="Normal 2 53 5 7" xfId="5343"/>
    <cellStyle name="Normal 2 53 5 7 2" xfId="23191"/>
    <cellStyle name="Normal 2 53 5 8" xfId="5344"/>
    <cellStyle name="Normal 2 53 5 8 2" xfId="23192"/>
    <cellStyle name="Normal 2 53 5 9" xfId="5345"/>
    <cellStyle name="Normal 2 53 5 9 2" xfId="23193"/>
    <cellStyle name="Normal 2 53 6" xfId="5346"/>
    <cellStyle name="Normal 2 53 6 10" xfId="5347"/>
    <cellStyle name="Normal 2 53 6 10 2" xfId="23194"/>
    <cellStyle name="Normal 2 53 6 11" xfId="5348"/>
    <cellStyle name="Normal 2 53 6 11 2" xfId="23195"/>
    <cellStyle name="Normal 2 53 6 12" xfId="5349"/>
    <cellStyle name="Normal 2 53 6 12 2" xfId="23196"/>
    <cellStyle name="Normal 2 53 6 13" xfId="5350"/>
    <cellStyle name="Normal 2 53 6 13 2" xfId="23197"/>
    <cellStyle name="Normal 2 53 6 14" xfId="5351"/>
    <cellStyle name="Normal 2 53 6 14 2" xfId="23198"/>
    <cellStyle name="Normal 2 53 6 15" xfId="23199"/>
    <cellStyle name="Normal 2 53 6 2" xfId="5352"/>
    <cellStyle name="Normal 2 53 6 2 2" xfId="23200"/>
    <cellStyle name="Normal 2 53 6 3" xfId="5353"/>
    <cellStyle name="Normal 2 53 6 3 2" xfId="23201"/>
    <cellStyle name="Normal 2 53 6 4" xfId="5354"/>
    <cellStyle name="Normal 2 53 6 4 2" xfId="23202"/>
    <cellStyle name="Normal 2 53 6 5" xfId="5355"/>
    <cellStyle name="Normal 2 53 6 5 2" xfId="23203"/>
    <cellStyle name="Normal 2 53 6 6" xfId="5356"/>
    <cellStyle name="Normal 2 53 6 6 2" xfId="23204"/>
    <cellStyle name="Normal 2 53 6 7" xfId="5357"/>
    <cellStyle name="Normal 2 53 6 7 2" xfId="23205"/>
    <cellStyle name="Normal 2 53 6 8" xfId="5358"/>
    <cellStyle name="Normal 2 53 6 8 2" xfId="23206"/>
    <cellStyle name="Normal 2 53 6 9" xfId="5359"/>
    <cellStyle name="Normal 2 53 6 9 2" xfId="23207"/>
    <cellStyle name="Normal 2 53 7" xfId="5360"/>
    <cellStyle name="Normal 2 53 7 10" xfId="5361"/>
    <cellStyle name="Normal 2 53 7 10 2" xfId="23208"/>
    <cellStyle name="Normal 2 53 7 11" xfId="5362"/>
    <cellStyle name="Normal 2 53 7 11 2" xfId="23209"/>
    <cellStyle name="Normal 2 53 7 12" xfId="5363"/>
    <cellStyle name="Normal 2 53 7 12 2" xfId="23210"/>
    <cellStyle name="Normal 2 53 7 13" xfId="5364"/>
    <cellStyle name="Normal 2 53 7 13 2" xfId="23211"/>
    <cellStyle name="Normal 2 53 7 14" xfId="5365"/>
    <cellStyle name="Normal 2 53 7 14 2" xfId="23212"/>
    <cellStyle name="Normal 2 53 7 15" xfId="23213"/>
    <cellStyle name="Normal 2 53 7 2" xfId="5366"/>
    <cellStyle name="Normal 2 53 7 2 2" xfId="23214"/>
    <cellStyle name="Normal 2 53 7 3" xfId="5367"/>
    <cellStyle name="Normal 2 53 7 3 2" xfId="23215"/>
    <cellStyle name="Normal 2 53 7 4" xfId="5368"/>
    <cellStyle name="Normal 2 53 7 4 2" xfId="23216"/>
    <cellStyle name="Normal 2 53 7 5" xfId="5369"/>
    <cellStyle name="Normal 2 53 7 5 2" xfId="23217"/>
    <cellStyle name="Normal 2 53 7 6" xfId="5370"/>
    <cellStyle name="Normal 2 53 7 6 2" xfId="23218"/>
    <cellStyle name="Normal 2 53 7 7" xfId="5371"/>
    <cellStyle name="Normal 2 53 7 7 2" xfId="23219"/>
    <cellStyle name="Normal 2 53 7 8" xfId="5372"/>
    <cellStyle name="Normal 2 53 7 8 2" xfId="23220"/>
    <cellStyle name="Normal 2 53 7 9" xfId="5373"/>
    <cellStyle name="Normal 2 53 7 9 2" xfId="23221"/>
    <cellStyle name="Normal 2 53 8" xfId="5374"/>
    <cellStyle name="Normal 2 53 8 10" xfId="5375"/>
    <cellStyle name="Normal 2 53 8 10 2" xfId="23222"/>
    <cellStyle name="Normal 2 53 8 11" xfId="5376"/>
    <cellStyle name="Normal 2 53 8 11 2" xfId="23223"/>
    <cellStyle name="Normal 2 53 8 12" xfId="5377"/>
    <cellStyle name="Normal 2 53 8 12 2" xfId="23224"/>
    <cellStyle name="Normal 2 53 8 13" xfId="5378"/>
    <cellStyle name="Normal 2 53 8 13 2" xfId="23225"/>
    <cellStyle name="Normal 2 53 8 14" xfId="5379"/>
    <cellStyle name="Normal 2 53 8 14 2" xfId="23226"/>
    <cellStyle name="Normal 2 53 8 15" xfId="23227"/>
    <cellStyle name="Normal 2 53 8 2" xfId="5380"/>
    <cellStyle name="Normal 2 53 8 2 2" xfId="23228"/>
    <cellStyle name="Normal 2 53 8 3" xfId="5381"/>
    <cellStyle name="Normal 2 53 8 3 2" xfId="23229"/>
    <cellStyle name="Normal 2 53 8 4" xfId="5382"/>
    <cellStyle name="Normal 2 53 8 4 2" xfId="23230"/>
    <cellStyle name="Normal 2 53 8 5" xfId="5383"/>
    <cellStyle name="Normal 2 53 8 5 2" xfId="23231"/>
    <cellStyle name="Normal 2 53 8 6" xfId="5384"/>
    <cellStyle name="Normal 2 53 8 6 2" xfId="23232"/>
    <cellStyle name="Normal 2 53 8 7" xfId="5385"/>
    <cellStyle name="Normal 2 53 8 7 2" xfId="23233"/>
    <cellStyle name="Normal 2 53 8 8" xfId="5386"/>
    <cellStyle name="Normal 2 53 8 8 2" xfId="23234"/>
    <cellStyle name="Normal 2 53 8 9" xfId="5387"/>
    <cellStyle name="Normal 2 53 8 9 2" xfId="23235"/>
    <cellStyle name="Normal 2 53 9" xfId="5388"/>
    <cellStyle name="Normal 2 53 9 10" xfId="5389"/>
    <cellStyle name="Normal 2 53 9 10 2" xfId="23236"/>
    <cellStyle name="Normal 2 53 9 11" xfId="5390"/>
    <cellStyle name="Normal 2 53 9 11 2" xfId="23237"/>
    <cellStyle name="Normal 2 53 9 12" xfId="5391"/>
    <cellStyle name="Normal 2 53 9 12 2" xfId="23238"/>
    <cellStyle name="Normal 2 53 9 13" xfId="5392"/>
    <cellStyle name="Normal 2 53 9 13 2" xfId="23239"/>
    <cellStyle name="Normal 2 53 9 14" xfId="5393"/>
    <cellStyle name="Normal 2 53 9 14 2" xfId="23240"/>
    <cellStyle name="Normal 2 53 9 15" xfId="23241"/>
    <cellStyle name="Normal 2 53 9 2" xfId="5394"/>
    <cellStyle name="Normal 2 53 9 2 2" xfId="23242"/>
    <cellStyle name="Normal 2 53 9 3" xfId="5395"/>
    <cellStyle name="Normal 2 53 9 3 2" xfId="23243"/>
    <cellStyle name="Normal 2 53 9 4" xfId="5396"/>
    <cellStyle name="Normal 2 53 9 4 2" xfId="23244"/>
    <cellStyle name="Normal 2 53 9 5" xfId="5397"/>
    <cellStyle name="Normal 2 53 9 5 2" xfId="23245"/>
    <cellStyle name="Normal 2 53 9 6" xfId="5398"/>
    <cellStyle name="Normal 2 53 9 6 2" xfId="23246"/>
    <cellStyle name="Normal 2 53 9 7" xfId="5399"/>
    <cellStyle name="Normal 2 53 9 7 2" xfId="23247"/>
    <cellStyle name="Normal 2 53 9 8" xfId="5400"/>
    <cellStyle name="Normal 2 53 9 8 2" xfId="23248"/>
    <cellStyle name="Normal 2 53 9 9" xfId="5401"/>
    <cellStyle name="Normal 2 53 9 9 2" xfId="23249"/>
    <cellStyle name="Normal 2 54" xfId="5402"/>
    <cellStyle name="Normal 2 54 10" xfId="5403"/>
    <cellStyle name="Normal 2 54 10 10" xfId="5404"/>
    <cellStyle name="Normal 2 54 10 10 2" xfId="23250"/>
    <cellStyle name="Normal 2 54 10 11" xfId="5405"/>
    <cellStyle name="Normal 2 54 10 11 2" xfId="23251"/>
    <cellStyle name="Normal 2 54 10 12" xfId="5406"/>
    <cellStyle name="Normal 2 54 10 12 2" xfId="23252"/>
    <cellStyle name="Normal 2 54 10 13" xfId="5407"/>
    <cellStyle name="Normal 2 54 10 13 2" xfId="23253"/>
    <cellStyle name="Normal 2 54 10 14" xfId="5408"/>
    <cellStyle name="Normal 2 54 10 14 2" xfId="23254"/>
    <cellStyle name="Normal 2 54 10 15" xfId="23255"/>
    <cellStyle name="Normal 2 54 10 2" xfId="5409"/>
    <cellStyle name="Normal 2 54 10 2 2" xfId="23256"/>
    <cellStyle name="Normal 2 54 10 3" xfId="5410"/>
    <cellStyle name="Normal 2 54 10 3 2" xfId="23257"/>
    <cellStyle name="Normal 2 54 10 4" xfId="5411"/>
    <cellStyle name="Normal 2 54 10 4 2" xfId="23258"/>
    <cellStyle name="Normal 2 54 10 5" xfId="5412"/>
    <cellStyle name="Normal 2 54 10 5 2" xfId="23259"/>
    <cellStyle name="Normal 2 54 10 6" xfId="5413"/>
    <cellStyle name="Normal 2 54 10 6 2" xfId="23260"/>
    <cellStyle name="Normal 2 54 10 7" xfId="5414"/>
    <cellStyle name="Normal 2 54 10 7 2" xfId="23261"/>
    <cellStyle name="Normal 2 54 10 8" xfId="5415"/>
    <cellStyle name="Normal 2 54 10 8 2" xfId="23262"/>
    <cellStyle name="Normal 2 54 10 9" xfId="5416"/>
    <cellStyle name="Normal 2 54 10 9 2" xfId="23263"/>
    <cellStyle name="Normal 2 54 11" xfId="5417"/>
    <cellStyle name="Normal 2 54 11 2" xfId="23264"/>
    <cellStyle name="Normal 2 54 12" xfId="5418"/>
    <cellStyle name="Normal 2 54 12 2" xfId="23265"/>
    <cellStyle name="Normal 2 54 13" xfId="5419"/>
    <cellStyle name="Normal 2 54 13 2" xfId="23266"/>
    <cellStyle name="Normal 2 54 14" xfId="5420"/>
    <cellStyle name="Normal 2 54 14 2" xfId="23267"/>
    <cellStyle name="Normal 2 54 15" xfId="5421"/>
    <cellStyle name="Normal 2 54 15 2" xfId="23268"/>
    <cellStyle name="Normal 2 54 16" xfId="5422"/>
    <cellStyle name="Normal 2 54 16 2" xfId="23269"/>
    <cellStyle name="Normal 2 54 17" xfId="5423"/>
    <cellStyle name="Normal 2 54 17 2" xfId="23270"/>
    <cellStyle name="Normal 2 54 18" xfId="5424"/>
    <cellStyle name="Normal 2 54 18 2" xfId="23271"/>
    <cellStyle name="Normal 2 54 19" xfId="5425"/>
    <cellStyle name="Normal 2 54 19 2" xfId="23272"/>
    <cellStyle name="Normal 2 54 2" xfId="5426"/>
    <cellStyle name="Normal 2 54 2 10" xfId="5427"/>
    <cellStyle name="Normal 2 54 2 10 2" xfId="23273"/>
    <cellStyle name="Normal 2 54 2 11" xfId="5428"/>
    <cellStyle name="Normal 2 54 2 11 2" xfId="23274"/>
    <cellStyle name="Normal 2 54 2 12" xfId="5429"/>
    <cellStyle name="Normal 2 54 2 12 2" xfId="23275"/>
    <cellStyle name="Normal 2 54 2 13" xfId="5430"/>
    <cellStyle name="Normal 2 54 2 13 2" xfId="23276"/>
    <cellStyle name="Normal 2 54 2 14" xfId="5431"/>
    <cellStyle name="Normal 2 54 2 14 2" xfId="23277"/>
    <cellStyle name="Normal 2 54 2 15" xfId="5432"/>
    <cellStyle name="Normal 2 54 2 15 2" xfId="23278"/>
    <cellStyle name="Normal 2 54 2 16" xfId="23279"/>
    <cellStyle name="Normal 2 54 2 2" xfId="5433"/>
    <cellStyle name="Normal 2 54 2 2 10" xfId="5434"/>
    <cellStyle name="Normal 2 54 2 2 10 2" xfId="23280"/>
    <cellStyle name="Normal 2 54 2 2 11" xfId="5435"/>
    <cellStyle name="Normal 2 54 2 2 11 2" xfId="23281"/>
    <cellStyle name="Normal 2 54 2 2 12" xfId="5436"/>
    <cellStyle name="Normal 2 54 2 2 12 2" xfId="23282"/>
    <cellStyle name="Normal 2 54 2 2 13" xfId="5437"/>
    <cellStyle name="Normal 2 54 2 2 13 2" xfId="23283"/>
    <cellStyle name="Normal 2 54 2 2 14" xfId="5438"/>
    <cellStyle name="Normal 2 54 2 2 14 2" xfId="23284"/>
    <cellStyle name="Normal 2 54 2 2 15" xfId="23285"/>
    <cellStyle name="Normal 2 54 2 2 2" xfId="5439"/>
    <cellStyle name="Normal 2 54 2 2 2 2" xfId="23286"/>
    <cellStyle name="Normal 2 54 2 2 3" xfId="5440"/>
    <cellStyle name="Normal 2 54 2 2 3 2" xfId="23287"/>
    <cellStyle name="Normal 2 54 2 2 4" xfId="5441"/>
    <cellStyle name="Normal 2 54 2 2 4 2" xfId="23288"/>
    <cellStyle name="Normal 2 54 2 2 5" xfId="5442"/>
    <cellStyle name="Normal 2 54 2 2 5 2" xfId="23289"/>
    <cellStyle name="Normal 2 54 2 2 6" xfId="5443"/>
    <cellStyle name="Normal 2 54 2 2 6 2" xfId="23290"/>
    <cellStyle name="Normal 2 54 2 2 7" xfId="5444"/>
    <cellStyle name="Normal 2 54 2 2 7 2" xfId="23291"/>
    <cellStyle name="Normal 2 54 2 2 8" xfId="5445"/>
    <cellStyle name="Normal 2 54 2 2 8 2" xfId="23292"/>
    <cellStyle name="Normal 2 54 2 2 9" xfId="5446"/>
    <cellStyle name="Normal 2 54 2 2 9 2" xfId="23293"/>
    <cellStyle name="Normal 2 54 2 3" xfId="5447"/>
    <cellStyle name="Normal 2 54 2 3 2" xfId="23294"/>
    <cellStyle name="Normal 2 54 2 4" xfId="5448"/>
    <cellStyle name="Normal 2 54 2 4 2" xfId="23295"/>
    <cellStyle name="Normal 2 54 2 5" xfId="5449"/>
    <cellStyle name="Normal 2 54 2 5 2" xfId="23296"/>
    <cellStyle name="Normal 2 54 2 6" xfId="5450"/>
    <cellStyle name="Normal 2 54 2 6 2" xfId="23297"/>
    <cellStyle name="Normal 2 54 2 7" xfId="5451"/>
    <cellStyle name="Normal 2 54 2 7 2" xfId="23298"/>
    <cellStyle name="Normal 2 54 2 8" xfId="5452"/>
    <cellStyle name="Normal 2 54 2 8 2" xfId="23299"/>
    <cellStyle name="Normal 2 54 2 9" xfId="5453"/>
    <cellStyle name="Normal 2 54 2 9 2" xfId="23300"/>
    <cellStyle name="Normal 2 54 20" xfId="5454"/>
    <cellStyle name="Normal 2 54 20 2" xfId="23301"/>
    <cellStyle name="Normal 2 54 21" xfId="5455"/>
    <cellStyle name="Normal 2 54 21 2" xfId="23302"/>
    <cellStyle name="Normal 2 54 22" xfId="5456"/>
    <cellStyle name="Normal 2 54 22 2" xfId="23303"/>
    <cellStyle name="Normal 2 54 23" xfId="5457"/>
    <cellStyle name="Normal 2 54 23 2" xfId="23304"/>
    <cellStyle name="Normal 2 54 24" xfId="23305"/>
    <cellStyle name="Normal 2 54 3" xfId="5458"/>
    <cellStyle name="Normal 2 54 3 10" xfId="5459"/>
    <cellStyle name="Normal 2 54 3 10 2" xfId="23306"/>
    <cellStyle name="Normal 2 54 3 11" xfId="5460"/>
    <cellStyle name="Normal 2 54 3 11 2" xfId="23307"/>
    <cellStyle name="Normal 2 54 3 12" xfId="5461"/>
    <cellStyle name="Normal 2 54 3 12 2" xfId="23308"/>
    <cellStyle name="Normal 2 54 3 13" xfId="5462"/>
    <cellStyle name="Normal 2 54 3 13 2" xfId="23309"/>
    <cellStyle name="Normal 2 54 3 14" xfId="5463"/>
    <cellStyle name="Normal 2 54 3 14 2" xfId="23310"/>
    <cellStyle name="Normal 2 54 3 15" xfId="5464"/>
    <cellStyle name="Normal 2 54 3 15 2" xfId="23311"/>
    <cellStyle name="Normal 2 54 3 16" xfId="23312"/>
    <cellStyle name="Normal 2 54 3 2" xfId="5465"/>
    <cellStyle name="Normal 2 54 3 2 10" xfId="5466"/>
    <cellStyle name="Normal 2 54 3 2 10 2" xfId="23313"/>
    <cellStyle name="Normal 2 54 3 2 11" xfId="5467"/>
    <cellStyle name="Normal 2 54 3 2 11 2" xfId="23314"/>
    <cellStyle name="Normal 2 54 3 2 12" xfId="5468"/>
    <cellStyle name="Normal 2 54 3 2 12 2" xfId="23315"/>
    <cellStyle name="Normal 2 54 3 2 13" xfId="5469"/>
    <cellStyle name="Normal 2 54 3 2 13 2" xfId="23316"/>
    <cellStyle name="Normal 2 54 3 2 14" xfId="5470"/>
    <cellStyle name="Normal 2 54 3 2 14 2" xfId="23317"/>
    <cellStyle name="Normal 2 54 3 2 15" xfId="23318"/>
    <cellStyle name="Normal 2 54 3 2 2" xfId="5471"/>
    <cellStyle name="Normal 2 54 3 2 2 2" xfId="23319"/>
    <cellStyle name="Normal 2 54 3 2 3" xfId="5472"/>
    <cellStyle name="Normal 2 54 3 2 3 2" xfId="23320"/>
    <cellStyle name="Normal 2 54 3 2 4" xfId="5473"/>
    <cellStyle name="Normal 2 54 3 2 4 2" xfId="23321"/>
    <cellStyle name="Normal 2 54 3 2 5" xfId="5474"/>
    <cellStyle name="Normal 2 54 3 2 5 2" xfId="23322"/>
    <cellStyle name="Normal 2 54 3 2 6" xfId="5475"/>
    <cellStyle name="Normal 2 54 3 2 6 2" xfId="23323"/>
    <cellStyle name="Normal 2 54 3 2 7" xfId="5476"/>
    <cellStyle name="Normal 2 54 3 2 7 2" xfId="23324"/>
    <cellStyle name="Normal 2 54 3 2 8" xfId="5477"/>
    <cellStyle name="Normal 2 54 3 2 8 2" xfId="23325"/>
    <cellStyle name="Normal 2 54 3 2 9" xfId="5478"/>
    <cellStyle name="Normal 2 54 3 2 9 2" xfId="23326"/>
    <cellStyle name="Normal 2 54 3 3" xfId="5479"/>
    <cellStyle name="Normal 2 54 3 3 2" xfId="23327"/>
    <cellStyle name="Normal 2 54 3 4" xfId="5480"/>
    <cellStyle name="Normal 2 54 3 4 2" xfId="23328"/>
    <cellStyle name="Normal 2 54 3 5" xfId="5481"/>
    <cellStyle name="Normal 2 54 3 5 2" xfId="23329"/>
    <cellStyle name="Normal 2 54 3 6" xfId="5482"/>
    <cellStyle name="Normal 2 54 3 6 2" xfId="23330"/>
    <cellStyle name="Normal 2 54 3 7" xfId="5483"/>
    <cellStyle name="Normal 2 54 3 7 2" xfId="23331"/>
    <cellStyle name="Normal 2 54 3 8" xfId="5484"/>
    <cellStyle name="Normal 2 54 3 8 2" xfId="23332"/>
    <cellStyle name="Normal 2 54 3 9" xfId="5485"/>
    <cellStyle name="Normal 2 54 3 9 2" xfId="23333"/>
    <cellStyle name="Normal 2 54 4" xfId="5486"/>
    <cellStyle name="Normal 2 54 4 10" xfId="5487"/>
    <cellStyle name="Normal 2 54 4 10 2" xfId="23334"/>
    <cellStyle name="Normal 2 54 4 11" xfId="5488"/>
    <cellStyle name="Normal 2 54 4 11 2" xfId="23335"/>
    <cellStyle name="Normal 2 54 4 12" xfId="5489"/>
    <cellStyle name="Normal 2 54 4 12 2" xfId="23336"/>
    <cellStyle name="Normal 2 54 4 13" xfId="5490"/>
    <cellStyle name="Normal 2 54 4 13 2" xfId="23337"/>
    <cellStyle name="Normal 2 54 4 14" xfId="5491"/>
    <cellStyle name="Normal 2 54 4 14 2" xfId="23338"/>
    <cellStyle name="Normal 2 54 4 15" xfId="5492"/>
    <cellStyle name="Normal 2 54 4 15 2" xfId="23339"/>
    <cellStyle name="Normal 2 54 4 16" xfId="23340"/>
    <cellStyle name="Normal 2 54 4 2" xfId="5493"/>
    <cellStyle name="Normal 2 54 4 2 10" xfId="5494"/>
    <cellStyle name="Normal 2 54 4 2 10 2" xfId="23341"/>
    <cellStyle name="Normal 2 54 4 2 11" xfId="5495"/>
    <cellStyle name="Normal 2 54 4 2 11 2" xfId="23342"/>
    <cellStyle name="Normal 2 54 4 2 12" xfId="5496"/>
    <cellStyle name="Normal 2 54 4 2 12 2" xfId="23343"/>
    <cellStyle name="Normal 2 54 4 2 13" xfId="5497"/>
    <cellStyle name="Normal 2 54 4 2 13 2" xfId="23344"/>
    <cellStyle name="Normal 2 54 4 2 14" xfId="5498"/>
    <cellStyle name="Normal 2 54 4 2 14 2" xfId="23345"/>
    <cellStyle name="Normal 2 54 4 2 15" xfId="23346"/>
    <cellStyle name="Normal 2 54 4 2 2" xfId="5499"/>
    <cellStyle name="Normal 2 54 4 2 2 2" xfId="23347"/>
    <cellStyle name="Normal 2 54 4 2 3" xfId="5500"/>
    <cellStyle name="Normal 2 54 4 2 3 2" xfId="23348"/>
    <cellStyle name="Normal 2 54 4 2 4" xfId="5501"/>
    <cellStyle name="Normal 2 54 4 2 4 2" xfId="23349"/>
    <cellStyle name="Normal 2 54 4 2 5" xfId="5502"/>
    <cellStyle name="Normal 2 54 4 2 5 2" xfId="23350"/>
    <cellStyle name="Normal 2 54 4 2 6" xfId="5503"/>
    <cellStyle name="Normal 2 54 4 2 6 2" xfId="23351"/>
    <cellStyle name="Normal 2 54 4 2 7" xfId="5504"/>
    <cellStyle name="Normal 2 54 4 2 7 2" xfId="23352"/>
    <cellStyle name="Normal 2 54 4 2 8" xfId="5505"/>
    <cellStyle name="Normal 2 54 4 2 8 2" xfId="23353"/>
    <cellStyle name="Normal 2 54 4 2 9" xfId="5506"/>
    <cellStyle name="Normal 2 54 4 2 9 2" xfId="23354"/>
    <cellStyle name="Normal 2 54 4 3" xfId="5507"/>
    <cellStyle name="Normal 2 54 4 3 2" xfId="23355"/>
    <cellStyle name="Normal 2 54 4 4" xfId="5508"/>
    <cellStyle name="Normal 2 54 4 4 2" xfId="23356"/>
    <cellStyle name="Normal 2 54 4 5" xfId="5509"/>
    <cellStyle name="Normal 2 54 4 5 2" xfId="23357"/>
    <cellStyle name="Normal 2 54 4 6" xfId="5510"/>
    <cellStyle name="Normal 2 54 4 6 2" xfId="23358"/>
    <cellStyle name="Normal 2 54 4 7" xfId="5511"/>
    <cellStyle name="Normal 2 54 4 7 2" xfId="23359"/>
    <cellStyle name="Normal 2 54 4 8" xfId="5512"/>
    <cellStyle name="Normal 2 54 4 8 2" xfId="23360"/>
    <cellStyle name="Normal 2 54 4 9" xfId="5513"/>
    <cellStyle name="Normal 2 54 4 9 2" xfId="23361"/>
    <cellStyle name="Normal 2 54 5" xfId="5514"/>
    <cellStyle name="Normal 2 54 5 10" xfId="5515"/>
    <cellStyle name="Normal 2 54 5 10 2" xfId="23362"/>
    <cellStyle name="Normal 2 54 5 11" xfId="5516"/>
    <cellStyle name="Normal 2 54 5 11 2" xfId="23363"/>
    <cellStyle name="Normal 2 54 5 12" xfId="5517"/>
    <cellStyle name="Normal 2 54 5 12 2" xfId="23364"/>
    <cellStyle name="Normal 2 54 5 13" xfId="5518"/>
    <cellStyle name="Normal 2 54 5 13 2" xfId="23365"/>
    <cellStyle name="Normal 2 54 5 14" xfId="5519"/>
    <cellStyle name="Normal 2 54 5 14 2" xfId="23366"/>
    <cellStyle name="Normal 2 54 5 15" xfId="23367"/>
    <cellStyle name="Normal 2 54 5 2" xfId="5520"/>
    <cellStyle name="Normal 2 54 5 2 2" xfId="23368"/>
    <cellStyle name="Normal 2 54 5 3" xfId="5521"/>
    <cellStyle name="Normal 2 54 5 3 2" xfId="23369"/>
    <cellStyle name="Normal 2 54 5 4" xfId="5522"/>
    <cellStyle name="Normal 2 54 5 4 2" xfId="23370"/>
    <cellStyle name="Normal 2 54 5 5" xfId="5523"/>
    <cellStyle name="Normal 2 54 5 5 2" xfId="23371"/>
    <cellStyle name="Normal 2 54 5 6" xfId="5524"/>
    <cellStyle name="Normal 2 54 5 6 2" xfId="23372"/>
    <cellStyle name="Normal 2 54 5 7" xfId="5525"/>
    <cellStyle name="Normal 2 54 5 7 2" xfId="23373"/>
    <cellStyle name="Normal 2 54 5 8" xfId="5526"/>
    <cellStyle name="Normal 2 54 5 8 2" xfId="23374"/>
    <cellStyle name="Normal 2 54 5 9" xfId="5527"/>
    <cellStyle name="Normal 2 54 5 9 2" xfId="23375"/>
    <cellStyle name="Normal 2 54 6" xfId="5528"/>
    <cellStyle name="Normal 2 54 6 10" xfId="5529"/>
    <cellStyle name="Normal 2 54 6 10 2" xfId="23376"/>
    <cellStyle name="Normal 2 54 6 11" xfId="5530"/>
    <cellStyle name="Normal 2 54 6 11 2" xfId="23377"/>
    <cellStyle name="Normal 2 54 6 12" xfId="5531"/>
    <cellStyle name="Normal 2 54 6 12 2" xfId="23378"/>
    <cellStyle name="Normal 2 54 6 13" xfId="5532"/>
    <cellStyle name="Normal 2 54 6 13 2" xfId="23379"/>
    <cellStyle name="Normal 2 54 6 14" xfId="5533"/>
    <cellStyle name="Normal 2 54 6 14 2" xfId="23380"/>
    <cellStyle name="Normal 2 54 6 15" xfId="23381"/>
    <cellStyle name="Normal 2 54 6 2" xfId="5534"/>
    <cellStyle name="Normal 2 54 6 2 2" xfId="23382"/>
    <cellStyle name="Normal 2 54 6 3" xfId="5535"/>
    <cellStyle name="Normal 2 54 6 3 2" xfId="23383"/>
    <cellStyle name="Normal 2 54 6 4" xfId="5536"/>
    <cellStyle name="Normal 2 54 6 4 2" xfId="23384"/>
    <cellStyle name="Normal 2 54 6 5" xfId="5537"/>
    <cellStyle name="Normal 2 54 6 5 2" xfId="23385"/>
    <cellStyle name="Normal 2 54 6 6" xfId="5538"/>
    <cellStyle name="Normal 2 54 6 6 2" xfId="23386"/>
    <cellStyle name="Normal 2 54 6 7" xfId="5539"/>
    <cellStyle name="Normal 2 54 6 7 2" xfId="23387"/>
    <cellStyle name="Normal 2 54 6 8" xfId="5540"/>
    <cellStyle name="Normal 2 54 6 8 2" xfId="23388"/>
    <cellStyle name="Normal 2 54 6 9" xfId="5541"/>
    <cellStyle name="Normal 2 54 6 9 2" xfId="23389"/>
    <cellStyle name="Normal 2 54 7" xfId="5542"/>
    <cellStyle name="Normal 2 54 7 10" xfId="5543"/>
    <cellStyle name="Normal 2 54 7 10 2" xfId="23390"/>
    <cellStyle name="Normal 2 54 7 11" xfId="5544"/>
    <cellStyle name="Normal 2 54 7 11 2" xfId="23391"/>
    <cellStyle name="Normal 2 54 7 12" xfId="5545"/>
    <cellStyle name="Normal 2 54 7 12 2" xfId="23392"/>
    <cellStyle name="Normal 2 54 7 13" xfId="5546"/>
    <cellStyle name="Normal 2 54 7 13 2" xfId="23393"/>
    <cellStyle name="Normal 2 54 7 14" xfId="5547"/>
    <cellStyle name="Normal 2 54 7 14 2" xfId="23394"/>
    <cellStyle name="Normal 2 54 7 15" xfId="23395"/>
    <cellStyle name="Normal 2 54 7 2" xfId="5548"/>
    <cellStyle name="Normal 2 54 7 2 2" xfId="23396"/>
    <cellStyle name="Normal 2 54 7 3" xfId="5549"/>
    <cellStyle name="Normal 2 54 7 3 2" xfId="23397"/>
    <cellStyle name="Normal 2 54 7 4" xfId="5550"/>
    <cellStyle name="Normal 2 54 7 4 2" xfId="23398"/>
    <cellStyle name="Normal 2 54 7 5" xfId="5551"/>
    <cellStyle name="Normal 2 54 7 5 2" xfId="23399"/>
    <cellStyle name="Normal 2 54 7 6" xfId="5552"/>
    <cellStyle name="Normal 2 54 7 6 2" xfId="23400"/>
    <cellStyle name="Normal 2 54 7 7" xfId="5553"/>
    <cellStyle name="Normal 2 54 7 7 2" xfId="23401"/>
    <cellStyle name="Normal 2 54 7 8" xfId="5554"/>
    <cellStyle name="Normal 2 54 7 8 2" xfId="23402"/>
    <cellStyle name="Normal 2 54 7 9" xfId="5555"/>
    <cellStyle name="Normal 2 54 7 9 2" xfId="23403"/>
    <cellStyle name="Normal 2 54 8" xfId="5556"/>
    <cellStyle name="Normal 2 54 8 10" xfId="5557"/>
    <cellStyle name="Normal 2 54 8 10 2" xfId="23404"/>
    <cellStyle name="Normal 2 54 8 11" xfId="5558"/>
    <cellStyle name="Normal 2 54 8 11 2" xfId="23405"/>
    <cellStyle name="Normal 2 54 8 12" xfId="5559"/>
    <cellStyle name="Normal 2 54 8 12 2" xfId="23406"/>
    <cellStyle name="Normal 2 54 8 13" xfId="5560"/>
    <cellStyle name="Normal 2 54 8 13 2" xfId="23407"/>
    <cellStyle name="Normal 2 54 8 14" xfId="5561"/>
    <cellStyle name="Normal 2 54 8 14 2" xfId="23408"/>
    <cellStyle name="Normal 2 54 8 15" xfId="23409"/>
    <cellStyle name="Normal 2 54 8 2" xfId="5562"/>
    <cellStyle name="Normal 2 54 8 2 2" xfId="23410"/>
    <cellStyle name="Normal 2 54 8 3" xfId="5563"/>
    <cellStyle name="Normal 2 54 8 3 2" xfId="23411"/>
    <cellStyle name="Normal 2 54 8 4" xfId="5564"/>
    <cellStyle name="Normal 2 54 8 4 2" xfId="23412"/>
    <cellStyle name="Normal 2 54 8 5" xfId="5565"/>
    <cellStyle name="Normal 2 54 8 5 2" xfId="23413"/>
    <cellStyle name="Normal 2 54 8 6" xfId="5566"/>
    <cellStyle name="Normal 2 54 8 6 2" xfId="23414"/>
    <cellStyle name="Normal 2 54 8 7" xfId="5567"/>
    <cellStyle name="Normal 2 54 8 7 2" xfId="23415"/>
    <cellStyle name="Normal 2 54 8 8" xfId="5568"/>
    <cellStyle name="Normal 2 54 8 8 2" xfId="23416"/>
    <cellStyle name="Normal 2 54 8 9" xfId="5569"/>
    <cellStyle name="Normal 2 54 8 9 2" xfId="23417"/>
    <cellStyle name="Normal 2 54 9" xfId="5570"/>
    <cellStyle name="Normal 2 54 9 10" xfId="5571"/>
    <cellStyle name="Normal 2 54 9 10 2" xfId="23418"/>
    <cellStyle name="Normal 2 54 9 11" xfId="5572"/>
    <cellStyle name="Normal 2 54 9 11 2" xfId="23419"/>
    <cellStyle name="Normal 2 54 9 12" xfId="5573"/>
    <cellStyle name="Normal 2 54 9 12 2" xfId="23420"/>
    <cellStyle name="Normal 2 54 9 13" xfId="5574"/>
    <cellStyle name="Normal 2 54 9 13 2" xfId="23421"/>
    <cellStyle name="Normal 2 54 9 14" xfId="5575"/>
    <cellStyle name="Normal 2 54 9 14 2" xfId="23422"/>
    <cellStyle name="Normal 2 54 9 15" xfId="23423"/>
    <cellStyle name="Normal 2 54 9 2" xfId="5576"/>
    <cellStyle name="Normal 2 54 9 2 2" xfId="23424"/>
    <cellStyle name="Normal 2 54 9 3" xfId="5577"/>
    <cellStyle name="Normal 2 54 9 3 2" xfId="23425"/>
    <cellStyle name="Normal 2 54 9 4" xfId="5578"/>
    <cellStyle name="Normal 2 54 9 4 2" xfId="23426"/>
    <cellStyle name="Normal 2 54 9 5" xfId="5579"/>
    <cellStyle name="Normal 2 54 9 5 2" xfId="23427"/>
    <cellStyle name="Normal 2 54 9 6" xfId="5580"/>
    <cellStyle name="Normal 2 54 9 6 2" xfId="23428"/>
    <cellStyle name="Normal 2 54 9 7" xfId="5581"/>
    <cellStyle name="Normal 2 54 9 7 2" xfId="23429"/>
    <cellStyle name="Normal 2 54 9 8" xfId="5582"/>
    <cellStyle name="Normal 2 54 9 8 2" xfId="23430"/>
    <cellStyle name="Normal 2 54 9 9" xfId="5583"/>
    <cellStyle name="Normal 2 54 9 9 2" xfId="23431"/>
    <cellStyle name="Normal 2 55" xfId="5584"/>
    <cellStyle name="Normal 2 55 10" xfId="5585"/>
    <cellStyle name="Normal 2 55 10 10" xfId="5586"/>
    <cellStyle name="Normal 2 55 10 10 2" xfId="23432"/>
    <cellStyle name="Normal 2 55 10 11" xfId="5587"/>
    <cellStyle name="Normal 2 55 10 11 2" xfId="23433"/>
    <cellStyle name="Normal 2 55 10 12" xfId="5588"/>
    <cellStyle name="Normal 2 55 10 12 2" xfId="23434"/>
    <cellStyle name="Normal 2 55 10 13" xfId="5589"/>
    <cellStyle name="Normal 2 55 10 13 2" xfId="23435"/>
    <cellStyle name="Normal 2 55 10 14" xfId="5590"/>
    <cellStyle name="Normal 2 55 10 14 2" xfId="23436"/>
    <cellStyle name="Normal 2 55 10 15" xfId="23437"/>
    <cellStyle name="Normal 2 55 10 2" xfId="5591"/>
    <cellStyle name="Normal 2 55 10 2 2" xfId="23438"/>
    <cellStyle name="Normal 2 55 10 3" xfId="5592"/>
    <cellStyle name="Normal 2 55 10 3 2" xfId="23439"/>
    <cellStyle name="Normal 2 55 10 4" xfId="5593"/>
    <cellStyle name="Normal 2 55 10 4 2" xfId="23440"/>
    <cellStyle name="Normal 2 55 10 5" xfId="5594"/>
    <cellStyle name="Normal 2 55 10 5 2" xfId="23441"/>
    <cellStyle name="Normal 2 55 10 6" xfId="5595"/>
    <cellStyle name="Normal 2 55 10 6 2" xfId="23442"/>
    <cellStyle name="Normal 2 55 10 7" xfId="5596"/>
    <cellStyle name="Normal 2 55 10 7 2" xfId="23443"/>
    <cellStyle name="Normal 2 55 10 8" xfId="5597"/>
    <cellStyle name="Normal 2 55 10 8 2" xfId="23444"/>
    <cellStyle name="Normal 2 55 10 9" xfId="5598"/>
    <cellStyle name="Normal 2 55 10 9 2" xfId="23445"/>
    <cellStyle name="Normal 2 55 11" xfId="5599"/>
    <cellStyle name="Normal 2 55 11 2" xfId="23446"/>
    <cellStyle name="Normal 2 55 12" xfId="5600"/>
    <cellStyle name="Normal 2 55 12 2" xfId="23447"/>
    <cellStyle name="Normal 2 55 13" xfId="5601"/>
    <cellStyle name="Normal 2 55 13 2" xfId="23448"/>
    <cellStyle name="Normal 2 55 14" xfId="5602"/>
    <cellStyle name="Normal 2 55 14 2" xfId="23449"/>
    <cellStyle name="Normal 2 55 15" xfId="5603"/>
    <cellStyle name="Normal 2 55 15 2" xfId="23450"/>
    <cellStyle name="Normal 2 55 16" xfId="5604"/>
    <cellStyle name="Normal 2 55 16 2" xfId="23451"/>
    <cellStyle name="Normal 2 55 17" xfId="5605"/>
    <cellStyle name="Normal 2 55 17 2" xfId="23452"/>
    <cellStyle name="Normal 2 55 18" xfId="5606"/>
    <cellStyle name="Normal 2 55 18 2" xfId="23453"/>
    <cellStyle name="Normal 2 55 19" xfId="5607"/>
    <cellStyle name="Normal 2 55 19 2" xfId="23454"/>
    <cellStyle name="Normal 2 55 2" xfId="5608"/>
    <cellStyle name="Normal 2 55 2 10" xfId="5609"/>
    <cellStyle name="Normal 2 55 2 10 2" xfId="23455"/>
    <cellStyle name="Normal 2 55 2 11" xfId="5610"/>
    <cellStyle name="Normal 2 55 2 11 2" xfId="23456"/>
    <cellStyle name="Normal 2 55 2 12" xfId="5611"/>
    <cellStyle name="Normal 2 55 2 12 2" xfId="23457"/>
    <cellStyle name="Normal 2 55 2 13" xfId="5612"/>
    <cellStyle name="Normal 2 55 2 13 2" xfId="23458"/>
    <cellStyle name="Normal 2 55 2 14" xfId="5613"/>
    <cellStyle name="Normal 2 55 2 14 2" xfId="23459"/>
    <cellStyle name="Normal 2 55 2 15" xfId="5614"/>
    <cellStyle name="Normal 2 55 2 15 2" xfId="23460"/>
    <cellStyle name="Normal 2 55 2 16" xfId="23461"/>
    <cellStyle name="Normal 2 55 2 2" xfId="5615"/>
    <cellStyle name="Normal 2 55 2 2 10" xfId="5616"/>
    <cellStyle name="Normal 2 55 2 2 10 2" xfId="23462"/>
    <cellStyle name="Normal 2 55 2 2 11" xfId="5617"/>
    <cellStyle name="Normal 2 55 2 2 11 2" xfId="23463"/>
    <cellStyle name="Normal 2 55 2 2 12" xfId="5618"/>
    <cellStyle name="Normal 2 55 2 2 12 2" xfId="23464"/>
    <cellStyle name="Normal 2 55 2 2 13" xfId="5619"/>
    <cellStyle name="Normal 2 55 2 2 13 2" xfId="23465"/>
    <cellStyle name="Normal 2 55 2 2 14" xfId="5620"/>
    <cellStyle name="Normal 2 55 2 2 14 2" xfId="23466"/>
    <cellStyle name="Normal 2 55 2 2 15" xfId="23467"/>
    <cellStyle name="Normal 2 55 2 2 2" xfId="5621"/>
    <cellStyle name="Normal 2 55 2 2 2 2" xfId="23468"/>
    <cellStyle name="Normal 2 55 2 2 3" xfId="5622"/>
    <cellStyle name="Normal 2 55 2 2 3 2" xfId="23469"/>
    <cellStyle name="Normal 2 55 2 2 4" xfId="5623"/>
    <cellStyle name="Normal 2 55 2 2 4 2" xfId="23470"/>
    <cellStyle name="Normal 2 55 2 2 5" xfId="5624"/>
    <cellStyle name="Normal 2 55 2 2 5 2" xfId="23471"/>
    <cellStyle name="Normal 2 55 2 2 6" xfId="5625"/>
    <cellStyle name="Normal 2 55 2 2 6 2" xfId="23472"/>
    <cellStyle name="Normal 2 55 2 2 7" xfId="5626"/>
    <cellStyle name="Normal 2 55 2 2 7 2" xfId="23473"/>
    <cellStyle name="Normal 2 55 2 2 8" xfId="5627"/>
    <cellStyle name="Normal 2 55 2 2 8 2" xfId="23474"/>
    <cellStyle name="Normal 2 55 2 2 9" xfId="5628"/>
    <cellStyle name="Normal 2 55 2 2 9 2" xfId="23475"/>
    <cellStyle name="Normal 2 55 2 3" xfId="5629"/>
    <cellStyle name="Normal 2 55 2 3 2" xfId="23476"/>
    <cellStyle name="Normal 2 55 2 4" xfId="5630"/>
    <cellStyle name="Normal 2 55 2 4 2" xfId="23477"/>
    <cellStyle name="Normal 2 55 2 5" xfId="5631"/>
    <cellStyle name="Normal 2 55 2 5 2" xfId="23478"/>
    <cellStyle name="Normal 2 55 2 6" xfId="5632"/>
    <cellStyle name="Normal 2 55 2 6 2" xfId="23479"/>
    <cellStyle name="Normal 2 55 2 7" xfId="5633"/>
    <cellStyle name="Normal 2 55 2 7 2" xfId="23480"/>
    <cellStyle name="Normal 2 55 2 8" xfId="5634"/>
    <cellStyle name="Normal 2 55 2 8 2" xfId="23481"/>
    <cellStyle name="Normal 2 55 2 9" xfId="5635"/>
    <cellStyle name="Normal 2 55 2 9 2" xfId="23482"/>
    <cellStyle name="Normal 2 55 20" xfId="5636"/>
    <cellStyle name="Normal 2 55 20 2" xfId="23483"/>
    <cellStyle name="Normal 2 55 21" xfId="5637"/>
    <cellStyle name="Normal 2 55 21 2" xfId="23484"/>
    <cellStyle name="Normal 2 55 22" xfId="5638"/>
    <cellStyle name="Normal 2 55 22 2" xfId="23485"/>
    <cellStyle name="Normal 2 55 23" xfId="5639"/>
    <cellStyle name="Normal 2 55 23 2" xfId="23486"/>
    <cellStyle name="Normal 2 55 24" xfId="23487"/>
    <cellStyle name="Normal 2 55 3" xfId="5640"/>
    <cellStyle name="Normal 2 55 3 10" xfId="5641"/>
    <cellStyle name="Normal 2 55 3 10 2" xfId="23488"/>
    <cellStyle name="Normal 2 55 3 11" xfId="5642"/>
    <cellStyle name="Normal 2 55 3 11 2" xfId="23489"/>
    <cellStyle name="Normal 2 55 3 12" xfId="5643"/>
    <cellStyle name="Normal 2 55 3 12 2" xfId="23490"/>
    <cellStyle name="Normal 2 55 3 13" xfId="5644"/>
    <cellStyle name="Normal 2 55 3 13 2" xfId="23491"/>
    <cellStyle name="Normal 2 55 3 14" xfId="5645"/>
    <cellStyle name="Normal 2 55 3 14 2" xfId="23492"/>
    <cellStyle name="Normal 2 55 3 15" xfId="5646"/>
    <cellStyle name="Normal 2 55 3 15 2" xfId="23493"/>
    <cellStyle name="Normal 2 55 3 16" xfId="23494"/>
    <cellStyle name="Normal 2 55 3 2" xfId="5647"/>
    <cellStyle name="Normal 2 55 3 2 10" xfId="5648"/>
    <cellStyle name="Normal 2 55 3 2 10 2" xfId="23495"/>
    <cellStyle name="Normal 2 55 3 2 11" xfId="5649"/>
    <cellStyle name="Normal 2 55 3 2 11 2" xfId="23496"/>
    <cellStyle name="Normal 2 55 3 2 12" xfId="5650"/>
    <cellStyle name="Normal 2 55 3 2 12 2" xfId="23497"/>
    <cellStyle name="Normal 2 55 3 2 13" xfId="5651"/>
    <cellStyle name="Normal 2 55 3 2 13 2" xfId="23498"/>
    <cellStyle name="Normal 2 55 3 2 14" xfId="5652"/>
    <cellStyle name="Normal 2 55 3 2 14 2" xfId="23499"/>
    <cellStyle name="Normal 2 55 3 2 15" xfId="23500"/>
    <cellStyle name="Normal 2 55 3 2 2" xfId="5653"/>
    <cellStyle name="Normal 2 55 3 2 2 2" xfId="23501"/>
    <cellStyle name="Normal 2 55 3 2 3" xfId="5654"/>
    <cellStyle name="Normal 2 55 3 2 3 2" xfId="23502"/>
    <cellStyle name="Normal 2 55 3 2 4" xfId="5655"/>
    <cellStyle name="Normal 2 55 3 2 4 2" xfId="23503"/>
    <cellStyle name="Normal 2 55 3 2 5" xfId="5656"/>
    <cellStyle name="Normal 2 55 3 2 5 2" xfId="23504"/>
    <cellStyle name="Normal 2 55 3 2 6" xfId="5657"/>
    <cellStyle name="Normal 2 55 3 2 6 2" xfId="23505"/>
    <cellStyle name="Normal 2 55 3 2 7" xfId="5658"/>
    <cellStyle name="Normal 2 55 3 2 7 2" xfId="23506"/>
    <cellStyle name="Normal 2 55 3 2 8" xfId="5659"/>
    <cellStyle name="Normal 2 55 3 2 8 2" xfId="23507"/>
    <cellStyle name="Normal 2 55 3 2 9" xfId="5660"/>
    <cellStyle name="Normal 2 55 3 2 9 2" xfId="23508"/>
    <cellStyle name="Normal 2 55 3 3" xfId="5661"/>
    <cellStyle name="Normal 2 55 3 3 2" xfId="23509"/>
    <cellStyle name="Normal 2 55 3 4" xfId="5662"/>
    <cellStyle name="Normal 2 55 3 4 2" xfId="23510"/>
    <cellStyle name="Normal 2 55 3 5" xfId="5663"/>
    <cellStyle name="Normal 2 55 3 5 2" xfId="23511"/>
    <cellStyle name="Normal 2 55 3 6" xfId="5664"/>
    <cellStyle name="Normal 2 55 3 6 2" xfId="23512"/>
    <cellStyle name="Normal 2 55 3 7" xfId="5665"/>
    <cellStyle name="Normal 2 55 3 7 2" xfId="23513"/>
    <cellStyle name="Normal 2 55 3 8" xfId="5666"/>
    <cellStyle name="Normal 2 55 3 8 2" xfId="23514"/>
    <cellStyle name="Normal 2 55 3 9" xfId="5667"/>
    <cellStyle name="Normal 2 55 3 9 2" xfId="23515"/>
    <cellStyle name="Normal 2 55 4" xfId="5668"/>
    <cellStyle name="Normal 2 55 4 10" xfId="5669"/>
    <cellStyle name="Normal 2 55 4 10 2" xfId="23516"/>
    <cellStyle name="Normal 2 55 4 11" xfId="5670"/>
    <cellStyle name="Normal 2 55 4 11 2" xfId="23517"/>
    <cellStyle name="Normal 2 55 4 12" xfId="5671"/>
    <cellStyle name="Normal 2 55 4 12 2" xfId="23518"/>
    <cellStyle name="Normal 2 55 4 13" xfId="5672"/>
    <cellStyle name="Normal 2 55 4 13 2" xfId="23519"/>
    <cellStyle name="Normal 2 55 4 14" xfId="5673"/>
    <cellStyle name="Normal 2 55 4 14 2" xfId="23520"/>
    <cellStyle name="Normal 2 55 4 15" xfId="5674"/>
    <cellStyle name="Normal 2 55 4 15 2" xfId="23521"/>
    <cellStyle name="Normal 2 55 4 16" xfId="23522"/>
    <cellStyle name="Normal 2 55 4 2" xfId="5675"/>
    <cellStyle name="Normal 2 55 4 2 10" xfId="5676"/>
    <cellStyle name="Normal 2 55 4 2 10 2" xfId="23523"/>
    <cellStyle name="Normal 2 55 4 2 11" xfId="5677"/>
    <cellStyle name="Normal 2 55 4 2 11 2" xfId="23524"/>
    <cellStyle name="Normal 2 55 4 2 12" xfId="5678"/>
    <cellStyle name="Normal 2 55 4 2 12 2" xfId="23525"/>
    <cellStyle name="Normal 2 55 4 2 13" xfId="5679"/>
    <cellStyle name="Normal 2 55 4 2 13 2" xfId="23526"/>
    <cellStyle name="Normal 2 55 4 2 14" xfId="5680"/>
    <cellStyle name="Normal 2 55 4 2 14 2" xfId="23527"/>
    <cellStyle name="Normal 2 55 4 2 15" xfId="23528"/>
    <cellStyle name="Normal 2 55 4 2 2" xfId="5681"/>
    <cellStyle name="Normal 2 55 4 2 2 2" xfId="23529"/>
    <cellStyle name="Normal 2 55 4 2 3" xfId="5682"/>
    <cellStyle name="Normal 2 55 4 2 3 2" xfId="23530"/>
    <cellStyle name="Normal 2 55 4 2 4" xfId="5683"/>
    <cellStyle name="Normal 2 55 4 2 4 2" xfId="23531"/>
    <cellStyle name="Normal 2 55 4 2 5" xfId="5684"/>
    <cellStyle name="Normal 2 55 4 2 5 2" xfId="23532"/>
    <cellStyle name="Normal 2 55 4 2 6" xfId="5685"/>
    <cellStyle name="Normal 2 55 4 2 6 2" xfId="23533"/>
    <cellStyle name="Normal 2 55 4 2 7" xfId="5686"/>
    <cellStyle name="Normal 2 55 4 2 7 2" xfId="23534"/>
    <cellStyle name="Normal 2 55 4 2 8" xfId="5687"/>
    <cellStyle name="Normal 2 55 4 2 8 2" xfId="23535"/>
    <cellStyle name="Normal 2 55 4 2 9" xfId="5688"/>
    <cellStyle name="Normal 2 55 4 2 9 2" xfId="23536"/>
    <cellStyle name="Normal 2 55 4 3" xfId="5689"/>
    <cellStyle name="Normal 2 55 4 3 2" xfId="23537"/>
    <cellStyle name="Normal 2 55 4 4" xfId="5690"/>
    <cellStyle name="Normal 2 55 4 4 2" xfId="23538"/>
    <cellStyle name="Normal 2 55 4 5" xfId="5691"/>
    <cellStyle name="Normal 2 55 4 5 2" xfId="23539"/>
    <cellStyle name="Normal 2 55 4 6" xfId="5692"/>
    <cellStyle name="Normal 2 55 4 6 2" xfId="23540"/>
    <cellStyle name="Normal 2 55 4 7" xfId="5693"/>
    <cellStyle name="Normal 2 55 4 7 2" xfId="23541"/>
    <cellStyle name="Normal 2 55 4 8" xfId="5694"/>
    <cellStyle name="Normal 2 55 4 8 2" xfId="23542"/>
    <cellStyle name="Normal 2 55 4 9" xfId="5695"/>
    <cellStyle name="Normal 2 55 4 9 2" xfId="23543"/>
    <cellStyle name="Normal 2 55 5" xfId="5696"/>
    <cellStyle name="Normal 2 55 5 10" xfId="5697"/>
    <cellStyle name="Normal 2 55 5 10 2" xfId="23544"/>
    <cellStyle name="Normal 2 55 5 11" xfId="5698"/>
    <cellStyle name="Normal 2 55 5 11 2" xfId="23545"/>
    <cellStyle name="Normal 2 55 5 12" xfId="5699"/>
    <cellStyle name="Normal 2 55 5 12 2" xfId="23546"/>
    <cellStyle name="Normal 2 55 5 13" xfId="5700"/>
    <cellStyle name="Normal 2 55 5 13 2" xfId="23547"/>
    <cellStyle name="Normal 2 55 5 14" xfId="5701"/>
    <cellStyle name="Normal 2 55 5 14 2" xfId="23548"/>
    <cellStyle name="Normal 2 55 5 15" xfId="23549"/>
    <cellStyle name="Normal 2 55 5 2" xfId="5702"/>
    <cellStyle name="Normal 2 55 5 2 2" xfId="23550"/>
    <cellStyle name="Normal 2 55 5 3" xfId="5703"/>
    <cellStyle name="Normal 2 55 5 3 2" xfId="23551"/>
    <cellStyle name="Normal 2 55 5 4" xfId="5704"/>
    <cellStyle name="Normal 2 55 5 4 2" xfId="23552"/>
    <cellStyle name="Normal 2 55 5 5" xfId="5705"/>
    <cellStyle name="Normal 2 55 5 5 2" xfId="23553"/>
    <cellStyle name="Normal 2 55 5 6" xfId="5706"/>
    <cellStyle name="Normal 2 55 5 6 2" xfId="23554"/>
    <cellStyle name="Normal 2 55 5 7" xfId="5707"/>
    <cellStyle name="Normal 2 55 5 7 2" xfId="23555"/>
    <cellStyle name="Normal 2 55 5 8" xfId="5708"/>
    <cellStyle name="Normal 2 55 5 8 2" xfId="23556"/>
    <cellStyle name="Normal 2 55 5 9" xfId="5709"/>
    <cellStyle name="Normal 2 55 5 9 2" xfId="23557"/>
    <cellStyle name="Normal 2 55 6" xfId="5710"/>
    <cellStyle name="Normal 2 55 6 10" xfId="5711"/>
    <cellStyle name="Normal 2 55 6 10 2" xfId="23558"/>
    <cellStyle name="Normal 2 55 6 11" xfId="5712"/>
    <cellStyle name="Normal 2 55 6 11 2" xfId="23559"/>
    <cellStyle name="Normal 2 55 6 12" xfId="5713"/>
    <cellStyle name="Normal 2 55 6 12 2" xfId="23560"/>
    <cellStyle name="Normal 2 55 6 13" xfId="5714"/>
    <cellStyle name="Normal 2 55 6 13 2" xfId="23561"/>
    <cellStyle name="Normal 2 55 6 14" xfId="5715"/>
    <cellStyle name="Normal 2 55 6 14 2" xfId="23562"/>
    <cellStyle name="Normal 2 55 6 15" xfId="23563"/>
    <cellStyle name="Normal 2 55 6 2" xfId="5716"/>
    <cellStyle name="Normal 2 55 6 2 2" xfId="23564"/>
    <cellStyle name="Normal 2 55 6 3" xfId="5717"/>
    <cellStyle name="Normal 2 55 6 3 2" xfId="23565"/>
    <cellStyle name="Normal 2 55 6 4" xfId="5718"/>
    <cellStyle name="Normal 2 55 6 4 2" xfId="23566"/>
    <cellStyle name="Normal 2 55 6 5" xfId="5719"/>
    <cellStyle name="Normal 2 55 6 5 2" xfId="23567"/>
    <cellStyle name="Normal 2 55 6 6" xfId="5720"/>
    <cellStyle name="Normal 2 55 6 6 2" xfId="23568"/>
    <cellStyle name="Normal 2 55 6 7" xfId="5721"/>
    <cellStyle name="Normal 2 55 6 7 2" xfId="23569"/>
    <cellStyle name="Normal 2 55 6 8" xfId="5722"/>
    <cellStyle name="Normal 2 55 6 8 2" xfId="23570"/>
    <cellStyle name="Normal 2 55 6 9" xfId="5723"/>
    <cellStyle name="Normal 2 55 6 9 2" xfId="23571"/>
    <cellStyle name="Normal 2 55 7" xfId="5724"/>
    <cellStyle name="Normal 2 55 7 10" xfId="5725"/>
    <cellStyle name="Normal 2 55 7 10 2" xfId="23572"/>
    <cellStyle name="Normal 2 55 7 11" xfId="5726"/>
    <cellStyle name="Normal 2 55 7 11 2" xfId="23573"/>
    <cellStyle name="Normal 2 55 7 12" xfId="5727"/>
    <cellStyle name="Normal 2 55 7 12 2" xfId="23574"/>
    <cellStyle name="Normal 2 55 7 13" xfId="5728"/>
    <cellStyle name="Normal 2 55 7 13 2" xfId="23575"/>
    <cellStyle name="Normal 2 55 7 14" xfId="5729"/>
    <cellStyle name="Normal 2 55 7 14 2" xfId="23576"/>
    <cellStyle name="Normal 2 55 7 15" xfId="23577"/>
    <cellStyle name="Normal 2 55 7 2" xfId="5730"/>
    <cellStyle name="Normal 2 55 7 2 2" xfId="23578"/>
    <cellStyle name="Normal 2 55 7 3" xfId="5731"/>
    <cellStyle name="Normal 2 55 7 3 2" xfId="23579"/>
    <cellStyle name="Normal 2 55 7 4" xfId="5732"/>
    <cellStyle name="Normal 2 55 7 4 2" xfId="23580"/>
    <cellStyle name="Normal 2 55 7 5" xfId="5733"/>
    <cellStyle name="Normal 2 55 7 5 2" xfId="23581"/>
    <cellStyle name="Normal 2 55 7 6" xfId="5734"/>
    <cellStyle name="Normal 2 55 7 6 2" xfId="23582"/>
    <cellStyle name="Normal 2 55 7 7" xfId="5735"/>
    <cellStyle name="Normal 2 55 7 7 2" xfId="23583"/>
    <cellStyle name="Normal 2 55 7 8" xfId="5736"/>
    <cellStyle name="Normal 2 55 7 8 2" xfId="23584"/>
    <cellStyle name="Normal 2 55 7 9" xfId="5737"/>
    <cellStyle name="Normal 2 55 7 9 2" xfId="23585"/>
    <cellStyle name="Normal 2 55 8" xfId="5738"/>
    <cellStyle name="Normal 2 55 8 10" xfId="5739"/>
    <cellStyle name="Normal 2 55 8 10 2" xfId="23586"/>
    <cellStyle name="Normal 2 55 8 11" xfId="5740"/>
    <cellStyle name="Normal 2 55 8 11 2" xfId="23587"/>
    <cellStyle name="Normal 2 55 8 12" xfId="5741"/>
    <cellStyle name="Normal 2 55 8 12 2" xfId="23588"/>
    <cellStyle name="Normal 2 55 8 13" xfId="5742"/>
    <cellStyle name="Normal 2 55 8 13 2" xfId="23589"/>
    <cellStyle name="Normal 2 55 8 14" xfId="5743"/>
    <cellStyle name="Normal 2 55 8 14 2" xfId="23590"/>
    <cellStyle name="Normal 2 55 8 15" xfId="23591"/>
    <cellStyle name="Normal 2 55 8 2" xfId="5744"/>
    <cellStyle name="Normal 2 55 8 2 2" xfId="23592"/>
    <cellStyle name="Normal 2 55 8 3" xfId="5745"/>
    <cellStyle name="Normal 2 55 8 3 2" xfId="23593"/>
    <cellStyle name="Normal 2 55 8 4" xfId="5746"/>
    <cellStyle name="Normal 2 55 8 4 2" xfId="23594"/>
    <cellStyle name="Normal 2 55 8 5" xfId="5747"/>
    <cellStyle name="Normal 2 55 8 5 2" xfId="23595"/>
    <cellStyle name="Normal 2 55 8 6" xfId="5748"/>
    <cellStyle name="Normal 2 55 8 6 2" xfId="23596"/>
    <cellStyle name="Normal 2 55 8 7" xfId="5749"/>
    <cellStyle name="Normal 2 55 8 7 2" xfId="23597"/>
    <cellStyle name="Normal 2 55 8 8" xfId="5750"/>
    <cellStyle name="Normal 2 55 8 8 2" xfId="23598"/>
    <cellStyle name="Normal 2 55 8 9" xfId="5751"/>
    <cellStyle name="Normal 2 55 8 9 2" xfId="23599"/>
    <cellStyle name="Normal 2 55 9" xfId="5752"/>
    <cellStyle name="Normal 2 55 9 10" xfId="5753"/>
    <cellStyle name="Normal 2 55 9 10 2" xfId="23600"/>
    <cellStyle name="Normal 2 55 9 11" xfId="5754"/>
    <cellStyle name="Normal 2 55 9 11 2" xfId="23601"/>
    <cellStyle name="Normal 2 55 9 12" xfId="5755"/>
    <cellStyle name="Normal 2 55 9 12 2" xfId="23602"/>
    <cellStyle name="Normal 2 55 9 13" xfId="5756"/>
    <cellStyle name="Normal 2 55 9 13 2" xfId="23603"/>
    <cellStyle name="Normal 2 55 9 14" xfId="5757"/>
    <cellStyle name="Normal 2 55 9 14 2" xfId="23604"/>
    <cellStyle name="Normal 2 55 9 15" xfId="23605"/>
    <cellStyle name="Normal 2 55 9 2" xfId="5758"/>
    <cellStyle name="Normal 2 55 9 2 2" xfId="23606"/>
    <cellStyle name="Normal 2 55 9 3" xfId="5759"/>
    <cellStyle name="Normal 2 55 9 3 2" xfId="23607"/>
    <cellStyle name="Normal 2 55 9 4" xfId="5760"/>
    <cellStyle name="Normal 2 55 9 4 2" xfId="23608"/>
    <cellStyle name="Normal 2 55 9 5" xfId="5761"/>
    <cellStyle name="Normal 2 55 9 5 2" xfId="23609"/>
    <cellStyle name="Normal 2 55 9 6" xfId="5762"/>
    <cellStyle name="Normal 2 55 9 6 2" xfId="23610"/>
    <cellStyle name="Normal 2 55 9 7" xfId="5763"/>
    <cellStyle name="Normal 2 55 9 7 2" xfId="23611"/>
    <cellStyle name="Normal 2 55 9 8" xfId="5764"/>
    <cellStyle name="Normal 2 55 9 8 2" xfId="23612"/>
    <cellStyle name="Normal 2 55 9 9" xfId="5765"/>
    <cellStyle name="Normal 2 55 9 9 2" xfId="23613"/>
    <cellStyle name="Normal 2 56" xfId="5766"/>
    <cellStyle name="Normal 2 56 10" xfId="5767"/>
    <cellStyle name="Normal 2 56 10 10" xfId="5768"/>
    <cellStyle name="Normal 2 56 10 10 2" xfId="23614"/>
    <cellStyle name="Normal 2 56 10 11" xfId="5769"/>
    <cellStyle name="Normal 2 56 10 11 2" xfId="23615"/>
    <cellStyle name="Normal 2 56 10 12" xfId="5770"/>
    <cellStyle name="Normal 2 56 10 12 2" xfId="23616"/>
    <cellStyle name="Normal 2 56 10 13" xfId="5771"/>
    <cellStyle name="Normal 2 56 10 13 2" xfId="23617"/>
    <cellStyle name="Normal 2 56 10 14" xfId="5772"/>
    <cellStyle name="Normal 2 56 10 14 2" xfId="23618"/>
    <cellStyle name="Normal 2 56 10 15" xfId="23619"/>
    <cellStyle name="Normal 2 56 10 2" xfId="5773"/>
    <cellStyle name="Normal 2 56 10 2 2" xfId="23620"/>
    <cellStyle name="Normal 2 56 10 3" xfId="5774"/>
    <cellStyle name="Normal 2 56 10 3 2" xfId="23621"/>
    <cellStyle name="Normal 2 56 10 4" xfId="5775"/>
    <cellStyle name="Normal 2 56 10 4 2" xfId="23622"/>
    <cellStyle name="Normal 2 56 10 5" xfId="5776"/>
    <cellStyle name="Normal 2 56 10 5 2" xfId="23623"/>
    <cellStyle name="Normal 2 56 10 6" xfId="5777"/>
    <cellStyle name="Normal 2 56 10 6 2" xfId="23624"/>
    <cellStyle name="Normal 2 56 10 7" xfId="5778"/>
    <cellStyle name="Normal 2 56 10 7 2" xfId="23625"/>
    <cellStyle name="Normal 2 56 10 8" xfId="5779"/>
    <cellStyle name="Normal 2 56 10 8 2" xfId="23626"/>
    <cellStyle name="Normal 2 56 10 9" xfId="5780"/>
    <cellStyle name="Normal 2 56 10 9 2" xfId="23627"/>
    <cellStyle name="Normal 2 56 11" xfId="5781"/>
    <cellStyle name="Normal 2 56 11 2" xfId="23628"/>
    <cellStyle name="Normal 2 56 12" xfId="5782"/>
    <cellStyle name="Normal 2 56 12 2" xfId="23629"/>
    <cellStyle name="Normal 2 56 13" xfId="5783"/>
    <cellStyle name="Normal 2 56 13 2" xfId="23630"/>
    <cellStyle name="Normal 2 56 14" xfId="5784"/>
    <cellStyle name="Normal 2 56 14 2" xfId="23631"/>
    <cellStyle name="Normal 2 56 15" xfId="5785"/>
    <cellStyle name="Normal 2 56 15 2" xfId="23632"/>
    <cellStyle name="Normal 2 56 16" xfId="5786"/>
    <cellStyle name="Normal 2 56 16 2" xfId="23633"/>
    <cellStyle name="Normal 2 56 17" xfId="5787"/>
    <cellStyle name="Normal 2 56 17 2" xfId="23634"/>
    <cellStyle name="Normal 2 56 18" xfId="5788"/>
    <cellStyle name="Normal 2 56 18 2" xfId="23635"/>
    <cellStyle name="Normal 2 56 19" xfId="5789"/>
    <cellStyle name="Normal 2 56 19 2" xfId="23636"/>
    <cellStyle name="Normal 2 56 2" xfId="5790"/>
    <cellStyle name="Normal 2 56 2 10" xfId="5791"/>
    <cellStyle name="Normal 2 56 2 10 2" xfId="23637"/>
    <cellStyle name="Normal 2 56 2 11" xfId="5792"/>
    <cellStyle name="Normal 2 56 2 11 2" xfId="23638"/>
    <cellStyle name="Normal 2 56 2 12" xfId="5793"/>
    <cellStyle name="Normal 2 56 2 12 2" xfId="23639"/>
    <cellStyle name="Normal 2 56 2 13" xfId="5794"/>
    <cellStyle name="Normal 2 56 2 13 2" xfId="23640"/>
    <cellStyle name="Normal 2 56 2 14" xfId="5795"/>
    <cellStyle name="Normal 2 56 2 14 2" xfId="23641"/>
    <cellStyle name="Normal 2 56 2 15" xfId="5796"/>
    <cellStyle name="Normal 2 56 2 15 2" xfId="23642"/>
    <cellStyle name="Normal 2 56 2 16" xfId="23643"/>
    <cellStyle name="Normal 2 56 2 2" xfId="5797"/>
    <cellStyle name="Normal 2 56 2 2 10" xfId="5798"/>
    <cellStyle name="Normal 2 56 2 2 10 2" xfId="23644"/>
    <cellStyle name="Normal 2 56 2 2 11" xfId="5799"/>
    <cellStyle name="Normal 2 56 2 2 11 2" xfId="23645"/>
    <cellStyle name="Normal 2 56 2 2 12" xfId="5800"/>
    <cellStyle name="Normal 2 56 2 2 12 2" xfId="23646"/>
    <cellStyle name="Normal 2 56 2 2 13" xfId="5801"/>
    <cellStyle name="Normal 2 56 2 2 13 2" xfId="23647"/>
    <cellStyle name="Normal 2 56 2 2 14" xfId="5802"/>
    <cellStyle name="Normal 2 56 2 2 14 2" xfId="23648"/>
    <cellStyle name="Normal 2 56 2 2 15" xfId="23649"/>
    <cellStyle name="Normal 2 56 2 2 2" xfId="5803"/>
    <cellStyle name="Normal 2 56 2 2 2 2" xfId="23650"/>
    <cellStyle name="Normal 2 56 2 2 3" xfId="5804"/>
    <cellStyle name="Normal 2 56 2 2 3 2" xfId="23651"/>
    <cellStyle name="Normal 2 56 2 2 4" xfId="5805"/>
    <cellStyle name="Normal 2 56 2 2 4 2" xfId="23652"/>
    <cellStyle name="Normal 2 56 2 2 5" xfId="5806"/>
    <cellStyle name="Normal 2 56 2 2 5 2" xfId="23653"/>
    <cellStyle name="Normal 2 56 2 2 6" xfId="5807"/>
    <cellStyle name="Normal 2 56 2 2 6 2" xfId="23654"/>
    <cellStyle name="Normal 2 56 2 2 7" xfId="5808"/>
    <cellStyle name="Normal 2 56 2 2 7 2" xfId="23655"/>
    <cellStyle name="Normal 2 56 2 2 8" xfId="5809"/>
    <cellStyle name="Normal 2 56 2 2 8 2" xfId="23656"/>
    <cellStyle name="Normal 2 56 2 2 9" xfId="5810"/>
    <cellStyle name="Normal 2 56 2 2 9 2" xfId="23657"/>
    <cellStyle name="Normal 2 56 2 3" xfId="5811"/>
    <cellStyle name="Normal 2 56 2 3 2" xfId="23658"/>
    <cellStyle name="Normal 2 56 2 4" xfId="5812"/>
    <cellStyle name="Normal 2 56 2 4 2" xfId="23659"/>
    <cellStyle name="Normal 2 56 2 5" xfId="5813"/>
    <cellStyle name="Normal 2 56 2 5 2" xfId="23660"/>
    <cellStyle name="Normal 2 56 2 6" xfId="5814"/>
    <cellStyle name="Normal 2 56 2 6 2" xfId="23661"/>
    <cellStyle name="Normal 2 56 2 7" xfId="5815"/>
    <cellStyle name="Normal 2 56 2 7 2" xfId="23662"/>
    <cellStyle name="Normal 2 56 2 8" xfId="5816"/>
    <cellStyle name="Normal 2 56 2 8 2" xfId="23663"/>
    <cellStyle name="Normal 2 56 2 9" xfId="5817"/>
    <cellStyle name="Normal 2 56 2 9 2" xfId="23664"/>
    <cellStyle name="Normal 2 56 20" xfId="5818"/>
    <cellStyle name="Normal 2 56 20 2" xfId="23665"/>
    <cellStyle name="Normal 2 56 21" xfId="5819"/>
    <cellStyle name="Normal 2 56 21 2" xfId="23666"/>
    <cellStyle name="Normal 2 56 22" xfId="5820"/>
    <cellStyle name="Normal 2 56 22 2" xfId="23667"/>
    <cellStyle name="Normal 2 56 23" xfId="5821"/>
    <cellStyle name="Normal 2 56 23 2" xfId="23668"/>
    <cellStyle name="Normal 2 56 24" xfId="23669"/>
    <cellStyle name="Normal 2 56 3" xfId="5822"/>
    <cellStyle name="Normal 2 56 3 10" xfId="5823"/>
    <cellStyle name="Normal 2 56 3 10 2" xfId="23670"/>
    <cellStyle name="Normal 2 56 3 11" xfId="5824"/>
    <cellStyle name="Normal 2 56 3 11 2" xfId="23671"/>
    <cellStyle name="Normal 2 56 3 12" xfId="5825"/>
    <cellStyle name="Normal 2 56 3 12 2" xfId="23672"/>
    <cellStyle name="Normal 2 56 3 13" xfId="5826"/>
    <cellStyle name="Normal 2 56 3 13 2" xfId="23673"/>
    <cellStyle name="Normal 2 56 3 14" xfId="5827"/>
    <cellStyle name="Normal 2 56 3 14 2" xfId="23674"/>
    <cellStyle name="Normal 2 56 3 15" xfId="5828"/>
    <cellStyle name="Normal 2 56 3 15 2" xfId="23675"/>
    <cellStyle name="Normal 2 56 3 16" xfId="23676"/>
    <cellStyle name="Normal 2 56 3 2" xfId="5829"/>
    <cellStyle name="Normal 2 56 3 2 10" xfId="5830"/>
    <cellStyle name="Normal 2 56 3 2 10 2" xfId="23677"/>
    <cellStyle name="Normal 2 56 3 2 11" xfId="5831"/>
    <cellStyle name="Normal 2 56 3 2 11 2" xfId="23678"/>
    <cellStyle name="Normal 2 56 3 2 12" xfId="5832"/>
    <cellStyle name="Normal 2 56 3 2 12 2" xfId="23679"/>
    <cellStyle name="Normal 2 56 3 2 13" xfId="5833"/>
    <cellStyle name="Normal 2 56 3 2 13 2" xfId="23680"/>
    <cellStyle name="Normal 2 56 3 2 14" xfId="5834"/>
    <cellStyle name="Normal 2 56 3 2 14 2" xfId="23681"/>
    <cellStyle name="Normal 2 56 3 2 15" xfId="23682"/>
    <cellStyle name="Normal 2 56 3 2 2" xfId="5835"/>
    <cellStyle name="Normal 2 56 3 2 2 2" xfId="23683"/>
    <cellStyle name="Normal 2 56 3 2 3" xfId="5836"/>
    <cellStyle name="Normal 2 56 3 2 3 2" xfId="23684"/>
    <cellStyle name="Normal 2 56 3 2 4" xfId="5837"/>
    <cellStyle name="Normal 2 56 3 2 4 2" xfId="23685"/>
    <cellStyle name="Normal 2 56 3 2 5" xfId="5838"/>
    <cellStyle name="Normal 2 56 3 2 5 2" xfId="23686"/>
    <cellStyle name="Normal 2 56 3 2 6" xfId="5839"/>
    <cellStyle name="Normal 2 56 3 2 6 2" xfId="23687"/>
    <cellStyle name="Normal 2 56 3 2 7" xfId="5840"/>
    <cellStyle name="Normal 2 56 3 2 7 2" xfId="23688"/>
    <cellStyle name="Normal 2 56 3 2 8" xfId="5841"/>
    <cellStyle name="Normal 2 56 3 2 8 2" xfId="23689"/>
    <cellStyle name="Normal 2 56 3 2 9" xfId="5842"/>
    <cellStyle name="Normal 2 56 3 2 9 2" xfId="23690"/>
    <cellStyle name="Normal 2 56 3 3" xfId="5843"/>
    <cellStyle name="Normal 2 56 3 3 2" xfId="23691"/>
    <cellStyle name="Normal 2 56 3 4" xfId="5844"/>
    <cellStyle name="Normal 2 56 3 4 2" xfId="23692"/>
    <cellStyle name="Normal 2 56 3 5" xfId="5845"/>
    <cellStyle name="Normal 2 56 3 5 2" xfId="23693"/>
    <cellStyle name="Normal 2 56 3 6" xfId="5846"/>
    <cellStyle name="Normal 2 56 3 6 2" xfId="23694"/>
    <cellStyle name="Normal 2 56 3 7" xfId="5847"/>
    <cellStyle name="Normal 2 56 3 7 2" xfId="23695"/>
    <cellStyle name="Normal 2 56 3 8" xfId="5848"/>
    <cellStyle name="Normal 2 56 3 8 2" xfId="23696"/>
    <cellStyle name="Normal 2 56 3 9" xfId="5849"/>
    <cellStyle name="Normal 2 56 3 9 2" xfId="23697"/>
    <cellStyle name="Normal 2 56 4" xfId="5850"/>
    <cellStyle name="Normal 2 56 4 10" xfId="5851"/>
    <cellStyle name="Normal 2 56 4 10 2" xfId="23698"/>
    <cellStyle name="Normal 2 56 4 11" xfId="5852"/>
    <cellStyle name="Normal 2 56 4 11 2" xfId="23699"/>
    <cellStyle name="Normal 2 56 4 12" xfId="5853"/>
    <cellStyle name="Normal 2 56 4 12 2" xfId="23700"/>
    <cellStyle name="Normal 2 56 4 13" xfId="5854"/>
    <cellStyle name="Normal 2 56 4 13 2" xfId="23701"/>
    <cellStyle name="Normal 2 56 4 14" xfId="5855"/>
    <cellStyle name="Normal 2 56 4 14 2" xfId="23702"/>
    <cellStyle name="Normal 2 56 4 15" xfId="5856"/>
    <cellStyle name="Normal 2 56 4 15 2" xfId="23703"/>
    <cellStyle name="Normal 2 56 4 16" xfId="23704"/>
    <cellStyle name="Normal 2 56 4 2" xfId="5857"/>
    <cellStyle name="Normal 2 56 4 2 10" xfId="5858"/>
    <cellStyle name="Normal 2 56 4 2 10 2" xfId="23705"/>
    <cellStyle name="Normal 2 56 4 2 11" xfId="5859"/>
    <cellStyle name="Normal 2 56 4 2 11 2" xfId="23706"/>
    <cellStyle name="Normal 2 56 4 2 12" xfId="5860"/>
    <cellStyle name="Normal 2 56 4 2 12 2" xfId="23707"/>
    <cellStyle name="Normal 2 56 4 2 13" xfId="5861"/>
    <cellStyle name="Normal 2 56 4 2 13 2" xfId="23708"/>
    <cellStyle name="Normal 2 56 4 2 14" xfId="5862"/>
    <cellStyle name="Normal 2 56 4 2 14 2" xfId="23709"/>
    <cellStyle name="Normal 2 56 4 2 15" xfId="23710"/>
    <cellStyle name="Normal 2 56 4 2 2" xfId="5863"/>
    <cellStyle name="Normal 2 56 4 2 2 2" xfId="23711"/>
    <cellStyle name="Normal 2 56 4 2 3" xfId="5864"/>
    <cellStyle name="Normal 2 56 4 2 3 2" xfId="23712"/>
    <cellStyle name="Normal 2 56 4 2 4" xfId="5865"/>
    <cellStyle name="Normal 2 56 4 2 4 2" xfId="23713"/>
    <cellStyle name="Normal 2 56 4 2 5" xfId="5866"/>
    <cellStyle name="Normal 2 56 4 2 5 2" xfId="23714"/>
    <cellStyle name="Normal 2 56 4 2 6" xfId="5867"/>
    <cellStyle name="Normal 2 56 4 2 6 2" xfId="23715"/>
    <cellStyle name="Normal 2 56 4 2 7" xfId="5868"/>
    <cellStyle name="Normal 2 56 4 2 7 2" xfId="23716"/>
    <cellStyle name="Normal 2 56 4 2 8" xfId="5869"/>
    <cellStyle name="Normal 2 56 4 2 8 2" xfId="23717"/>
    <cellStyle name="Normal 2 56 4 2 9" xfId="5870"/>
    <cellStyle name="Normal 2 56 4 2 9 2" xfId="23718"/>
    <cellStyle name="Normal 2 56 4 3" xfId="5871"/>
    <cellStyle name="Normal 2 56 4 3 2" xfId="23719"/>
    <cellStyle name="Normal 2 56 4 4" xfId="5872"/>
    <cellStyle name="Normal 2 56 4 4 2" xfId="23720"/>
    <cellStyle name="Normal 2 56 4 5" xfId="5873"/>
    <cellStyle name="Normal 2 56 4 5 2" xfId="23721"/>
    <cellStyle name="Normal 2 56 4 6" xfId="5874"/>
    <cellStyle name="Normal 2 56 4 6 2" xfId="23722"/>
    <cellStyle name="Normal 2 56 4 7" xfId="5875"/>
    <cellStyle name="Normal 2 56 4 7 2" xfId="23723"/>
    <cellStyle name="Normal 2 56 4 8" xfId="5876"/>
    <cellStyle name="Normal 2 56 4 8 2" xfId="23724"/>
    <cellStyle name="Normal 2 56 4 9" xfId="5877"/>
    <cellStyle name="Normal 2 56 4 9 2" xfId="23725"/>
    <cellStyle name="Normal 2 56 5" xfId="5878"/>
    <cellStyle name="Normal 2 56 5 10" xfId="5879"/>
    <cellStyle name="Normal 2 56 5 10 2" xfId="23726"/>
    <cellStyle name="Normal 2 56 5 11" xfId="5880"/>
    <cellStyle name="Normal 2 56 5 11 2" xfId="23727"/>
    <cellStyle name="Normal 2 56 5 12" xfId="5881"/>
    <cellStyle name="Normal 2 56 5 12 2" xfId="23728"/>
    <cellStyle name="Normal 2 56 5 13" xfId="5882"/>
    <cellStyle name="Normal 2 56 5 13 2" xfId="23729"/>
    <cellStyle name="Normal 2 56 5 14" xfId="5883"/>
    <cellStyle name="Normal 2 56 5 14 2" xfId="23730"/>
    <cellStyle name="Normal 2 56 5 15" xfId="23731"/>
    <cellStyle name="Normal 2 56 5 2" xfId="5884"/>
    <cellStyle name="Normal 2 56 5 2 2" xfId="23732"/>
    <cellStyle name="Normal 2 56 5 3" xfId="5885"/>
    <cellStyle name="Normal 2 56 5 3 2" xfId="23733"/>
    <cellStyle name="Normal 2 56 5 4" xfId="5886"/>
    <cellStyle name="Normal 2 56 5 4 2" xfId="23734"/>
    <cellStyle name="Normal 2 56 5 5" xfId="5887"/>
    <cellStyle name="Normal 2 56 5 5 2" xfId="23735"/>
    <cellStyle name="Normal 2 56 5 6" xfId="5888"/>
    <cellStyle name="Normal 2 56 5 6 2" xfId="23736"/>
    <cellStyle name="Normal 2 56 5 7" xfId="5889"/>
    <cellStyle name="Normal 2 56 5 7 2" xfId="23737"/>
    <cellStyle name="Normal 2 56 5 8" xfId="5890"/>
    <cellStyle name="Normal 2 56 5 8 2" xfId="23738"/>
    <cellStyle name="Normal 2 56 5 9" xfId="5891"/>
    <cellStyle name="Normal 2 56 5 9 2" xfId="23739"/>
    <cellStyle name="Normal 2 56 6" xfId="5892"/>
    <cellStyle name="Normal 2 56 6 10" xfId="5893"/>
    <cellStyle name="Normal 2 56 6 10 2" xfId="23740"/>
    <cellStyle name="Normal 2 56 6 11" xfId="5894"/>
    <cellStyle name="Normal 2 56 6 11 2" xfId="23741"/>
    <cellStyle name="Normal 2 56 6 12" xfId="5895"/>
    <cellStyle name="Normal 2 56 6 12 2" xfId="23742"/>
    <cellStyle name="Normal 2 56 6 13" xfId="5896"/>
    <cellStyle name="Normal 2 56 6 13 2" xfId="23743"/>
    <cellStyle name="Normal 2 56 6 14" xfId="5897"/>
    <cellStyle name="Normal 2 56 6 14 2" xfId="23744"/>
    <cellStyle name="Normal 2 56 6 15" xfId="23745"/>
    <cellStyle name="Normal 2 56 6 2" xfId="5898"/>
    <cellStyle name="Normal 2 56 6 2 2" xfId="23746"/>
    <cellStyle name="Normal 2 56 6 3" xfId="5899"/>
    <cellStyle name="Normal 2 56 6 3 2" xfId="23747"/>
    <cellStyle name="Normal 2 56 6 4" xfId="5900"/>
    <cellStyle name="Normal 2 56 6 4 2" xfId="23748"/>
    <cellStyle name="Normal 2 56 6 5" xfId="5901"/>
    <cellStyle name="Normal 2 56 6 5 2" xfId="23749"/>
    <cellStyle name="Normal 2 56 6 6" xfId="5902"/>
    <cellStyle name="Normal 2 56 6 6 2" xfId="23750"/>
    <cellStyle name="Normal 2 56 6 7" xfId="5903"/>
    <cellStyle name="Normal 2 56 6 7 2" xfId="23751"/>
    <cellStyle name="Normal 2 56 6 8" xfId="5904"/>
    <cellStyle name="Normal 2 56 6 8 2" xfId="23752"/>
    <cellStyle name="Normal 2 56 6 9" xfId="5905"/>
    <cellStyle name="Normal 2 56 6 9 2" xfId="23753"/>
    <cellStyle name="Normal 2 56 7" xfId="5906"/>
    <cellStyle name="Normal 2 56 7 10" xfId="5907"/>
    <cellStyle name="Normal 2 56 7 10 2" xfId="23754"/>
    <cellStyle name="Normal 2 56 7 11" xfId="5908"/>
    <cellStyle name="Normal 2 56 7 11 2" xfId="23755"/>
    <cellStyle name="Normal 2 56 7 12" xfId="5909"/>
    <cellStyle name="Normal 2 56 7 12 2" xfId="23756"/>
    <cellStyle name="Normal 2 56 7 13" xfId="5910"/>
    <cellStyle name="Normal 2 56 7 13 2" xfId="23757"/>
    <cellStyle name="Normal 2 56 7 14" xfId="5911"/>
    <cellStyle name="Normal 2 56 7 14 2" xfId="23758"/>
    <cellStyle name="Normal 2 56 7 15" xfId="23759"/>
    <cellStyle name="Normal 2 56 7 2" xfId="5912"/>
    <cellStyle name="Normal 2 56 7 2 2" xfId="23760"/>
    <cellStyle name="Normal 2 56 7 3" xfId="5913"/>
    <cellStyle name="Normal 2 56 7 3 2" xfId="23761"/>
    <cellStyle name="Normal 2 56 7 4" xfId="5914"/>
    <cellStyle name="Normal 2 56 7 4 2" xfId="23762"/>
    <cellStyle name="Normal 2 56 7 5" xfId="5915"/>
    <cellStyle name="Normal 2 56 7 5 2" xfId="23763"/>
    <cellStyle name="Normal 2 56 7 6" xfId="5916"/>
    <cellStyle name="Normal 2 56 7 6 2" xfId="23764"/>
    <cellStyle name="Normal 2 56 7 7" xfId="5917"/>
    <cellStyle name="Normal 2 56 7 7 2" xfId="23765"/>
    <cellStyle name="Normal 2 56 7 8" xfId="5918"/>
    <cellStyle name="Normal 2 56 7 8 2" xfId="23766"/>
    <cellStyle name="Normal 2 56 7 9" xfId="5919"/>
    <cellStyle name="Normal 2 56 7 9 2" xfId="23767"/>
    <cellStyle name="Normal 2 56 8" xfId="5920"/>
    <cellStyle name="Normal 2 56 8 10" xfId="5921"/>
    <cellStyle name="Normal 2 56 8 10 2" xfId="23768"/>
    <cellStyle name="Normal 2 56 8 11" xfId="5922"/>
    <cellStyle name="Normal 2 56 8 11 2" xfId="23769"/>
    <cellStyle name="Normal 2 56 8 12" xfId="5923"/>
    <cellStyle name="Normal 2 56 8 12 2" xfId="23770"/>
    <cellStyle name="Normal 2 56 8 13" xfId="5924"/>
    <cellStyle name="Normal 2 56 8 13 2" xfId="23771"/>
    <cellStyle name="Normal 2 56 8 14" xfId="5925"/>
    <cellStyle name="Normal 2 56 8 14 2" xfId="23772"/>
    <cellStyle name="Normal 2 56 8 15" xfId="23773"/>
    <cellStyle name="Normal 2 56 8 2" xfId="5926"/>
    <cellStyle name="Normal 2 56 8 2 2" xfId="23774"/>
    <cellStyle name="Normal 2 56 8 3" xfId="5927"/>
    <cellStyle name="Normal 2 56 8 3 2" xfId="23775"/>
    <cellStyle name="Normal 2 56 8 4" xfId="5928"/>
    <cellStyle name="Normal 2 56 8 4 2" xfId="23776"/>
    <cellStyle name="Normal 2 56 8 5" xfId="5929"/>
    <cellStyle name="Normal 2 56 8 5 2" xfId="23777"/>
    <cellStyle name="Normal 2 56 8 6" xfId="5930"/>
    <cellStyle name="Normal 2 56 8 6 2" xfId="23778"/>
    <cellStyle name="Normal 2 56 8 7" xfId="5931"/>
    <cellStyle name="Normal 2 56 8 7 2" xfId="23779"/>
    <cellStyle name="Normal 2 56 8 8" xfId="5932"/>
    <cellStyle name="Normal 2 56 8 8 2" xfId="23780"/>
    <cellStyle name="Normal 2 56 8 9" xfId="5933"/>
    <cellStyle name="Normal 2 56 8 9 2" xfId="23781"/>
    <cellStyle name="Normal 2 56 9" xfId="5934"/>
    <cellStyle name="Normal 2 56 9 10" xfId="5935"/>
    <cellStyle name="Normal 2 56 9 10 2" xfId="23782"/>
    <cellStyle name="Normal 2 56 9 11" xfId="5936"/>
    <cellStyle name="Normal 2 56 9 11 2" xfId="23783"/>
    <cellStyle name="Normal 2 56 9 12" xfId="5937"/>
    <cellStyle name="Normal 2 56 9 12 2" xfId="23784"/>
    <cellStyle name="Normal 2 56 9 13" xfId="5938"/>
    <cellStyle name="Normal 2 56 9 13 2" xfId="23785"/>
    <cellStyle name="Normal 2 56 9 14" xfId="5939"/>
    <cellStyle name="Normal 2 56 9 14 2" xfId="23786"/>
    <cellStyle name="Normal 2 56 9 15" xfId="23787"/>
    <cellStyle name="Normal 2 56 9 2" xfId="5940"/>
    <cellStyle name="Normal 2 56 9 2 2" xfId="23788"/>
    <cellStyle name="Normal 2 56 9 3" xfId="5941"/>
    <cellStyle name="Normal 2 56 9 3 2" xfId="23789"/>
    <cellStyle name="Normal 2 56 9 4" xfId="5942"/>
    <cellStyle name="Normal 2 56 9 4 2" xfId="23790"/>
    <cellStyle name="Normal 2 56 9 5" xfId="5943"/>
    <cellStyle name="Normal 2 56 9 5 2" xfId="23791"/>
    <cellStyle name="Normal 2 56 9 6" xfId="5944"/>
    <cellStyle name="Normal 2 56 9 6 2" xfId="23792"/>
    <cellStyle name="Normal 2 56 9 7" xfId="5945"/>
    <cellStyle name="Normal 2 56 9 7 2" xfId="23793"/>
    <cellStyle name="Normal 2 56 9 8" xfId="5946"/>
    <cellStyle name="Normal 2 56 9 8 2" xfId="23794"/>
    <cellStyle name="Normal 2 56 9 9" xfId="5947"/>
    <cellStyle name="Normal 2 56 9 9 2" xfId="23795"/>
    <cellStyle name="Normal 2 57" xfId="5948"/>
    <cellStyle name="Normal 2 57 10" xfId="5949"/>
    <cellStyle name="Normal 2 57 10 10" xfId="5950"/>
    <cellStyle name="Normal 2 57 10 10 2" xfId="23796"/>
    <cellStyle name="Normal 2 57 10 11" xfId="5951"/>
    <cellStyle name="Normal 2 57 10 11 2" xfId="23797"/>
    <cellStyle name="Normal 2 57 10 12" xfId="5952"/>
    <cellStyle name="Normal 2 57 10 12 2" xfId="23798"/>
    <cellStyle name="Normal 2 57 10 13" xfId="5953"/>
    <cellStyle name="Normal 2 57 10 13 2" xfId="23799"/>
    <cellStyle name="Normal 2 57 10 14" xfId="5954"/>
    <cellStyle name="Normal 2 57 10 14 2" xfId="23800"/>
    <cellStyle name="Normal 2 57 10 15" xfId="23801"/>
    <cellStyle name="Normal 2 57 10 2" xfId="5955"/>
    <cellStyle name="Normal 2 57 10 2 2" xfId="23802"/>
    <cellStyle name="Normal 2 57 10 3" xfId="5956"/>
    <cellStyle name="Normal 2 57 10 3 2" xfId="23803"/>
    <cellStyle name="Normal 2 57 10 4" xfId="5957"/>
    <cellStyle name="Normal 2 57 10 4 2" xfId="23804"/>
    <cellStyle name="Normal 2 57 10 5" xfId="5958"/>
    <cellStyle name="Normal 2 57 10 5 2" xfId="23805"/>
    <cellStyle name="Normal 2 57 10 6" xfId="5959"/>
    <cellStyle name="Normal 2 57 10 6 2" xfId="23806"/>
    <cellStyle name="Normal 2 57 10 7" xfId="5960"/>
    <cellStyle name="Normal 2 57 10 7 2" xfId="23807"/>
    <cellStyle name="Normal 2 57 10 8" xfId="5961"/>
    <cellStyle name="Normal 2 57 10 8 2" xfId="23808"/>
    <cellStyle name="Normal 2 57 10 9" xfId="5962"/>
    <cellStyle name="Normal 2 57 10 9 2" xfId="23809"/>
    <cellStyle name="Normal 2 57 11" xfId="5963"/>
    <cellStyle name="Normal 2 57 11 2" xfId="23810"/>
    <cellStyle name="Normal 2 57 12" xfId="5964"/>
    <cellStyle name="Normal 2 57 12 2" xfId="23811"/>
    <cellStyle name="Normal 2 57 13" xfId="5965"/>
    <cellStyle name="Normal 2 57 13 2" xfId="23812"/>
    <cellStyle name="Normal 2 57 14" xfId="5966"/>
    <cellStyle name="Normal 2 57 14 2" xfId="23813"/>
    <cellStyle name="Normal 2 57 15" xfId="5967"/>
    <cellStyle name="Normal 2 57 15 2" xfId="23814"/>
    <cellStyle name="Normal 2 57 16" xfId="5968"/>
    <cellStyle name="Normal 2 57 16 2" xfId="23815"/>
    <cellStyle name="Normal 2 57 17" xfId="5969"/>
    <cellStyle name="Normal 2 57 17 2" xfId="23816"/>
    <cellStyle name="Normal 2 57 18" xfId="5970"/>
    <cellStyle name="Normal 2 57 18 2" xfId="23817"/>
    <cellStyle name="Normal 2 57 19" xfId="5971"/>
    <cellStyle name="Normal 2 57 19 2" xfId="23818"/>
    <cellStyle name="Normal 2 57 2" xfId="5972"/>
    <cellStyle name="Normal 2 57 2 10" xfId="5973"/>
    <cellStyle name="Normal 2 57 2 10 2" xfId="23819"/>
    <cellStyle name="Normal 2 57 2 11" xfId="5974"/>
    <cellStyle name="Normal 2 57 2 11 2" xfId="23820"/>
    <cellStyle name="Normal 2 57 2 12" xfId="5975"/>
    <cellStyle name="Normal 2 57 2 12 2" xfId="23821"/>
    <cellStyle name="Normal 2 57 2 13" xfId="5976"/>
    <cellStyle name="Normal 2 57 2 13 2" xfId="23822"/>
    <cellStyle name="Normal 2 57 2 14" xfId="5977"/>
    <cellStyle name="Normal 2 57 2 14 2" xfId="23823"/>
    <cellStyle name="Normal 2 57 2 15" xfId="5978"/>
    <cellStyle name="Normal 2 57 2 15 2" xfId="23824"/>
    <cellStyle name="Normal 2 57 2 16" xfId="23825"/>
    <cellStyle name="Normal 2 57 2 2" xfId="5979"/>
    <cellStyle name="Normal 2 57 2 2 10" xfId="5980"/>
    <cellStyle name="Normal 2 57 2 2 10 2" xfId="23826"/>
    <cellStyle name="Normal 2 57 2 2 11" xfId="5981"/>
    <cellStyle name="Normal 2 57 2 2 11 2" xfId="23827"/>
    <cellStyle name="Normal 2 57 2 2 12" xfId="5982"/>
    <cellStyle name="Normal 2 57 2 2 12 2" xfId="23828"/>
    <cellStyle name="Normal 2 57 2 2 13" xfId="5983"/>
    <cellStyle name="Normal 2 57 2 2 13 2" xfId="23829"/>
    <cellStyle name="Normal 2 57 2 2 14" xfId="5984"/>
    <cellStyle name="Normal 2 57 2 2 14 2" xfId="23830"/>
    <cellStyle name="Normal 2 57 2 2 15" xfId="23831"/>
    <cellStyle name="Normal 2 57 2 2 2" xfId="5985"/>
    <cellStyle name="Normal 2 57 2 2 2 2" xfId="23832"/>
    <cellStyle name="Normal 2 57 2 2 3" xfId="5986"/>
    <cellStyle name="Normal 2 57 2 2 3 2" xfId="23833"/>
    <cellStyle name="Normal 2 57 2 2 4" xfId="5987"/>
    <cellStyle name="Normal 2 57 2 2 4 2" xfId="23834"/>
    <cellStyle name="Normal 2 57 2 2 5" xfId="5988"/>
    <cellStyle name="Normal 2 57 2 2 5 2" xfId="23835"/>
    <cellStyle name="Normal 2 57 2 2 6" xfId="5989"/>
    <cellStyle name="Normal 2 57 2 2 6 2" xfId="23836"/>
    <cellStyle name="Normal 2 57 2 2 7" xfId="5990"/>
    <cellStyle name="Normal 2 57 2 2 7 2" xfId="23837"/>
    <cellStyle name="Normal 2 57 2 2 8" xfId="5991"/>
    <cellStyle name="Normal 2 57 2 2 8 2" xfId="23838"/>
    <cellStyle name="Normal 2 57 2 2 9" xfId="5992"/>
    <cellStyle name="Normal 2 57 2 2 9 2" xfId="23839"/>
    <cellStyle name="Normal 2 57 2 3" xfId="5993"/>
    <cellStyle name="Normal 2 57 2 3 2" xfId="23840"/>
    <cellStyle name="Normal 2 57 2 4" xfId="5994"/>
    <cellStyle name="Normal 2 57 2 4 2" xfId="23841"/>
    <cellStyle name="Normal 2 57 2 5" xfId="5995"/>
    <cellStyle name="Normal 2 57 2 5 2" xfId="23842"/>
    <cellStyle name="Normal 2 57 2 6" xfId="5996"/>
    <cellStyle name="Normal 2 57 2 6 2" xfId="23843"/>
    <cellStyle name="Normal 2 57 2 7" xfId="5997"/>
    <cellStyle name="Normal 2 57 2 7 2" xfId="23844"/>
    <cellStyle name="Normal 2 57 2 8" xfId="5998"/>
    <cellStyle name="Normal 2 57 2 8 2" xfId="23845"/>
    <cellStyle name="Normal 2 57 2 9" xfId="5999"/>
    <cellStyle name="Normal 2 57 2 9 2" xfId="23846"/>
    <cellStyle name="Normal 2 57 20" xfId="6000"/>
    <cellStyle name="Normal 2 57 20 2" xfId="23847"/>
    <cellStyle name="Normal 2 57 21" xfId="6001"/>
    <cellStyle name="Normal 2 57 21 2" xfId="23848"/>
    <cellStyle name="Normal 2 57 22" xfId="6002"/>
    <cellStyle name="Normal 2 57 22 2" xfId="23849"/>
    <cellStyle name="Normal 2 57 23" xfId="6003"/>
    <cellStyle name="Normal 2 57 23 2" xfId="23850"/>
    <cellStyle name="Normal 2 57 24" xfId="23851"/>
    <cellStyle name="Normal 2 57 3" xfId="6004"/>
    <cellStyle name="Normal 2 57 3 10" xfId="6005"/>
    <cellStyle name="Normal 2 57 3 10 2" xfId="23852"/>
    <cellStyle name="Normal 2 57 3 11" xfId="6006"/>
    <cellStyle name="Normal 2 57 3 11 2" xfId="23853"/>
    <cellStyle name="Normal 2 57 3 12" xfId="6007"/>
    <cellStyle name="Normal 2 57 3 12 2" xfId="23854"/>
    <cellStyle name="Normal 2 57 3 13" xfId="6008"/>
    <cellStyle name="Normal 2 57 3 13 2" xfId="23855"/>
    <cellStyle name="Normal 2 57 3 14" xfId="6009"/>
    <cellStyle name="Normal 2 57 3 14 2" xfId="23856"/>
    <cellStyle name="Normal 2 57 3 15" xfId="6010"/>
    <cellStyle name="Normal 2 57 3 15 2" xfId="23857"/>
    <cellStyle name="Normal 2 57 3 16" xfId="23858"/>
    <cellStyle name="Normal 2 57 3 2" xfId="6011"/>
    <cellStyle name="Normal 2 57 3 2 10" xfId="6012"/>
    <cellStyle name="Normal 2 57 3 2 10 2" xfId="23859"/>
    <cellStyle name="Normal 2 57 3 2 11" xfId="6013"/>
    <cellStyle name="Normal 2 57 3 2 11 2" xfId="23860"/>
    <cellStyle name="Normal 2 57 3 2 12" xfId="6014"/>
    <cellStyle name="Normal 2 57 3 2 12 2" xfId="23861"/>
    <cellStyle name="Normal 2 57 3 2 13" xfId="6015"/>
    <cellStyle name="Normal 2 57 3 2 13 2" xfId="23862"/>
    <cellStyle name="Normal 2 57 3 2 14" xfId="6016"/>
    <cellStyle name="Normal 2 57 3 2 14 2" xfId="23863"/>
    <cellStyle name="Normal 2 57 3 2 15" xfId="23864"/>
    <cellStyle name="Normal 2 57 3 2 2" xfId="6017"/>
    <cellStyle name="Normal 2 57 3 2 2 2" xfId="23865"/>
    <cellStyle name="Normal 2 57 3 2 3" xfId="6018"/>
    <cellStyle name="Normal 2 57 3 2 3 2" xfId="23866"/>
    <cellStyle name="Normal 2 57 3 2 4" xfId="6019"/>
    <cellStyle name="Normal 2 57 3 2 4 2" xfId="23867"/>
    <cellStyle name="Normal 2 57 3 2 5" xfId="6020"/>
    <cellStyle name="Normal 2 57 3 2 5 2" xfId="23868"/>
    <cellStyle name="Normal 2 57 3 2 6" xfId="6021"/>
    <cellStyle name="Normal 2 57 3 2 6 2" xfId="23869"/>
    <cellStyle name="Normal 2 57 3 2 7" xfId="6022"/>
    <cellStyle name="Normal 2 57 3 2 7 2" xfId="23870"/>
    <cellStyle name="Normal 2 57 3 2 8" xfId="6023"/>
    <cellStyle name="Normal 2 57 3 2 8 2" xfId="23871"/>
    <cellStyle name="Normal 2 57 3 2 9" xfId="6024"/>
    <cellStyle name="Normal 2 57 3 2 9 2" xfId="23872"/>
    <cellStyle name="Normal 2 57 3 3" xfId="6025"/>
    <cellStyle name="Normal 2 57 3 3 2" xfId="23873"/>
    <cellStyle name="Normal 2 57 3 4" xfId="6026"/>
    <cellStyle name="Normal 2 57 3 4 2" xfId="23874"/>
    <cellStyle name="Normal 2 57 3 5" xfId="6027"/>
    <cellStyle name="Normal 2 57 3 5 2" xfId="23875"/>
    <cellStyle name="Normal 2 57 3 6" xfId="6028"/>
    <cellStyle name="Normal 2 57 3 6 2" xfId="23876"/>
    <cellStyle name="Normal 2 57 3 7" xfId="6029"/>
    <cellStyle name="Normal 2 57 3 7 2" xfId="23877"/>
    <cellStyle name="Normal 2 57 3 8" xfId="6030"/>
    <cellStyle name="Normal 2 57 3 8 2" xfId="23878"/>
    <cellStyle name="Normal 2 57 3 9" xfId="6031"/>
    <cellStyle name="Normal 2 57 3 9 2" xfId="23879"/>
    <cellStyle name="Normal 2 57 4" xfId="6032"/>
    <cellStyle name="Normal 2 57 4 10" xfId="6033"/>
    <cellStyle name="Normal 2 57 4 10 2" xfId="23880"/>
    <cellStyle name="Normal 2 57 4 11" xfId="6034"/>
    <cellStyle name="Normal 2 57 4 11 2" xfId="23881"/>
    <cellStyle name="Normal 2 57 4 12" xfId="6035"/>
    <cellStyle name="Normal 2 57 4 12 2" xfId="23882"/>
    <cellStyle name="Normal 2 57 4 13" xfId="6036"/>
    <cellStyle name="Normal 2 57 4 13 2" xfId="23883"/>
    <cellStyle name="Normal 2 57 4 14" xfId="6037"/>
    <cellStyle name="Normal 2 57 4 14 2" xfId="23884"/>
    <cellStyle name="Normal 2 57 4 15" xfId="6038"/>
    <cellStyle name="Normal 2 57 4 15 2" xfId="23885"/>
    <cellStyle name="Normal 2 57 4 16" xfId="23886"/>
    <cellStyle name="Normal 2 57 4 2" xfId="6039"/>
    <cellStyle name="Normal 2 57 4 2 10" xfId="6040"/>
    <cellStyle name="Normal 2 57 4 2 10 2" xfId="23887"/>
    <cellStyle name="Normal 2 57 4 2 11" xfId="6041"/>
    <cellStyle name="Normal 2 57 4 2 11 2" xfId="23888"/>
    <cellStyle name="Normal 2 57 4 2 12" xfId="6042"/>
    <cellStyle name="Normal 2 57 4 2 12 2" xfId="23889"/>
    <cellStyle name="Normal 2 57 4 2 13" xfId="6043"/>
    <cellStyle name="Normal 2 57 4 2 13 2" xfId="23890"/>
    <cellStyle name="Normal 2 57 4 2 14" xfId="6044"/>
    <cellStyle name="Normal 2 57 4 2 14 2" xfId="23891"/>
    <cellStyle name="Normal 2 57 4 2 15" xfId="23892"/>
    <cellStyle name="Normal 2 57 4 2 2" xfId="6045"/>
    <cellStyle name="Normal 2 57 4 2 2 2" xfId="23893"/>
    <cellStyle name="Normal 2 57 4 2 3" xfId="6046"/>
    <cellStyle name="Normal 2 57 4 2 3 2" xfId="23894"/>
    <cellStyle name="Normal 2 57 4 2 4" xfId="6047"/>
    <cellStyle name="Normal 2 57 4 2 4 2" xfId="23895"/>
    <cellStyle name="Normal 2 57 4 2 5" xfId="6048"/>
    <cellStyle name="Normal 2 57 4 2 5 2" xfId="23896"/>
    <cellStyle name="Normal 2 57 4 2 6" xfId="6049"/>
    <cellStyle name="Normal 2 57 4 2 6 2" xfId="23897"/>
    <cellStyle name="Normal 2 57 4 2 7" xfId="6050"/>
    <cellStyle name="Normal 2 57 4 2 7 2" xfId="23898"/>
    <cellStyle name="Normal 2 57 4 2 8" xfId="6051"/>
    <cellStyle name="Normal 2 57 4 2 8 2" xfId="23899"/>
    <cellStyle name="Normal 2 57 4 2 9" xfId="6052"/>
    <cellStyle name="Normal 2 57 4 2 9 2" xfId="23900"/>
    <cellStyle name="Normal 2 57 4 3" xfId="6053"/>
    <cellStyle name="Normal 2 57 4 3 2" xfId="23901"/>
    <cellStyle name="Normal 2 57 4 4" xfId="6054"/>
    <cellStyle name="Normal 2 57 4 4 2" xfId="23902"/>
    <cellStyle name="Normal 2 57 4 5" xfId="6055"/>
    <cellStyle name="Normal 2 57 4 5 2" xfId="23903"/>
    <cellStyle name="Normal 2 57 4 6" xfId="6056"/>
    <cellStyle name="Normal 2 57 4 6 2" xfId="23904"/>
    <cellStyle name="Normal 2 57 4 7" xfId="6057"/>
    <cellStyle name="Normal 2 57 4 7 2" xfId="23905"/>
    <cellStyle name="Normal 2 57 4 8" xfId="6058"/>
    <cellStyle name="Normal 2 57 4 8 2" xfId="23906"/>
    <cellStyle name="Normal 2 57 4 9" xfId="6059"/>
    <cellStyle name="Normal 2 57 4 9 2" xfId="23907"/>
    <cellStyle name="Normal 2 57 5" xfId="6060"/>
    <cellStyle name="Normal 2 57 5 10" xfId="6061"/>
    <cellStyle name="Normal 2 57 5 10 2" xfId="23908"/>
    <cellStyle name="Normal 2 57 5 11" xfId="6062"/>
    <cellStyle name="Normal 2 57 5 11 2" xfId="23909"/>
    <cellStyle name="Normal 2 57 5 12" xfId="6063"/>
    <cellStyle name="Normal 2 57 5 12 2" xfId="23910"/>
    <cellStyle name="Normal 2 57 5 13" xfId="6064"/>
    <cellStyle name="Normal 2 57 5 13 2" xfId="23911"/>
    <cellStyle name="Normal 2 57 5 14" xfId="6065"/>
    <cellStyle name="Normal 2 57 5 14 2" xfId="23912"/>
    <cellStyle name="Normal 2 57 5 15" xfId="23913"/>
    <cellStyle name="Normal 2 57 5 2" xfId="6066"/>
    <cellStyle name="Normal 2 57 5 2 2" xfId="23914"/>
    <cellStyle name="Normal 2 57 5 3" xfId="6067"/>
    <cellStyle name="Normal 2 57 5 3 2" xfId="23915"/>
    <cellStyle name="Normal 2 57 5 4" xfId="6068"/>
    <cellStyle name="Normal 2 57 5 4 2" xfId="23916"/>
    <cellStyle name="Normal 2 57 5 5" xfId="6069"/>
    <cellStyle name="Normal 2 57 5 5 2" xfId="23917"/>
    <cellStyle name="Normal 2 57 5 6" xfId="6070"/>
    <cellStyle name="Normal 2 57 5 6 2" xfId="23918"/>
    <cellStyle name="Normal 2 57 5 7" xfId="6071"/>
    <cellStyle name="Normal 2 57 5 7 2" xfId="23919"/>
    <cellStyle name="Normal 2 57 5 8" xfId="6072"/>
    <cellStyle name="Normal 2 57 5 8 2" xfId="23920"/>
    <cellStyle name="Normal 2 57 5 9" xfId="6073"/>
    <cellStyle name="Normal 2 57 5 9 2" xfId="23921"/>
    <cellStyle name="Normal 2 57 6" xfId="6074"/>
    <cellStyle name="Normal 2 57 6 10" xfId="6075"/>
    <cellStyle name="Normal 2 57 6 10 2" xfId="23922"/>
    <cellStyle name="Normal 2 57 6 11" xfId="6076"/>
    <cellStyle name="Normal 2 57 6 11 2" xfId="23923"/>
    <cellStyle name="Normal 2 57 6 12" xfId="6077"/>
    <cellStyle name="Normal 2 57 6 12 2" xfId="23924"/>
    <cellStyle name="Normal 2 57 6 13" xfId="6078"/>
    <cellStyle name="Normal 2 57 6 13 2" xfId="23925"/>
    <cellStyle name="Normal 2 57 6 14" xfId="6079"/>
    <cellStyle name="Normal 2 57 6 14 2" xfId="23926"/>
    <cellStyle name="Normal 2 57 6 15" xfId="23927"/>
    <cellStyle name="Normal 2 57 6 2" xfId="6080"/>
    <cellStyle name="Normal 2 57 6 2 2" xfId="23928"/>
    <cellStyle name="Normal 2 57 6 3" xfId="6081"/>
    <cellStyle name="Normal 2 57 6 3 2" xfId="23929"/>
    <cellStyle name="Normal 2 57 6 4" xfId="6082"/>
    <cellStyle name="Normal 2 57 6 4 2" xfId="23930"/>
    <cellStyle name="Normal 2 57 6 5" xfId="6083"/>
    <cellStyle name="Normal 2 57 6 5 2" xfId="23931"/>
    <cellStyle name="Normal 2 57 6 6" xfId="6084"/>
    <cellStyle name="Normal 2 57 6 6 2" xfId="23932"/>
    <cellStyle name="Normal 2 57 6 7" xfId="6085"/>
    <cellStyle name="Normal 2 57 6 7 2" xfId="23933"/>
    <cellStyle name="Normal 2 57 6 8" xfId="6086"/>
    <cellStyle name="Normal 2 57 6 8 2" xfId="23934"/>
    <cellStyle name="Normal 2 57 6 9" xfId="6087"/>
    <cellStyle name="Normal 2 57 6 9 2" xfId="23935"/>
    <cellStyle name="Normal 2 57 7" xfId="6088"/>
    <cellStyle name="Normal 2 57 7 10" xfId="6089"/>
    <cellStyle name="Normal 2 57 7 10 2" xfId="23936"/>
    <cellStyle name="Normal 2 57 7 11" xfId="6090"/>
    <cellStyle name="Normal 2 57 7 11 2" xfId="23937"/>
    <cellStyle name="Normal 2 57 7 12" xfId="6091"/>
    <cellStyle name="Normal 2 57 7 12 2" xfId="23938"/>
    <cellStyle name="Normal 2 57 7 13" xfId="6092"/>
    <cellStyle name="Normal 2 57 7 13 2" xfId="23939"/>
    <cellStyle name="Normal 2 57 7 14" xfId="6093"/>
    <cellStyle name="Normal 2 57 7 14 2" xfId="23940"/>
    <cellStyle name="Normal 2 57 7 15" xfId="23941"/>
    <cellStyle name="Normal 2 57 7 2" xfId="6094"/>
    <cellStyle name="Normal 2 57 7 2 2" xfId="23942"/>
    <cellStyle name="Normal 2 57 7 3" xfId="6095"/>
    <cellStyle name="Normal 2 57 7 3 2" xfId="23943"/>
    <cellStyle name="Normal 2 57 7 4" xfId="6096"/>
    <cellStyle name="Normal 2 57 7 4 2" xfId="23944"/>
    <cellStyle name="Normal 2 57 7 5" xfId="6097"/>
    <cellStyle name="Normal 2 57 7 5 2" xfId="23945"/>
    <cellStyle name="Normal 2 57 7 6" xfId="6098"/>
    <cellStyle name="Normal 2 57 7 6 2" xfId="23946"/>
    <cellStyle name="Normal 2 57 7 7" xfId="6099"/>
    <cellStyle name="Normal 2 57 7 7 2" xfId="23947"/>
    <cellStyle name="Normal 2 57 7 8" xfId="6100"/>
    <cellStyle name="Normal 2 57 7 8 2" xfId="23948"/>
    <cellStyle name="Normal 2 57 7 9" xfId="6101"/>
    <cellStyle name="Normal 2 57 7 9 2" xfId="23949"/>
    <cellStyle name="Normal 2 57 8" xfId="6102"/>
    <cellStyle name="Normal 2 57 8 10" xfId="6103"/>
    <cellStyle name="Normal 2 57 8 10 2" xfId="23950"/>
    <cellStyle name="Normal 2 57 8 11" xfId="6104"/>
    <cellStyle name="Normal 2 57 8 11 2" xfId="23951"/>
    <cellStyle name="Normal 2 57 8 12" xfId="6105"/>
    <cellStyle name="Normal 2 57 8 12 2" xfId="23952"/>
    <cellStyle name="Normal 2 57 8 13" xfId="6106"/>
    <cellStyle name="Normal 2 57 8 13 2" xfId="23953"/>
    <cellStyle name="Normal 2 57 8 14" xfId="6107"/>
    <cellStyle name="Normal 2 57 8 14 2" xfId="23954"/>
    <cellStyle name="Normal 2 57 8 15" xfId="23955"/>
    <cellStyle name="Normal 2 57 8 2" xfId="6108"/>
    <cellStyle name="Normal 2 57 8 2 2" xfId="23956"/>
    <cellStyle name="Normal 2 57 8 3" xfId="6109"/>
    <cellStyle name="Normal 2 57 8 3 2" xfId="23957"/>
    <cellStyle name="Normal 2 57 8 4" xfId="6110"/>
    <cellStyle name="Normal 2 57 8 4 2" xfId="23958"/>
    <cellStyle name="Normal 2 57 8 5" xfId="6111"/>
    <cellStyle name="Normal 2 57 8 5 2" xfId="23959"/>
    <cellStyle name="Normal 2 57 8 6" xfId="6112"/>
    <cellStyle name="Normal 2 57 8 6 2" xfId="23960"/>
    <cellStyle name="Normal 2 57 8 7" xfId="6113"/>
    <cellStyle name="Normal 2 57 8 7 2" xfId="23961"/>
    <cellStyle name="Normal 2 57 8 8" xfId="6114"/>
    <cellStyle name="Normal 2 57 8 8 2" xfId="23962"/>
    <cellStyle name="Normal 2 57 8 9" xfId="6115"/>
    <cellStyle name="Normal 2 57 8 9 2" xfId="23963"/>
    <cellStyle name="Normal 2 57 9" xfId="6116"/>
    <cellStyle name="Normal 2 57 9 10" xfId="6117"/>
    <cellStyle name="Normal 2 57 9 10 2" xfId="23964"/>
    <cellStyle name="Normal 2 57 9 11" xfId="6118"/>
    <cellStyle name="Normal 2 57 9 11 2" xfId="23965"/>
    <cellStyle name="Normal 2 57 9 12" xfId="6119"/>
    <cellStyle name="Normal 2 57 9 12 2" xfId="23966"/>
    <cellStyle name="Normal 2 57 9 13" xfId="6120"/>
    <cellStyle name="Normal 2 57 9 13 2" xfId="23967"/>
    <cellStyle name="Normal 2 57 9 14" xfId="6121"/>
    <cellStyle name="Normal 2 57 9 14 2" xfId="23968"/>
    <cellStyle name="Normal 2 57 9 15" xfId="23969"/>
    <cellStyle name="Normal 2 57 9 2" xfId="6122"/>
    <cellStyle name="Normal 2 57 9 2 2" xfId="23970"/>
    <cellStyle name="Normal 2 57 9 3" xfId="6123"/>
    <cellStyle name="Normal 2 57 9 3 2" xfId="23971"/>
    <cellStyle name="Normal 2 57 9 4" xfId="6124"/>
    <cellStyle name="Normal 2 57 9 4 2" xfId="23972"/>
    <cellStyle name="Normal 2 57 9 5" xfId="6125"/>
    <cellStyle name="Normal 2 57 9 5 2" xfId="23973"/>
    <cellStyle name="Normal 2 57 9 6" xfId="6126"/>
    <cellStyle name="Normal 2 57 9 6 2" xfId="23974"/>
    <cellStyle name="Normal 2 57 9 7" xfId="6127"/>
    <cellStyle name="Normal 2 57 9 7 2" xfId="23975"/>
    <cellStyle name="Normal 2 57 9 8" xfId="6128"/>
    <cellStyle name="Normal 2 57 9 8 2" xfId="23976"/>
    <cellStyle name="Normal 2 57 9 9" xfId="6129"/>
    <cellStyle name="Normal 2 57 9 9 2" xfId="23977"/>
    <cellStyle name="Normal 2 58" xfId="6130"/>
    <cellStyle name="Normal 2 58 10" xfId="6131"/>
    <cellStyle name="Normal 2 58 10 10" xfId="6132"/>
    <cellStyle name="Normal 2 58 10 10 2" xfId="23978"/>
    <cellStyle name="Normal 2 58 10 11" xfId="6133"/>
    <cellStyle name="Normal 2 58 10 11 2" xfId="23979"/>
    <cellStyle name="Normal 2 58 10 12" xfId="6134"/>
    <cellStyle name="Normal 2 58 10 12 2" xfId="23980"/>
    <cellStyle name="Normal 2 58 10 13" xfId="6135"/>
    <cellStyle name="Normal 2 58 10 13 2" xfId="23981"/>
    <cellStyle name="Normal 2 58 10 14" xfId="6136"/>
    <cellStyle name="Normal 2 58 10 14 2" xfId="23982"/>
    <cellStyle name="Normal 2 58 10 15" xfId="23983"/>
    <cellStyle name="Normal 2 58 10 2" xfId="6137"/>
    <cellStyle name="Normal 2 58 10 2 2" xfId="23984"/>
    <cellStyle name="Normal 2 58 10 3" xfId="6138"/>
    <cellStyle name="Normal 2 58 10 3 2" xfId="23985"/>
    <cellStyle name="Normal 2 58 10 4" xfId="6139"/>
    <cellStyle name="Normal 2 58 10 4 2" xfId="23986"/>
    <cellStyle name="Normal 2 58 10 5" xfId="6140"/>
    <cellStyle name="Normal 2 58 10 5 2" xfId="23987"/>
    <cellStyle name="Normal 2 58 10 6" xfId="6141"/>
    <cellStyle name="Normal 2 58 10 6 2" xfId="23988"/>
    <cellStyle name="Normal 2 58 10 7" xfId="6142"/>
    <cellStyle name="Normal 2 58 10 7 2" xfId="23989"/>
    <cellStyle name="Normal 2 58 10 8" xfId="6143"/>
    <cellStyle name="Normal 2 58 10 8 2" xfId="23990"/>
    <cellStyle name="Normal 2 58 10 9" xfId="6144"/>
    <cellStyle name="Normal 2 58 10 9 2" xfId="23991"/>
    <cellStyle name="Normal 2 58 11" xfId="6145"/>
    <cellStyle name="Normal 2 58 11 2" xfId="23992"/>
    <cellStyle name="Normal 2 58 12" xfId="6146"/>
    <cellStyle name="Normal 2 58 12 2" xfId="23993"/>
    <cellStyle name="Normal 2 58 13" xfId="6147"/>
    <cellStyle name="Normal 2 58 13 2" xfId="23994"/>
    <cellStyle name="Normal 2 58 14" xfId="6148"/>
    <cellStyle name="Normal 2 58 14 2" xfId="23995"/>
    <cellStyle name="Normal 2 58 15" xfId="6149"/>
    <cellStyle name="Normal 2 58 15 2" xfId="23996"/>
    <cellStyle name="Normal 2 58 16" xfId="6150"/>
    <cellStyle name="Normal 2 58 16 2" xfId="23997"/>
    <cellStyle name="Normal 2 58 17" xfId="6151"/>
    <cellStyle name="Normal 2 58 17 2" xfId="23998"/>
    <cellStyle name="Normal 2 58 18" xfId="6152"/>
    <cellStyle name="Normal 2 58 18 2" xfId="23999"/>
    <cellStyle name="Normal 2 58 19" xfId="6153"/>
    <cellStyle name="Normal 2 58 19 2" xfId="24000"/>
    <cellStyle name="Normal 2 58 2" xfId="6154"/>
    <cellStyle name="Normal 2 58 2 10" xfId="6155"/>
    <cellStyle name="Normal 2 58 2 10 2" xfId="24001"/>
    <cellStyle name="Normal 2 58 2 11" xfId="6156"/>
    <cellStyle name="Normal 2 58 2 11 2" xfId="24002"/>
    <cellStyle name="Normal 2 58 2 12" xfId="6157"/>
    <cellStyle name="Normal 2 58 2 12 2" xfId="24003"/>
    <cellStyle name="Normal 2 58 2 13" xfId="6158"/>
    <cellStyle name="Normal 2 58 2 13 2" xfId="24004"/>
    <cellStyle name="Normal 2 58 2 14" xfId="6159"/>
    <cellStyle name="Normal 2 58 2 14 2" xfId="24005"/>
    <cellStyle name="Normal 2 58 2 15" xfId="6160"/>
    <cellStyle name="Normal 2 58 2 15 2" xfId="24006"/>
    <cellStyle name="Normal 2 58 2 16" xfId="24007"/>
    <cellStyle name="Normal 2 58 2 2" xfId="6161"/>
    <cellStyle name="Normal 2 58 2 2 10" xfId="6162"/>
    <cellStyle name="Normal 2 58 2 2 10 2" xfId="24008"/>
    <cellStyle name="Normal 2 58 2 2 11" xfId="6163"/>
    <cellStyle name="Normal 2 58 2 2 11 2" xfId="24009"/>
    <cellStyle name="Normal 2 58 2 2 12" xfId="6164"/>
    <cellStyle name="Normal 2 58 2 2 12 2" xfId="24010"/>
    <cellStyle name="Normal 2 58 2 2 13" xfId="6165"/>
    <cellStyle name="Normal 2 58 2 2 13 2" xfId="24011"/>
    <cellStyle name="Normal 2 58 2 2 14" xfId="6166"/>
    <cellStyle name="Normal 2 58 2 2 14 2" xfId="24012"/>
    <cellStyle name="Normal 2 58 2 2 15" xfId="24013"/>
    <cellStyle name="Normal 2 58 2 2 2" xfId="6167"/>
    <cellStyle name="Normal 2 58 2 2 2 2" xfId="24014"/>
    <cellStyle name="Normal 2 58 2 2 3" xfId="6168"/>
    <cellStyle name="Normal 2 58 2 2 3 2" xfId="24015"/>
    <cellStyle name="Normal 2 58 2 2 4" xfId="6169"/>
    <cellStyle name="Normal 2 58 2 2 4 2" xfId="24016"/>
    <cellStyle name="Normal 2 58 2 2 5" xfId="6170"/>
    <cellStyle name="Normal 2 58 2 2 5 2" xfId="24017"/>
    <cellStyle name="Normal 2 58 2 2 6" xfId="6171"/>
    <cellStyle name="Normal 2 58 2 2 6 2" xfId="24018"/>
    <cellStyle name="Normal 2 58 2 2 7" xfId="6172"/>
    <cellStyle name="Normal 2 58 2 2 7 2" xfId="24019"/>
    <cellStyle name="Normal 2 58 2 2 8" xfId="6173"/>
    <cellStyle name="Normal 2 58 2 2 8 2" xfId="24020"/>
    <cellStyle name="Normal 2 58 2 2 9" xfId="6174"/>
    <cellStyle name="Normal 2 58 2 2 9 2" xfId="24021"/>
    <cellStyle name="Normal 2 58 2 3" xfId="6175"/>
    <cellStyle name="Normal 2 58 2 3 2" xfId="24022"/>
    <cellStyle name="Normal 2 58 2 4" xfId="6176"/>
    <cellStyle name="Normal 2 58 2 4 2" xfId="24023"/>
    <cellStyle name="Normal 2 58 2 5" xfId="6177"/>
    <cellStyle name="Normal 2 58 2 5 2" xfId="24024"/>
    <cellStyle name="Normal 2 58 2 6" xfId="6178"/>
    <cellStyle name="Normal 2 58 2 6 2" xfId="24025"/>
    <cellStyle name="Normal 2 58 2 7" xfId="6179"/>
    <cellStyle name="Normal 2 58 2 7 2" xfId="24026"/>
    <cellStyle name="Normal 2 58 2 8" xfId="6180"/>
    <cellStyle name="Normal 2 58 2 8 2" xfId="24027"/>
    <cellStyle name="Normal 2 58 2 9" xfId="6181"/>
    <cellStyle name="Normal 2 58 2 9 2" xfId="24028"/>
    <cellStyle name="Normal 2 58 20" xfId="6182"/>
    <cellStyle name="Normal 2 58 20 2" xfId="24029"/>
    <cellStyle name="Normal 2 58 21" xfId="6183"/>
    <cellStyle name="Normal 2 58 21 2" xfId="24030"/>
    <cellStyle name="Normal 2 58 22" xfId="6184"/>
    <cellStyle name="Normal 2 58 22 2" xfId="24031"/>
    <cellStyle name="Normal 2 58 23" xfId="6185"/>
    <cellStyle name="Normal 2 58 23 2" xfId="24032"/>
    <cellStyle name="Normal 2 58 24" xfId="24033"/>
    <cellStyle name="Normal 2 58 3" xfId="6186"/>
    <cellStyle name="Normal 2 58 3 10" xfId="6187"/>
    <cellStyle name="Normal 2 58 3 10 2" xfId="24034"/>
    <cellStyle name="Normal 2 58 3 11" xfId="6188"/>
    <cellStyle name="Normal 2 58 3 11 2" xfId="24035"/>
    <cellStyle name="Normal 2 58 3 12" xfId="6189"/>
    <cellStyle name="Normal 2 58 3 12 2" xfId="24036"/>
    <cellStyle name="Normal 2 58 3 13" xfId="6190"/>
    <cellStyle name="Normal 2 58 3 13 2" xfId="24037"/>
    <cellStyle name="Normal 2 58 3 14" xfId="6191"/>
    <cellStyle name="Normal 2 58 3 14 2" xfId="24038"/>
    <cellStyle name="Normal 2 58 3 15" xfId="6192"/>
    <cellStyle name="Normal 2 58 3 15 2" xfId="24039"/>
    <cellStyle name="Normal 2 58 3 16" xfId="24040"/>
    <cellStyle name="Normal 2 58 3 2" xfId="6193"/>
    <cellStyle name="Normal 2 58 3 2 10" xfId="6194"/>
    <cellStyle name="Normal 2 58 3 2 10 2" xfId="24041"/>
    <cellStyle name="Normal 2 58 3 2 11" xfId="6195"/>
    <cellStyle name="Normal 2 58 3 2 11 2" xfId="24042"/>
    <cellStyle name="Normal 2 58 3 2 12" xfId="6196"/>
    <cellStyle name="Normal 2 58 3 2 12 2" xfId="24043"/>
    <cellStyle name="Normal 2 58 3 2 13" xfId="6197"/>
    <cellStyle name="Normal 2 58 3 2 13 2" xfId="24044"/>
    <cellStyle name="Normal 2 58 3 2 14" xfId="6198"/>
    <cellStyle name="Normal 2 58 3 2 14 2" xfId="24045"/>
    <cellStyle name="Normal 2 58 3 2 15" xfId="24046"/>
    <cellStyle name="Normal 2 58 3 2 2" xfId="6199"/>
    <cellStyle name="Normal 2 58 3 2 2 2" xfId="24047"/>
    <cellStyle name="Normal 2 58 3 2 3" xfId="6200"/>
    <cellStyle name="Normal 2 58 3 2 3 2" xfId="24048"/>
    <cellStyle name="Normal 2 58 3 2 4" xfId="6201"/>
    <cellStyle name="Normal 2 58 3 2 4 2" xfId="24049"/>
    <cellStyle name="Normal 2 58 3 2 5" xfId="6202"/>
    <cellStyle name="Normal 2 58 3 2 5 2" xfId="24050"/>
    <cellStyle name="Normal 2 58 3 2 6" xfId="6203"/>
    <cellStyle name="Normal 2 58 3 2 6 2" xfId="24051"/>
    <cellStyle name="Normal 2 58 3 2 7" xfId="6204"/>
    <cellStyle name="Normal 2 58 3 2 7 2" xfId="24052"/>
    <cellStyle name="Normal 2 58 3 2 8" xfId="6205"/>
    <cellStyle name="Normal 2 58 3 2 8 2" xfId="24053"/>
    <cellStyle name="Normal 2 58 3 2 9" xfId="6206"/>
    <cellStyle name="Normal 2 58 3 2 9 2" xfId="24054"/>
    <cellStyle name="Normal 2 58 3 3" xfId="6207"/>
    <cellStyle name="Normal 2 58 3 3 2" xfId="24055"/>
    <cellStyle name="Normal 2 58 3 4" xfId="6208"/>
    <cellStyle name="Normal 2 58 3 4 2" xfId="24056"/>
    <cellStyle name="Normal 2 58 3 5" xfId="6209"/>
    <cellStyle name="Normal 2 58 3 5 2" xfId="24057"/>
    <cellStyle name="Normal 2 58 3 6" xfId="6210"/>
    <cellStyle name="Normal 2 58 3 6 2" xfId="24058"/>
    <cellStyle name="Normal 2 58 3 7" xfId="6211"/>
    <cellStyle name="Normal 2 58 3 7 2" xfId="24059"/>
    <cellStyle name="Normal 2 58 3 8" xfId="6212"/>
    <cellStyle name="Normal 2 58 3 8 2" xfId="24060"/>
    <cellStyle name="Normal 2 58 3 9" xfId="6213"/>
    <cellStyle name="Normal 2 58 3 9 2" xfId="24061"/>
    <cellStyle name="Normal 2 58 4" xfId="6214"/>
    <cellStyle name="Normal 2 58 4 10" xfId="6215"/>
    <cellStyle name="Normal 2 58 4 10 2" xfId="24062"/>
    <cellStyle name="Normal 2 58 4 11" xfId="6216"/>
    <cellStyle name="Normal 2 58 4 11 2" xfId="24063"/>
    <cellStyle name="Normal 2 58 4 12" xfId="6217"/>
    <cellStyle name="Normal 2 58 4 12 2" xfId="24064"/>
    <cellStyle name="Normal 2 58 4 13" xfId="6218"/>
    <cellStyle name="Normal 2 58 4 13 2" xfId="24065"/>
    <cellStyle name="Normal 2 58 4 14" xfId="6219"/>
    <cellStyle name="Normal 2 58 4 14 2" xfId="24066"/>
    <cellStyle name="Normal 2 58 4 15" xfId="6220"/>
    <cellStyle name="Normal 2 58 4 15 2" xfId="24067"/>
    <cellStyle name="Normal 2 58 4 16" xfId="24068"/>
    <cellStyle name="Normal 2 58 4 2" xfId="6221"/>
    <cellStyle name="Normal 2 58 4 2 10" xfId="6222"/>
    <cellStyle name="Normal 2 58 4 2 10 2" xfId="24069"/>
    <cellStyle name="Normal 2 58 4 2 11" xfId="6223"/>
    <cellStyle name="Normal 2 58 4 2 11 2" xfId="24070"/>
    <cellStyle name="Normal 2 58 4 2 12" xfId="6224"/>
    <cellStyle name="Normal 2 58 4 2 12 2" xfId="24071"/>
    <cellStyle name="Normal 2 58 4 2 13" xfId="6225"/>
    <cellStyle name="Normal 2 58 4 2 13 2" xfId="24072"/>
    <cellStyle name="Normal 2 58 4 2 14" xfId="6226"/>
    <cellStyle name="Normal 2 58 4 2 14 2" xfId="24073"/>
    <cellStyle name="Normal 2 58 4 2 15" xfId="24074"/>
    <cellStyle name="Normal 2 58 4 2 2" xfId="6227"/>
    <cellStyle name="Normal 2 58 4 2 2 2" xfId="24075"/>
    <cellStyle name="Normal 2 58 4 2 3" xfId="6228"/>
    <cellStyle name="Normal 2 58 4 2 3 2" xfId="24076"/>
    <cellStyle name="Normal 2 58 4 2 4" xfId="6229"/>
    <cellStyle name="Normal 2 58 4 2 4 2" xfId="24077"/>
    <cellStyle name="Normal 2 58 4 2 5" xfId="6230"/>
    <cellStyle name="Normal 2 58 4 2 5 2" xfId="24078"/>
    <cellStyle name="Normal 2 58 4 2 6" xfId="6231"/>
    <cellStyle name="Normal 2 58 4 2 6 2" xfId="24079"/>
    <cellStyle name="Normal 2 58 4 2 7" xfId="6232"/>
    <cellStyle name="Normal 2 58 4 2 7 2" xfId="24080"/>
    <cellStyle name="Normal 2 58 4 2 8" xfId="6233"/>
    <cellStyle name="Normal 2 58 4 2 8 2" xfId="24081"/>
    <cellStyle name="Normal 2 58 4 2 9" xfId="6234"/>
    <cellStyle name="Normal 2 58 4 2 9 2" xfId="24082"/>
    <cellStyle name="Normal 2 58 4 3" xfId="6235"/>
    <cellStyle name="Normal 2 58 4 3 2" xfId="24083"/>
    <cellStyle name="Normal 2 58 4 4" xfId="6236"/>
    <cellStyle name="Normal 2 58 4 4 2" xfId="24084"/>
    <cellStyle name="Normal 2 58 4 5" xfId="6237"/>
    <cellStyle name="Normal 2 58 4 5 2" xfId="24085"/>
    <cellStyle name="Normal 2 58 4 6" xfId="6238"/>
    <cellStyle name="Normal 2 58 4 6 2" xfId="24086"/>
    <cellStyle name="Normal 2 58 4 7" xfId="6239"/>
    <cellStyle name="Normal 2 58 4 7 2" xfId="24087"/>
    <cellStyle name="Normal 2 58 4 8" xfId="6240"/>
    <cellStyle name="Normal 2 58 4 8 2" xfId="24088"/>
    <cellStyle name="Normal 2 58 4 9" xfId="6241"/>
    <cellStyle name="Normal 2 58 4 9 2" xfId="24089"/>
    <cellStyle name="Normal 2 58 5" xfId="6242"/>
    <cellStyle name="Normal 2 58 5 10" xfId="6243"/>
    <cellStyle name="Normal 2 58 5 10 2" xfId="24090"/>
    <cellStyle name="Normal 2 58 5 11" xfId="6244"/>
    <cellStyle name="Normal 2 58 5 11 2" xfId="24091"/>
    <cellStyle name="Normal 2 58 5 12" xfId="6245"/>
    <cellStyle name="Normal 2 58 5 12 2" xfId="24092"/>
    <cellStyle name="Normal 2 58 5 13" xfId="6246"/>
    <cellStyle name="Normal 2 58 5 13 2" xfId="24093"/>
    <cellStyle name="Normal 2 58 5 14" xfId="6247"/>
    <cellStyle name="Normal 2 58 5 14 2" xfId="24094"/>
    <cellStyle name="Normal 2 58 5 15" xfId="24095"/>
    <cellStyle name="Normal 2 58 5 2" xfId="6248"/>
    <cellStyle name="Normal 2 58 5 2 2" xfId="24096"/>
    <cellStyle name="Normal 2 58 5 3" xfId="6249"/>
    <cellStyle name="Normal 2 58 5 3 2" xfId="24097"/>
    <cellStyle name="Normal 2 58 5 4" xfId="6250"/>
    <cellStyle name="Normal 2 58 5 4 2" xfId="24098"/>
    <cellStyle name="Normal 2 58 5 5" xfId="6251"/>
    <cellStyle name="Normal 2 58 5 5 2" xfId="24099"/>
    <cellStyle name="Normal 2 58 5 6" xfId="6252"/>
    <cellStyle name="Normal 2 58 5 6 2" xfId="24100"/>
    <cellStyle name="Normal 2 58 5 7" xfId="6253"/>
    <cellStyle name="Normal 2 58 5 7 2" xfId="24101"/>
    <cellStyle name="Normal 2 58 5 8" xfId="6254"/>
    <cellStyle name="Normal 2 58 5 8 2" xfId="24102"/>
    <cellStyle name="Normal 2 58 5 9" xfId="6255"/>
    <cellStyle name="Normal 2 58 5 9 2" xfId="24103"/>
    <cellStyle name="Normal 2 58 6" xfId="6256"/>
    <cellStyle name="Normal 2 58 6 10" xfId="6257"/>
    <cellStyle name="Normal 2 58 6 10 2" xfId="24104"/>
    <cellStyle name="Normal 2 58 6 11" xfId="6258"/>
    <cellStyle name="Normal 2 58 6 11 2" xfId="24105"/>
    <cellStyle name="Normal 2 58 6 12" xfId="6259"/>
    <cellStyle name="Normal 2 58 6 12 2" xfId="24106"/>
    <cellStyle name="Normal 2 58 6 13" xfId="6260"/>
    <cellStyle name="Normal 2 58 6 13 2" xfId="24107"/>
    <cellStyle name="Normal 2 58 6 14" xfId="6261"/>
    <cellStyle name="Normal 2 58 6 14 2" xfId="24108"/>
    <cellStyle name="Normal 2 58 6 15" xfId="24109"/>
    <cellStyle name="Normal 2 58 6 2" xfId="6262"/>
    <cellStyle name="Normal 2 58 6 2 2" xfId="24110"/>
    <cellStyle name="Normal 2 58 6 3" xfId="6263"/>
    <cellStyle name="Normal 2 58 6 3 2" xfId="24111"/>
    <cellStyle name="Normal 2 58 6 4" xfId="6264"/>
    <cellStyle name="Normal 2 58 6 4 2" xfId="24112"/>
    <cellStyle name="Normal 2 58 6 5" xfId="6265"/>
    <cellStyle name="Normal 2 58 6 5 2" xfId="24113"/>
    <cellStyle name="Normal 2 58 6 6" xfId="6266"/>
    <cellStyle name="Normal 2 58 6 6 2" xfId="24114"/>
    <cellStyle name="Normal 2 58 6 7" xfId="6267"/>
    <cellStyle name="Normal 2 58 6 7 2" xfId="24115"/>
    <cellStyle name="Normal 2 58 6 8" xfId="6268"/>
    <cellStyle name="Normal 2 58 6 8 2" xfId="24116"/>
    <cellStyle name="Normal 2 58 6 9" xfId="6269"/>
    <cellStyle name="Normal 2 58 6 9 2" xfId="24117"/>
    <cellStyle name="Normal 2 58 7" xfId="6270"/>
    <cellStyle name="Normal 2 58 7 10" xfId="6271"/>
    <cellStyle name="Normal 2 58 7 10 2" xfId="24118"/>
    <cellStyle name="Normal 2 58 7 11" xfId="6272"/>
    <cellStyle name="Normal 2 58 7 11 2" xfId="24119"/>
    <cellStyle name="Normal 2 58 7 12" xfId="6273"/>
    <cellStyle name="Normal 2 58 7 12 2" xfId="24120"/>
    <cellStyle name="Normal 2 58 7 13" xfId="6274"/>
    <cellStyle name="Normal 2 58 7 13 2" xfId="24121"/>
    <cellStyle name="Normal 2 58 7 14" xfId="6275"/>
    <cellStyle name="Normal 2 58 7 14 2" xfId="24122"/>
    <cellStyle name="Normal 2 58 7 15" xfId="24123"/>
    <cellStyle name="Normal 2 58 7 2" xfId="6276"/>
    <cellStyle name="Normal 2 58 7 2 2" xfId="24124"/>
    <cellStyle name="Normal 2 58 7 3" xfId="6277"/>
    <cellStyle name="Normal 2 58 7 3 2" xfId="24125"/>
    <cellStyle name="Normal 2 58 7 4" xfId="6278"/>
    <cellStyle name="Normal 2 58 7 4 2" xfId="24126"/>
    <cellStyle name="Normal 2 58 7 5" xfId="6279"/>
    <cellStyle name="Normal 2 58 7 5 2" xfId="24127"/>
    <cellStyle name="Normal 2 58 7 6" xfId="6280"/>
    <cellStyle name="Normal 2 58 7 6 2" xfId="24128"/>
    <cellStyle name="Normal 2 58 7 7" xfId="6281"/>
    <cellStyle name="Normal 2 58 7 7 2" xfId="24129"/>
    <cellStyle name="Normal 2 58 7 8" xfId="6282"/>
    <cellStyle name="Normal 2 58 7 8 2" xfId="24130"/>
    <cellStyle name="Normal 2 58 7 9" xfId="6283"/>
    <cellStyle name="Normal 2 58 7 9 2" xfId="24131"/>
    <cellStyle name="Normal 2 58 8" xfId="6284"/>
    <cellStyle name="Normal 2 58 8 10" xfId="6285"/>
    <cellStyle name="Normal 2 58 8 10 2" xfId="24132"/>
    <cellStyle name="Normal 2 58 8 11" xfId="6286"/>
    <cellStyle name="Normal 2 58 8 11 2" xfId="24133"/>
    <cellStyle name="Normal 2 58 8 12" xfId="6287"/>
    <cellStyle name="Normal 2 58 8 12 2" xfId="24134"/>
    <cellStyle name="Normal 2 58 8 13" xfId="6288"/>
    <cellStyle name="Normal 2 58 8 13 2" xfId="24135"/>
    <cellStyle name="Normal 2 58 8 14" xfId="6289"/>
    <cellStyle name="Normal 2 58 8 14 2" xfId="24136"/>
    <cellStyle name="Normal 2 58 8 15" xfId="24137"/>
    <cellStyle name="Normal 2 58 8 2" xfId="6290"/>
    <cellStyle name="Normal 2 58 8 2 2" xfId="24138"/>
    <cellStyle name="Normal 2 58 8 3" xfId="6291"/>
    <cellStyle name="Normal 2 58 8 3 2" xfId="24139"/>
    <cellStyle name="Normal 2 58 8 4" xfId="6292"/>
    <cellStyle name="Normal 2 58 8 4 2" xfId="24140"/>
    <cellStyle name="Normal 2 58 8 5" xfId="6293"/>
    <cellStyle name="Normal 2 58 8 5 2" xfId="24141"/>
    <cellStyle name="Normal 2 58 8 6" xfId="6294"/>
    <cellStyle name="Normal 2 58 8 6 2" xfId="24142"/>
    <cellStyle name="Normal 2 58 8 7" xfId="6295"/>
    <cellStyle name="Normal 2 58 8 7 2" xfId="24143"/>
    <cellStyle name="Normal 2 58 8 8" xfId="6296"/>
    <cellStyle name="Normal 2 58 8 8 2" xfId="24144"/>
    <cellStyle name="Normal 2 58 8 9" xfId="6297"/>
    <cellStyle name="Normal 2 58 8 9 2" xfId="24145"/>
    <cellStyle name="Normal 2 58 9" xfId="6298"/>
    <cellStyle name="Normal 2 58 9 10" xfId="6299"/>
    <cellStyle name="Normal 2 58 9 10 2" xfId="24146"/>
    <cellStyle name="Normal 2 58 9 11" xfId="6300"/>
    <cellStyle name="Normal 2 58 9 11 2" xfId="24147"/>
    <cellStyle name="Normal 2 58 9 12" xfId="6301"/>
    <cellStyle name="Normal 2 58 9 12 2" xfId="24148"/>
    <cellStyle name="Normal 2 58 9 13" xfId="6302"/>
    <cellStyle name="Normal 2 58 9 13 2" xfId="24149"/>
    <cellStyle name="Normal 2 58 9 14" xfId="6303"/>
    <cellStyle name="Normal 2 58 9 14 2" xfId="24150"/>
    <cellStyle name="Normal 2 58 9 15" xfId="24151"/>
    <cellStyle name="Normal 2 58 9 2" xfId="6304"/>
    <cellStyle name="Normal 2 58 9 2 2" xfId="24152"/>
    <cellStyle name="Normal 2 58 9 3" xfId="6305"/>
    <cellStyle name="Normal 2 58 9 3 2" xfId="24153"/>
    <cellStyle name="Normal 2 58 9 4" xfId="6306"/>
    <cellStyle name="Normal 2 58 9 4 2" xfId="24154"/>
    <cellStyle name="Normal 2 58 9 5" xfId="6307"/>
    <cellStyle name="Normal 2 58 9 5 2" xfId="24155"/>
    <cellStyle name="Normal 2 58 9 6" xfId="6308"/>
    <cellStyle name="Normal 2 58 9 6 2" xfId="24156"/>
    <cellStyle name="Normal 2 58 9 7" xfId="6309"/>
    <cellStyle name="Normal 2 58 9 7 2" xfId="24157"/>
    <cellStyle name="Normal 2 58 9 8" xfId="6310"/>
    <cellStyle name="Normal 2 58 9 8 2" xfId="24158"/>
    <cellStyle name="Normal 2 58 9 9" xfId="6311"/>
    <cellStyle name="Normal 2 58 9 9 2" xfId="24159"/>
    <cellStyle name="Normal 2 59" xfId="6312"/>
    <cellStyle name="Normal 2 59 10" xfId="6313"/>
    <cellStyle name="Normal 2 59 10 10" xfId="6314"/>
    <cellStyle name="Normal 2 59 10 10 2" xfId="24160"/>
    <cellStyle name="Normal 2 59 10 11" xfId="6315"/>
    <cellStyle name="Normal 2 59 10 11 2" xfId="24161"/>
    <cellStyle name="Normal 2 59 10 12" xfId="6316"/>
    <cellStyle name="Normal 2 59 10 12 2" xfId="24162"/>
    <cellStyle name="Normal 2 59 10 13" xfId="6317"/>
    <cellStyle name="Normal 2 59 10 13 2" xfId="24163"/>
    <cellStyle name="Normal 2 59 10 14" xfId="6318"/>
    <cellStyle name="Normal 2 59 10 14 2" xfId="24164"/>
    <cellStyle name="Normal 2 59 10 15" xfId="24165"/>
    <cellStyle name="Normal 2 59 10 2" xfId="6319"/>
    <cellStyle name="Normal 2 59 10 2 2" xfId="24166"/>
    <cellStyle name="Normal 2 59 10 3" xfId="6320"/>
    <cellStyle name="Normal 2 59 10 3 2" xfId="24167"/>
    <cellStyle name="Normal 2 59 10 4" xfId="6321"/>
    <cellStyle name="Normal 2 59 10 4 2" xfId="24168"/>
    <cellStyle name="Normal 2 59 10 5" xfId="6322"/>
    <cellStyle name="Normal 2 59 10 5 2" xfId="24169"/>
    <cellStyle name="Normal 2 59 10 6" xfId="6323"/>
    <cellStyle name="Normal 2 59 10 6 2" xfId="24170"/>
    <cellStyle name="Normal 2 59 10 7" xfId="6324"/>
    <cellStyle name="Normal 2 59 10 7 2" xfId="24171"/>
    <cellStyle name="Normal 2 59 10 8" xfId="6325"/>
    <cellStyle name="Normal 2 59 10 8 2" xfId="24172"/>
    <cellStyle name="Normal 2 59 10 9" xfId="6326"/>
    <cellStyle name="Normal 2 59 10 9 2" xfId="24173"/>
    <cellStyle name="Normal 2 59 11" xfId="6327"/>
    <cellStyle name="Normal 2 59 11 2" xfId="24174"/>
    <cellStyle name="Normal 2 59 12" xfId="6328"/>
    <cellStyle name="Normal 2 59 12 2" xfId="24175"/>
    <cellStyle name="Normal 2 59 13" xfId="6329"/>
    <cellStyle name="Normal 2 59 13 2" xfId="24176"/>
    <cellStyle name="Normal 2 59 14" xfId="6330"/>
    <cellStyle name="Normal 2 59 14 2" xfId="24177"/>
    <cellStyle name="Normal 2 59 15" xfId="6331"/>
    <cellStyle name="Normal 2 59 15 2" xfId="24178"/>
    <cellStyle name="Normal 2 59 16" xfId="6332"/>
    <cellStyle name="Normal 2 59 16 2" xfId="24179"/>
    <cellStyle name="Normal 2 59 17" xfId="6333"/>
    <cellStyle name="Normal 2 59 17 2" xfId="24180"/>
    <cellStyle name="Normal 2 59 18" xfId="6334"/>
    <cellStyle name="Normal 2 59 18 2" xfId="24181"/>
    <cellStyle name="Normal 2 59 19" xfId="6335"/>
    <cellStyle name="Normal 2 59 19 2" xfId="24182"/>
    <cellStyle name="Normal 2 59 2" xfId="6336"/>
    <cellStyle name="Normal 2 59 2 10" xfId="6337"/>
    <cellStyle name="Normal 2 59 2 10 2" xfId="24183"/>
    <cellStyle name="Normal 2 59 2 11" xfId="6338"/>
    <cellStyle name="Normal 2 59 2 11 2" xfId="24184"/>
    <cellStyle name="Normal 2 59 2 12" xfId="6339"/>
    <cellStyle name="Normal 2 59 2 12 2" xfId="24185"/>
    <cellStyle name="Normal 2 59 2 13" xfId="6340"/>
    <cellStyle name="Normal 2 59 2 13 2" xfId="24186"/>
    <cellStyle name="Normal 2 59 2 14" xfId="6341"/>
    <cellStyle name="Normal 2 59 2 14 2" xfId="24187"/>
    <cellStyle name="Normal 2 59 2 15" xfId="6342"/>
    <cellStyle name="Normal 2 59 2 15 2" xfId="24188"/>
    <cellStyle name="Normal 2 59 2 16" xfId="24189"/>
    <cellStyle name="Normal 2 59 2 2" xfId="6343"/>
    <cellStyle name="Normal 2 59 2 2 10" xfId="6344"/>
    <cellStyle name="Normal 2 59 2 2 10 2" xfId="24190"/>
    <cellStyle name="Normal 2 59 2 2 11" xfId="6345"/>
    <cellStyle name="Normal 2 59 2 2 11 2" xfId="24191"/>
    <cellStyle name="Normal 2 59 2 2 12" xfId="6346"/>
    <cellStyle name="Normal 2 59 2 2 12 2" xfId="24192"/>
    <cellStyle name="Normal 2 59 2 2 13" xfId="6347"/>
    <cellStyle name="Normal 2 59 2 2 13 2" xfId="24193"/>
    <cellStyle name="Normal 2 59 2 2 14" xfId="6348"/>
    <cellStyle name="Normal 2 59 2 2 14 2" xfId="24194"/>
    <cellStyle name="Normal 2 59 2 2 15" xfId="24195"/>
    <cellStyle name="Normal 2 59 2 2 2" xfId="6349"/>
    <cellStyle name="Normal 2 59 2 2 2 2" xfId="24196"/>
    <cellStyle name="Normal 2 59 2 2 3" xfId="6350"/>
    <cellStyle name="Normal 2 59 2 2 3 2" xfId="24197"/>
    <cellStyle name="Normal 2 59 2 2 4" xfId="6351"/>
    <cellStyle name="Normal 2 59 2 2 4 2" xfId="24198"/>
    <cellStyle name="Normal 2 59 2 2 5" xfId="6352"/>
    <cellStyle name="Normal 2 59 2 2 5 2" xfId="24199"/>
    <cellStyle name="Normal 2 59 2 2 6" xfId="6353"/>
    <cellStyle name="Normal 2 59 2 2 6 2" xfId="24200"/>
    <cellStyle name="Normal 2 59 2 2 7" xfId="6354"/>
    <cellStyle name="Normal 2 59 2 2 7 2" xfId="24201"/>
    <cellStyle name="Normal 2 59 2 2 8" xfId="6355"/>
    <cellStyle name="Normal 2 59 2 2 8 2" xfId="24202"/>
    <cellStyle name="Normal 2 59 2 2 9" xfId="6356"/>
    <cellStyle name="Normal 2 59 2 2 9 2" xfId="24203"/>
    <cellStyle name="Normal 2 59 2 3" xfId="6357"/>
    <cellStyle name="Normal 2 59 2 3 2" xfId="24204"/>
    <cellStyle name="Normal 2 59 2 4" xfId="6358"/>
    <cellStyle name="Normal 2 59 2 4 2" xfId="24205"/>
    <cellStyle name="Normal 2 59 2 5" xfId="6359"/>
    <cellStyle name="Normal 2 59 2 5 2" xfId="24206"/>
    <cellStyle name="Normal 2 59 2 6" xfId="6360"/>
    <cellStyle name="Normal 2 59 2 6 2" xfId="24207"/>
    <cellStyle name="Normal 2 59 2 7" xfId="6361"/>
    <cellStyle name="Normal 2 59 2 7 2" xfId="24208"/>
    <cellStyle name="Normal 2 59 2 8" xfId="6362"/>
    <cellStyle name="Normal 2 59 2 8 2" xfId="24209"/>
    <cellStyle name="Normal 2 59 2 9" xfId="6363"/>
    <cellStyle name="Normal 2 59 2 9 2" xfId="24210"/>
    <cellStyle name="Normal 2 59 20" xfId="6364"/>
    <cellStyle name="Normal 2 59 20 2" xfId="24211"/>
    <cellStyle name="Normal 2 59 21" xfId="6365"/>
    <cellStyle name="Normal 2 59 21 2" xfId="24212"/>
    <cellStyle name="Normal 2 59 22" xfId="6366"/>
    <cellStyle name="Normal 2 59 22 2" xfId="24213"/>
    <cellStyle name="Normal 2 59 23" xfId="6367"/>
    <cellStyle name="Normal 2 59 23 2" xfId="24214"/>
    <cellStyle name="Normal 2 59 24" xfId="24215"/>
    <cellStyle name="Normal 2 59 3" xfId="6368"/>
    <cellStyle name="Normal 2 59 3 10" xfId="6369"/>
    <cellStyle name="Normal 2 59 3 10 2" xfId="24216"/>
    <cellStyle name="Normal 2 59 3 11" xfId="6370"/>
    <cellStyle name="Normal 2 59 3 11 2" xfId="24217"/>
    <cellStyle name="Normal 2 59 3 12" xfId="6371"/>
    <cellStyle name="Normal 2 59 3 12 2" xfId="24218"/>
    <cellStyle name="Normal 2 59 3 13" xfId="6372"/>
    <cellStyle name="Normal 2 59 3 13 2" xfId="24219"/>
    <cellStyle name="Normal 2 59 3 14" xfId="6373"/>
    <cellStyle name="Normal 2 59 3 14 2" xfId="24220"/>
    <cellStyle name="Normal 2 59 3 15" xfId="6374"/>
    <cellStyle name="Normal 2 59 3 15 2" xfId="24221"/>
    <cellStyle name="Normal 2 59 3 16" xfId="24222"/>
    <cellStyle name="Normal 2 59 3 2" xfId="6375"/>
    <cellStyle name="Normal 2 59 3 2 10" xfId="6376"/>
    <cellStyle name="Normal 2 59 3 2 10 2" xfId="24223"/>
    <cellStyle name="Normal 2 59 3 2 11" xfId="6377"/>
    <cellStyle name="Normal 2 59 3 2 11 2" xfId="24224"/>
    <cellStyle name="Normal 2 59 3 2 12" xfId="6378"/>
    <cellStyle name="Normal 2 59 3 2 12 2" xfId="24225"/>
    <cellStyle name="Normal 2 59 3 2 13" xfId="6379"/>
    <cellStyle name="Normal 2 59 3 2 13 2" xfId="24226"/>
    <cellStyle name="Normal 2 59 3 2 14" xfId="6380"/>
    <cellStyle name="Normal 2 59 3 2 14 2" xfId="24227"/>
    <cellStyle name="Normal 2 59 3 2 15" xfId="24228"/>
    <cellStyle name="Normal 2 59 3 2 2" xfId="6381"/>
    <cellStyle name="Normal 2 59 3 2 2 2" xfId="24229"/>
    <cellStyle name="Normal 2 59 3 2 3" xfId="6382"/>
    <cellStyle name="Normal 2 59 3 2 3 2" xfId="24230"/>
    <cellStyle name="Normal 2 59 3 2 4" xfId="6383"/>
    <cellStyle name="Normal 2 59 3 2 4 2" xfId="24231"/>
    <cellStyle name="Normal 2 59 3 2 5" xfId="6384"/>
    <cellStyle name="Normal 2 59 3 2 5 2" xfId="24232"/>
    <cellStyle name="Normal 2 59 3 2 6" xfId="6385"/>
    <cellStyle name="Normal 2 59 3 2 6 2" xfId="24233"/>
    <cellStyle name="Normal 2 59 3 2 7" xfId="6386"/>
    <cellStyle name="Normal 2 59 3 2 7 2" xfId="24234"/>
    <cellStyle name="Normal 2 59 3 2 8" xfId="6387"/>
    <cellStyle name="Normal 2 59 3 2 8 2" xfId="24235"/>
    <cellStyle name="Normal 2 59 3 2 9" xfId="6388"/>
    <cellStyle name="Normal 2 59 3 2 9 2" xfId="24236"/>
    <cellStyle name="Normal 2 59 3 3" xfId="6389"/>
    <cellStyle name="Normal 2 59 3 3 2" xfId="24237"/>
    <cellStyle name="Normal 2 59 3 4" xfId="6390"/>
    <cellStyle name="Normal 2 59 3 4 2" xfId="24238"/>
    <cellStyle name="Normal 2 59 3 5" xfId="6391"/>
    <cellStyle name="Normal 2 59 3 5 2" xfId="24239"/>
    <cellStyle name="Normal 2 59 3 6" xfId="6392"/>
    <cellStyle name="Normal 2 59 3 6 2" xfId="24240"/>
    <cellStyle name="Normal 2 59 3 7" xfId="6393"/>
    <cellStyle name="Normal 2 59 3 7 2" xfId="24241"/>
    <cellStyle name="Normal 2 59 3 8" xfId="6394"/>
    <cellStyle name="Normal 2 59 3 8 2" xfId="24242"/>
    <cellStyle name="Normal 2 59 3 9" xfId="6395"/>
    <cellStyle name="Normal 2 59 3 9 2" xfId="24243"/>
    <cellStyle name="Normal 2 59 4" xfId="6396"/>
    <cellStyle name="Normal 2 59 4 10" xfId="6397"/>
    <cellStyle name="Normal 2 59 4 10 2" xfId="24244"/>
    <cellStyle name="Normal 2 59 4 11" xfId="6398"/>
    <cellStyle name="Normal 2 59 4 11 2" xfId="24245"/>
    <cellStyle name="Normal 2 59 4 12" xfId="6399"/>
    <cellStyle name="Normal 2 59 4 12 2" xfId="24246"/>
    <cellStyle name="Normal 2 59 4 13" xfId="6400"/>
    <cellStyle name="Normal 2 59 4 13 2" xfId="24247"/>
    <cellStyle name="Normal 2 59 4 14" xfId="6401"/>
    <cellStyle name="Normal 2 59 4 14 2" xfId="24248"/>
    <cellStyle name="Normal 2 59 4 15" xfId="6402"/>
    <cellStyle name="Normal 2 59 4 15 2" xfId="24249"/>
    <cellStyle name="Normal 2 59 4 16" xfId="24250"/>
    <cellStyle name="Normal 2 59 4 2" xfId="6403"/>
    <cellStyle name="Normal 2 59 4 2 10" xfId="6404"/>
    <cellStyle name="Normal 2 59 4 2 10 2" xfId="24251"/>
    <cellStyle name="Normal 2 59 4 2 11" xfId="6405"/>
    <cellStyle name="Normal 2 59 4 2 11 2" xfId="24252"/>
    <cellStyle name="Normal 2 59 4 2 12" xfId="6406"/>
    <cellStyle name="Normal 2 59 4 2 12 2" xfId="24253"/>
    <cellStyle name="Normal 2 59 4 2 13" xfId="6407"/>
    <cellStyle name="Normal 2 59 4 2 13 2" xfId="24254"/>
    <cellStyle name="Normal 2 59 4 2 14" xfId="6408"/>
    <cellStyle name="Normal 2 59 4 2 14 2" xfId="24255"/>
    <cellStyle name="Normal 2 59 4 2 15" xfId="24256"/>
    <cellStyle name="Normal 2 59 4 2 2" xfId="6409"/>
    <cellStyle name="Normal 2 59 4 2 2 2" xfId="24257"/>
    <cellStyle name="Normal 2 59 4 2 3" xfId="6410"/>
    <cellStyle name="Normal 2 59 4 2 3 2" xfId="24258"/>
    <cellStyle name="Normal 2 59 4 2 4" xfId="6411"/>
    <cellStyle name="Normal 2 59 4 2 4 2" xfId="24259"/>
    <cellStyle name="Normal 2 59 4 2 5" xfId="6412"/>
    <cellStyle name="Normal 2 59 4 2 5 2" xfId="24260"/>
    <cellStyle name="Normal 2 59 4 2 6" xfId="6413"/>
    <cellStyle name="Normal 2 59 4 2 6 2" xfId="24261"/>
    <cellStyle name="Normal 2 59 4 2 7" xfId="6414"/>
    <cellStyle name="Normal 2 59 4 2 7 2" xfId="24262"/>
    <cellStyle name="Normal 2 59 4 2 8" xfId="6415"/>
    <cellStyle name="Normal 2 59 4 2 8 2" xfId="24263"/>
    <cellStyle name="Normal 2 59 4 2 9" xfId="6416"/>
    <cellStyle name="Normal 2 59 4 2 9 2" xfId="24264"/>
    <cellStyle name="Normal 2 59 4 3" xfId="6417"/>
    <cellStyle name="Normal 2 59 4 3 2" xfId="24265"/>
    <cellStyle name="Normal 2 59 4 4" xfId="6418"/>
    <cellStyle name="Normal 2 59 4 4 2" xfId="24266"/>
    <cellStyle name="Normal 2 59 4 5" xfId="6419"/>
    <cellStyle name="Normal 2 59 4 5 2" xfId="24267"/>
    <cellStyle name="Normal 2 59 4 6" xfId="6420"/>
    <cellStyle name="Normal 2 59 4 6 2" xfId="24268"/>
    <cellStyle name="Normal 2 59 4 7" xfId="6421"/>
    <cellStyle name="Normal 2 59 4 7 2" xfId="24269"/>
    <cellStyle name="Normal 2 59 4 8" xfId="6422"/>
    <cellStyle name="Normal 2 59 4 8 2" xfId="24270"/>
    <cellStyle name="Normal 2 59 4 9" xfId="6423"/>
    <cellStyle name="Normal 2 59 4 9 2" xfId="24271"/>
    <cellStyle name="Normal 2 59 5" xfId="6424"/>
    <cellStyle name="Normal 2 59 5 10" xfId="6425"/>
    <cellStyle name="Normal 2 59 5 10 2" xfId="24272"/>
    <cellStyle name="Normal 2 59 5 11" xfId="6426"/>
    <cellStyle name="Normal 2 59 5 11 2" xfId="24273"/>
    <cellStyle name="Normal 2 59 5 12" xfId="6427"/>
    <cellStyle name="Normal 2 59 5 12 2" xfId="24274"/>
    <cellStyle name="Normal 2 59 5 13" xfId="6428"/>
    <cellStyle name="Normal 2 59 5 13 2" xfId="24275"/>
    <cellStyle name="Normal 2 59 5 14" xfId="6429"/>
    <cellStyle name="Normal 2 59 5 14 2" xfId="24276"/>
    <cellStyle name="Normal 2 59 5 15" xfId="24277"/>
    <cellStyle name="Normal 2 59 5 2" xfId="6430"/>
    <cellStyle name="Normal 2 59 5 2 2" xfId="24278"/>
    <cellStyle name="Normal 2 59 5 3" xfId="6431"/>
    <cellStyle name="Normal 2 59 5 3 2" xfId="24279"/>
    <cellStyle name="Normal 2 59 5 4" xfId="6432"/>
    <cellStyle name="Normal 2 59 5 4 2" xfId="24280"/>
    <cellStyle name="Normal 2 59 5 5" xfId="6433"/>
    <cellStyle name="Normal 2 59 5 5 2" xfId="24281"/>
    <cellStyle name="Normal 2 59 5 6" xfId="6434"/>
    <cellStyle name="Normal 2 59 5 6 2" xfId="24282"/>
    <cellStyle name="Normal 2 59 5 7" xfId="6435"/>
    <cellStyle name="Normal 2 59 5 7 2" xfId="24283"/>
    <cellStyle name="Normal 2 59 5 8" xfId="6436"/>
    <cellStyle name="Normal 2 59 5 8 2" xfId="24284"/>
    <cellStyle name="Normal 2 59 5 9" xfId="6437"/>
    <cellStyle name="Normal 2 59 5 9 2" xfId="24285"/>
    <cellStyle name="Normal 2 59 6" xfId="6438"/>
    <cellStyle name="Normal 2 59 6 10" xfId="6439"/>
    <cellStyle name="Normal 2 59 6 10 2" xfId="24286"/>
    <cellStyle name="Normal 2 59 6 11" xfId="6440"/>
    <cellStyle name="Normal 2 59 6 11 2" xfId="24287"/>
    <cellStyle name="Normal 2 59 6 12" xfId="6441"/>
    <cellStyle name="Normal 2 59 6 12 2" xfId="24288"/>
    <cellStyle name="Normal 2 59 6 13" xfId="6442"/>
    <cellStyle name="Normal 2 59 6 13 2" xfId="24289"/>
    <cellStyle name="Normal 2 59 6 14" xfId="6443"/>
    <cellStyle name="Normal 2 59 6 14 2" xfId="24290"/>
    <cellStyle name="Normal 2 59 6 15" xfId="24291"/>
    <cellStyle name="Normal 2 59 6 2" xfId="6444"/>
    <cellStyle name="Normal 2 59 6 2 2" xfId="24292"/>
    <cellStyle name="Normal 2 59 6 3" xfId="6445"/>
    <cellStyle name="Normal 2 59 6 3 2" xfId="24293"/>
    <cellStyle name="Normal 2 59 6 4" xfId="6446"/>
    <cellStyle name="Normal 2 59 6 4 2" xfId="24294"/>
    <cellStyle name="Normal 2 59 6 5" xfId="6447"/>
    <cellStyle name="Normal 2 59 6 5 2" xfId="24295"/>
    <cellStyle name="Normal 2 59 6 6" xfId="6448"/>
    <cellStyle name="Normal 2 59 6 6 2" xfId="24296"/>
    <cellStyle name="Normal 2 59 6 7" xfId="6449"/>
    <cellStyle name="Normal 2 59 6 7 2" xfId="24297"/>
    <cellStyle name="Normal 2 59 6 8" xfId="6450"/>
    <cellStyle name="Normal 2 59 6 8 2" xfId="24298"/>
    <cellStyle name="Normal 2 59 6 9" xfId="6451"/>
    <cellStyle name="Normal 2 59 6 9 2" xfId="24299"/>
    <cellStyle name="Normal 2 59 7" xfId="6452"/>
    <cellStyle name="Normal 2 59 7 10" xfId="6453"/>
    <cellStyle name="Normal 2 59 7 10 2" xfId="24300"/>
    <cellStyle name="Normal 2 59 7 11" xfId="6454"/>
    <cellStyle name="Normal 2 59 7 11 2" xfId="24301"/>
    <cellStyle name="Normal 2 59 7 12" xfId="6455"/>
    <cellStyle name="Normal 2 59 7 12 2" xfId="24302"/>
    <cellStyle name="Normal 2 59 7 13" xfId="6456"/>
    <cellStyle name="Normal 2 59 7 13 2" xfId="24303"/>
    <cellStyle name="Normal 2 59 7 14" xfId="6457"/>
    <cellStyle name="Normal 2 59 7 14 2" xfId="24304"/>
    <cellStyle name="Normal 2 59 7 15" xfId="24305"/>
    <cellStyle name="Normal 2 59 7 2" xfId="6458"/>
    <cellStyle name="Normal 2 59 7 2 2" xfId="24306"/>
    <cellStyle name="Normal 2 59 7 3" xfId="6459"/>
    <cellStyle name="Normal 2 59 7 3 2" xfId="24307"/>
    <cellStyle name="Normal 2 59 7 4" xfId="6460"/>
    <cellStyle name="Normal 2 59 7 4 2" xfId="24308"/>
    <cellStyle name="Normal 2 59 7 5" xfId="6461"/>
    <cellStyle name="Normal 2 59 7 5 2" xfId="24309"/>
    <cellStyle name="Normal 2 59 7 6" xfId="6462"/>
    <cellStyle name="Normal 2 59 7 6 2" xfId="24310"/>
    <cellStyle name="Normal 2 59 7 7" xfId="6463"/>
    <cellStyle name="Normal 2 59 7 7 2" xfId="24311"/>
    <cellStyle name="Normal 2 59 7 8" xfId="6464"/>
    <cellStyle name="Normal 2 59 7 8 2" xfId="24312"/>
    <cellStyle name="Normal 2 59 7 9" xfId="6465"/>
    <cellStyle name="Normal 2 59 7 9 2" xfId="24313"/>
    <cellStyle name="Normal 2 59 8" xfId="6466"/>
    <cellStyle name="Normal 2 59 8 10" xfId="6467"/>
    <cellStyle name="Normal 2 59 8 10 2" xfId="24314"/>
    <cellStyle name="Normal 2 59 8 11" xfId="6468"/>
    <cellStyle name="Normal 2 59 8 11 2" xfId="24315"/>
    <cellStyle name="Normal 2 59 8 12" xfId="6469"/>
    <cellStyle name="Normal 2 59 8 12 2" xfId="24316"/>
    <cellStyle name="Normal 2 59 8 13" xfId="6470"/>
    <cellStyle name="Normal 2 59 8 13 2" xfId="24317"/>
    <cellStyle name="Normal 2 59 8 14" xfId="6471"/>
    <cellStyle name="Normal 2 59 8 14 2" xfId="24318"/>
    <cellStyle name="Normal 2 59 8 15" xfId="24319"/>
    <cellStyle name="Normal 2 59 8 2" xfId="6472"/>
    <cellStyle name="Normal 2 59 8 2 2" xfId="24320"/>
    <cellStyle name="Normal 2 59 8 3" xfId="6473"/>
    <cellStyle name="Normal 2 59 8 3 2" xfId="24321"/>
    <cellStyle name="Normal 2 59 8 4" xfId="6474"/>
    <cellStyle name="Normal 2 59 8 4 2" xfId="24322"/>
    <cellStyle name="Normal 2 59 8 5" xfId="6475"/>
    <cellStyle name="Normal 2 59 8 5 2" xfId="24323"/>
    <cellStyle name="Normal 2 59 8 6" xfId="6476"/>
    <cellStyle name="Normal 2 59 8 6 2" xfId="24324"/>
    <cellStyle name="Normal 2 59 8 7" xfId="6477"/>
    <cellStyle name="Normal 2 59 8 7 2" xfId="24325"/>
    <cellStyle name="Normal 2 59 8 8" xfId="6478"/>
    <cellStyle name="Normal 2 59 8 8 2" xfId="24326"/>
    <cellStyle name="Normal 2 59 8 9" xfId="6479"/>
    <cellStyle name="Normal 2 59 8 9 2" xfId="24327"/>
    <cellStyle name="Normal 2 59 9" xfId="6480"/>
    <cellStyle name="Normal 2 59 9 10" xfId="6481"/>
    <cellStyle name="Normal 2 59 9 10 2" xfId="24328"/>
    <cellStyle name="Normal 2 59 9 11" xfId="6482"/>
    <cellStyle name="Normal 2 59 9 11 2" xfId="24329"/>
    <cellStyle name="Normal 2 59 9 12" xfId="6483"/>
    <cellStyle name="Normal 2 59 9 12 2" xfId="24330"/>
    <cellStyle name="Normal 2 59 9 13" xfId="6484"/>
    <cellStyle name="Normal 2 59 9 13 2" xfId="24331"/>
    <cellStyle name="Normal 2 59 9 14" xfId="6485"/>
    <cellStyle name="Normal 2 59 9 14 2" xfId="24332"/>
    <cellStyle name="Normal 2 59 9 15" xfId="24333"/>
    <cellStyle name="Normal 2 59 9 2" xfId="6486"/>
    <cellStyle name="Normal 2 59 9 2 2" xfId="24334"/>
    <cellStyle name="Normal 2 59 9 3" xfId="6487"/>
    <cellStyle name="Normal 2 59 9 3 2" xfId="24335"/>
    <cellStyle name="Normal 2 59 9 4" xfId="6488"/>
    <cellStyle name="Normal 2 59 9 4 2" xfId="24336"/>
    <cellStyle name="Normal 2 59 9 5" xfId="6489"/>
    <cellStyle name="Normal 2 59 9 5 2" xfId="24337"/>
    <cellStyle name="Normal 2 59 9 6" xfId="6490"/>
    <cellStyle name="Normal 2 59 9 6 2" xfId="24338"/>
    <cellStyle name="Normal 2 59 9 7" xfId="6491"/>
    <cellStyle name="Normal 2 59 9 7 2" xfId="24339"/>
    <cellStyle name="Normal 2 59 9 8" xfId="6492"/>
    <cellStyle name="Normal 2 59 9 8 2" xfId="24340"/>
    <cellStyle name="Normal 2 59 9 9" xfId="6493"/>
    <cellStyle name="Normal 2 59 9 9 2" xfId="24341"/>
    <cellStyle name="Normal 2 6" xfId="48"/>
    <cellStyle name="Normal 2 6 10" xfId="37719"/>
    <cellStyle name="Normal 2 6 2" xfId="71"/>
    <cellStyle name="Normal 2 6 2 2" xfId="6494"/>
    <cellStyle name="Normal 2 6 2 2 2" xfId="6495"/>
    <cellStyle name="Normal 2 6 2 3" xfId="6496"/>
    <cellStyle name="Normal 2 6 2 3 2" xfId="6497"/>
    <cellStyle name="Normal 2 6 2 4" xfId="6498"/>
    <cellStyle name="Normal 2 6 2 4 2" xfId="6499"/>
    <cellStyle name="Normal 2 6 2 5" xfId="6500"/>
    <cellStyle name="Normal 2 6 2 5 2" xfId="6501"/>
    <cellStyle name="Normal 2 6 2 6" xfId="6502"/>
    <cellStyle name="Normal 2 6 2 6 2" xfId="6503"/>
    <cellStyle name="Normal 2 6 2 7" xfId="6504"/>
    <cellStyle name="Normal 2 6 2 7 2" xfId="6505"/>
    <cellStyle name="Normal 2 6 2 8" xfId="6506"/>
    <cellStyle name="Normal 2 6 3" xfId="337"/>
    <cellStyle name="Normal 2 6 3 2" xfId="534"/>
    <cellStyle name="Normal 2 6 3 2 2" xfId="37892"/>
    <cellStyle name="Normal 2 6 3 3" xfId="6507"/>
    <cellStyle name="Normal 2 6 3 4" xfId="37778"/>
    <cellStyle name="Normal 2 6 4" xfId="443"/>
    <cellStyle name="Normal 2 6 4 2" xfId="6508"/>
    <cellStyle name="Normal 2 6 4 3" xfId="37832"/>
    <cellStyle name="Normal 2 6 5" xfId="6509"/>
    <cellStyle name="Normal 2 6 6" xfId="6510"/>
    <cellStyle name="Normal 2 6 7" xfId="6511"/>
    <cellStyle name="Normal 2 6 8" xfId="6512"/>
    <cellStyle name="Normal 2 6 9" xfId="6513"/>
    <cellStyle name="Normal 2 60" xfId="6514"/>
    <cellStyle name="Normal 2 60 10" xfId="6515"/>
    <cellStyle name="Normal 2 60 10 10" xfId="6516"/>
    <cellStyle name="Normal 2 60 10 10 2" xfId="24342"/>
    <cellStyle name="Normal 2 60 10 11" xfId="6517"/>
    <cellStyle name="Normal 2 60 10 11 2" xfId="24343"/>
    <cellStyle name="Normal 2 60 10 12" xfId="6518"/>
    <cellStyle name="Normal 2 60 10 12 2" xfId="24344"/>
    <cellStyle name="Normal 2 60 10 13" xfId="6519"/>
    <cellStyle name="Normal 2 60 10 13 2" xfId="24345"/>
    <cellStyle name="Normal 2 60 10 14" xfId="6520"/>
    <cellStyle name="Normal 2 60 10 14 2" xfId="24346"/>
    <cellStyle name="Normal 2 60 10 15" xfId="24347"/>
    <cellStyle name="Normal 2 60 10 2" xfId="6521"/>
    <cellStyle name="Normal 2 60 10 2 2" xfId="24348"/>
    <cellStyle name="Normal 2 60 10 3" xfId="6522"/>
    <cellStyle name="Normal 2 60 10 3 2" xfId="24349"/>
    <cellStyle name="Normal 2 60 10 4" xfId="6523"/>
    <cellStyle name="Normal 2 60 10 4 2" xfId="24350"/>
    <cellStyle name="Normal 2 60 10 5" xfId="6524"/>
    <cellStyle name="Normal 2 60 10 5 2" xfId="24351"/>
    <cellStyle name="Normal 2 60 10 6" xfId="6525"/>
    <cellStyle name="Normal 2 60 10 6 2" xfId="24352"/>
    <cellStyle name="Normal 2 60 10 7" xfId="6526"/>
    <cellStyle name="Normal 2 60 10 7 2" xfId="24353"/>
    <cellStyle name="Normal 2 60 10 8" xfId="6527"/>
    <cellStyle name="Normal 2 60 10 8 2" xfId="24354"/>
    <cellStyle name="Normal 2 60 10 9" xfId="6528"/>
    <cellStyle name="Normal 2 60 10 9 2" xfId="24355"/>
    <cellStyle name="Normal 2 60 11" xfId="6529"/>
    <cellStyle name="Normal 2 60 11 2" xfId="24356"/>
    <cellStyle name="Normal 2 60 12" xfId="6530"/>
    <cellStyle name="Normal 2 60 12 2" xfId="24357"/>
    <cellStyle name="Normal 2 60 13" xfId="6531"/>
    <cellStyle name="Normal 2 60 13 2" xfId="24358"/>
    <cellStyle name="Normal 2 60 14" xfId="6532"/>
    <cellStyle name="Normal 2 60 14 2" xfId="24359"/>
    <cellStyle name="Normal 2 60 15" xfId="6533"/>
    <cellStyle name="Normal 2 60 15 2" xfId="24360"/>
    <cellStyle name="Normal 2 60 16" xfId="6534"/>
    <cellStyle name="Normal 2 60 16 2" xfId="24361"/>
    <cellStyle name="Normal 2 60 17" xfId="6535"/>
    <cellStyle name="Normal 2 60 17 2" xfId="24362"/>
    <cellStyle name="Normal 2 60 18" xfId="6536"/>
    <cellStyle name="Normal 2 60 18 2" xfId="24363"/>
    <cellStyle name="Normal 2 60 19" xfId="6537"/>
    <cellStyle name="Normal 2 60 19 2" xfId="24364"/>
    <cellStyle name="Normal 2 60 2" xfId="6538"/>
    <cellStyle name="Normal 2 60 2 10" xfId="6539"/>
    <cellStyle name="Normal 2 60 2 10 2" xfId="24365"/>
    <cellStyle name="Normal 2 60 2 11" xfId="6540"/>
    <cellStyle name="Normal 2 60 2 11 2" xfId="24366"/>
    <cellStyle name="Normal 2 60 2 12" xfId="6541"/>
    <cellStyle name="Normal 2 60 2 12 2" xfId="24367"/>
    <cellStyle name="Normal 2 60 2 13" xfId="6542"/>
    <cellStyle name="Normal 2 60 2 13 2" xfId="24368"/>
    <cellStyle name="Normal 2 60 2 14" xfId="6543"/>
    <cellStyle name="Normal 2 60 2 14 2" xfId="24369"/>
    <cellStyle name="Normal 2 60 2 15" xfId="6544"/>
    <cellStyle name="Normal 2 60 2 15 2" xfId="24370"/>
    <cellStyle name="Normal 2 60 2 16" xfId="24371"/>
    <cellStyle name="Normal 2 60 2 2" xfId="6545"/>
    <cellStyle name="Normal 2 60 2 2 10" xfId="6546"/>
    <cellStyle name="Normal 2 60 2 2 10 2" xfId="24372"/>
    <cellStyle name="Normal 2 60 2 2 11" xfId="6547"/>
    <cellStyle name="Normal 2 60 2 2 11 2" xfId="24373"/>
    <cellStyle name="Normal 2 60 2 2 12" xfId="6548"/>
    <cellStyle name="Normal 2 60 2 2 12 2" xfId="24374"/>
    <cellStyle name="Normal 2 60 2 2 13" xfId="6549"/>
    <cellStyle name="Normal 2 60 2 2 13 2" xfId="24375"/>
    <cellStyle name="Normal 2 60 2 2 14" xfId="6550"/>
    <cellStyle name="Normal 2 60 2 2 14 2" xfId="24376"/>
    <cellStyle name="Normal 2 60 2 2 15" xfId="24377"/>
    <cellStyle name="Normal 2 60 2 2 2" xfId="6551"/>
    <cellStyle name="Normal 2 60 2 2 2 2" xfId="24378"/>
    <cellStyle name="Normal 2 60 2 2 3" xfId="6552"/>
    <cellStyle name="Normal 2 60 2 2 3 2" xfId="24379"/>
    <cellStyle name="Normal 2 60 2 2 4" xfId="6553"/>
    <cellStyle name="Normal 2 60 2 2 4 2" xfId="24380"/>
    <cellStyle name="Normal 2 60 2 2 5" xfId="6554"/>
    <cellStyle name="Normal 2 60 2 2 5 2" xfId="24381"/>
    <cellStyle name="Normal 2 60 2 2 6" xfId="6555"/>
    <cellStyle name="Normal 2 60 2 2 6 2" xfId="24382"/>
    <cellStyle name="Normal 2 60 2 2 7" xfId="6556"/>
    <cellStyle name="Normal 2 60 2 2 7 2" xfId="24383"/>
    <cellStyle name="Normal 2 60 2 2 8" xfId="6557"/>
    <cellStyle name="Normal 2 60 2 2 8 2" xfId="24384"/>
    <cellStyle name="Normal 2 60 2 2 9" xfId="6558"/>
    <cellStyle name="Normal 2 60 2 2 9 2" xfId="24385"/>
    <cellStyle name="Normal 2 60 2 3" xfId="6559"/>
    <cellStyle name="Normal 2 60 2 3 2" xfId="24386"/>
    <cellStyle name="Normal 2 60 2 4" xfId="6560"/>
    <cellStyle name="Normal 2 60 2 4 2" xfId="24387"/>
    <cellStyle name="Normal 2 60 2 5" xfId="6561"/>
    <cellStyle name="Normal 2 60 2 5 2" xfId="24388"/>
    <cellStyle name="Normal 2 60 2 6" xfId="6562"/>
    <cellStyle name="Normal 2 60 2 6 2" xfId="24389"/>
    <cellStyle name="Normal 2 60 2 7" xfId="6563"/>
    <cellStyle name="Normal 2 60 2 7 2" xfId="24390"/>
    <cellStyle name="Normal 2 60 2 8" xfId="6564"/>
    <cellStyle name="Normal 2 60 2 8 2" xfId="24391"/>
    <cellStyle name="Normal 2 60 2 9" xfId="6565"/>
    <cellStyle name="Normal 2 60 2 9 2" xfId="24392"/>
    <cellStyle name="Normal 2 60 20" xfId="6566"/>
    <cellStyle name="Normal 2 60 20 2" xfId="24393"/>
    <cellStyle name="Normal 2 60 21" xfId="6567"/>
    <cellStyle name="Normal 2 60 21 2" xfId="24394"/>
    <cellStyle name="Normal 2 60 22" xfId="6568"/>
    <cellStyle name="Normal 2 60 22 2" xfId="24395"/>
    <cellStyle name="Normal 2 60 23" xfId="6569"/>
    <cellStyle name="Normal 2 60 23 2" xfId="24396"/>
    <cellStyle name="Normal 2 60 24" xfId="24397"/>
    <cellStyle name="Normal 2 60 3" xfId="6570"/>
    <cellStyle name="Normal 2 60 3 10" xfId="6571"/>
    <cellStyle name="Normal 2 60 3 10 2" xfId="24398"/>
    <cellStyle name="Normal 2 60 3 11" xfId="6572"/>
    <cellStyle name="Normal 2 60 3 11 2" xfId="24399"/>
    <cellStyle name="Normal 2 60 3 12" xfId="6573"/>
    <cellStyle name="Normal 2 60 3 12 2" xfId="24400"/>
    <cellStyle name="Normal 2 60 3 13" xfId="6574"/>
    <cellStyle name="Normal 2 60 3 13 2" xfId="24401"/>
    <cellStyle name="Normal 2 60 3 14" xfId="6575"/>
    <cellStyle name="Normal 2 60 3 14 2" xfId="24402"/>
    <cellStyle name="Normal 2 60 3 15" xfId="6576"/>
    <cellStyle name="Normal 2 60 3 15 2" xfId="24403"/>
    <cellStyle name="Normal 2 60 3 16" xfId="24404"/>
    <cellStyle name="Normal 2 60 3 2" xfId="6577"/>
    <cellStyle name="Normal 2 60 3 2 10" xfId="6578"/>
    <cellStyle name="Normal 2 60 3 2 10 2" xfId="24405"/>
    <cellStyle name="Normal 2 60 3 2 11" xfId="6579"/>
    <cellStyle name="Normal 2 60 3 2 11 2" xfId="24406"/>
    <cellStyle name="Normal 2 60 3 2 12" xfId="6580"/>
    <cellStyle name="Normal 2 60 3 2 12 2" xfId="24407"/>
    <cellStyle name="Normal 2 60 3 2 13" xfId="6581"/>
    <cellStyle name="Normal 2 60 3 2 13 2" xfId="24408"/>
    <cellStyle name="Normal 2 60 3 2 14" xfId="6582"/>
    <cellStyle name="Normal 2 60 3 2 14 2" xfId="24409"/>
    <cellStyle name="Normal 2 60 3 2 15" xfId="24410"/>
    <cellStyle name="Normal 2 60 3 2 2" xfId="6583"/>
    <cellStyle name="Normal 2 60 3 2 2 2" xfId="24411"/>
    <cellStyle name="Normal 2 60 3 2 3" xfId="6584"/>
    <cellStyle name="Normal 2 60 3 2 3 2" xfId="24412"/>
    <cellStyle name="Normal 2 60 3 2 4" xfId="6585"/>
    <cellStyle name="Normal 2 60 3 2 4 2" xfId="24413"/>
    <cellStyle name="Normal 2 60 3 2 5" xfId="6586"/>
    <cellStyle name="Normal 2 60 3 2 5 2" xfId="24414"/>
    <cellStyle name="Normal 2 60 3 2 6" xfId="6587"/>
    <cellStyle name="Normal 2 60 3 2 6 2" xfId="24415"/>
    <cellStyle name="Normal 2 60 3 2 7" xfId="6588"/>
    <cellStyle name="Normal 2 60 3 2 7 2" xfId="24416"/>
    <cellStyle name="Normal 2 60 3 2 8" xfId="6589"/>
    <cellStyle name="Normal 2 60 3 2 8 2" xfId="24417"/>
    <cellStyle name="Normal 2 60 3 2 9" xfId="6590"/>
    <cellStyle name="Normal 2 60 3 2 9 2" xfId="24418"/>
    <cellStyle name="Normal 2 60 3 3" xfId="6591"/>
    <cellStyle name="Normal 2 60 3 3 2" xfId="24419"/>
    <cellStyle name="Normal 2 60 3 4" xfId="6592"/>
    <cellStyle name="Normal 2 60 3 4 2" xfId="24420"/>
    <cellStyle name="Normal 2 60 3 5" xfId="6593"/>
    <cellStyle name="Normal 2 60 3 5 2" xfId="24421"/>
    <cellStyle name="Normal 2 60 3 6" xfId="6594"/>
    <cellStyle name="Normal 2 60 3 6 2" xfId="24422"/>
    <cellStyle name="Normal 2 60 3 7" xfId="6595"/>
    <cellStyle name="Normal 2 60 3 7 2" xfId="24423"/>
    <cellStyle name="Normal 2 60 3 8" xfId="6596"/>
    <cellStyle name="Normal 2 60 3 8 2" xfId="24424"/>
    <cellStyle name="Normal 2 60 3 9" xfId="6597"/>
    <cellStyle name="Normal 2 60 3 9 2" xfId="24425"/>
    <cellStyle name="Normal 2 60 4" xfId="6598"/>
    <cellStyle name="Normal 2 60 4 10" xfId="6599"/>
    <cellStyle name="Normal 2 60 4 10 2" xfId="24426"/>
    <cellStyle name="Normal 2 60 4 11" xfId="6600"/>
    <cellStyle name="Normal 2 60 4 11 2" xfId="24427"/>
    <cellStyle name="Normal 2 60 4 12" xfId="6601"/>
    <cellStyle name="Normal 2 60 4 12 2" xfId="24428"/>
    <cellStyle name="Normal 2 60 4 13" xfId="6602"/>
    <cellStyle name="Normal 2 60 4 13 2" xfId="24429"/>
    <cellStyle name="Normal 2 60 4 14" xfId="6603"/>
    <cellStyle name="Normal 2 60 4 14 2" xfId="24430"/>
    <cellStyle name="Normal 2 60 4 15" xfId="6604"/>
    <cellStyle name="Normal 2 60 4 15 2" xfId="24431"/>
    <cellStyle name="Normal 2 60 4 16" xfId="24432"/>
    <cellStyle name="Normal 2 60 4 2" xfId="6605"/>
    <cellStyle name="Normal 2 60 4 2 10" xfId="6606"/>
    <cellStyle name="Normal 2 60 4 2 10 2" xfId="24433"/>
    <cellStyle name="Normal 2 60 4 2 11" xfId="6607"/>
    <cellStyle name="Normal 2 60 4 2 11 2" xfId="24434"/>
    <cellStyle name="Normal 2 60 4 2 12" xfId="6608"/>
    <cellStyle name="Normal 2 60 4 2 12 2" xfId="24435"/>
    <cellStyle name="Normal 2 60 4 2 13" xfId="6609"/>
    <cellStyle name="Normal 2 60 4 2 13 2" xfId="24436"/>
    <cellStyle name="Normal 2 60 4 2 14" xfId="6610"/>
    <cellStyle name="Normal 2 60 4 2 14 2" xfId="24437"/>
    <cellStyle name="Normal 2 60 4 2 15" xfId="24438"/>
    <cellStyle name="Normal 2 60 4 2 2" xfId="6611"/>
    <cellStyle name="Normal 2 60 4 2 2 2" xfId="24439"/>
    <cellStyle name="Normal 2 60 4 2 3" xfId="6612"/>
    <cellStyle name="Normal 2 60 4 2 3 2" xfId="24440"/>
    <cellStyle name="Normal 2 60 4 2 4" xfId="6613"/>
    <cellStyle name="Normal 2 60 4 2 4 2" xfId="24441"/>
    <cellStyle name="Normal 2 60 4 2 5" xfId="6614"/>
    <cellStyle name="Normal 2 60 4 2 5 2" xfId="24442"/>
    <cellStyle name="Normal 2 60 4 2 6" xfId="6615"/>
    <cellStyle name="Normal 2 60 4 2 6 2" xfId="24443"/>
    <cellStyle name="Normal 2 60 4 2 7" xfId="6616"/>
    <cellStyle name="Normal 2 60 4 2 7 2" xfId="24444"/>
    <cellStyle name="Normal 2 60 4 2 8" xfId="6617"/>
    <cellStyle name="Normal 2 60 4 2 8 2" xfId="24445"/>
    <cellStyle name="Normal 2 60 4 2 9" xfId="6618"/>
    <cellStyle name="Normal 2 60 4 2 9 2" xfId="24446"/>
    <cellStyle name="Normal 2 60 4 3" xfId="6619"/>
    <cellStyle name="Normal 2 60 4 3 2" xfId="24447"/>
    <cellStyle name="Normal 2 60 4 4" xfId="6620"/>
    <cellStyle name="Normal 2 60 4 4 2" xfId="24448"/>
    <cellStyle name="Normal 2 60 4 5" xfId="6621"/>
    <cellStyle name="Normal 2 60 4 5 2" xfId="24449"/>
    <cellStyle name="Normal 2 60 4 6" xfId="6622"/>
    <cellStyle name="Normal 2 60 4 6 2" xfId="24450"/>
    <cellStyle name="Normal 2 60 4 7" xfId="6623"/>
    <cellStyle name="Normal 2 60 4 7 2" xfId="24451"/>
    <cellStyle name="Normal 2 60 4 8" xfId="6624"/>
    <cellStyle name="Normal 2 60 4 8 2" xfId="24452"/>
    <cellStyle name="Normal 2 60 4 9" xfId="6625"/>
    <cellStyle name="Normal 2 60 4 9 2" xfId="24453"/>
    <cellStyle name="Normal 2 60 5" xfId="6626"/>
    <cellStyle name="Normal 2 60 5 10" xfId="6627"/>
    <cellStyle name="Normal 2 60 5 10 2" xfId="24454"/>
    <cellStyle name="Normal 2 60 5 11" xfId="6628"/>
    <cellStyle name="Normal 2 60 5 11 2" xfId="24455"/>
    <cellStyle name="Normal 2 60 5 12" xfId="6629"/>
    <cellStyle name="Normal 2 60 5 12 2" xfId="24456"/>
    <cellStyle name="Normal 2 60 5 13" xfId="6630"/>
    <cellStyle name="Normal 2 60 5 13 2" xfId="24457"/>
    <cellStyle name="Normal 2 60 5 14" xfId="6631"/>
    <cellStyle name="Normal 2 60 5 14 2" xfId="24458"/>
    <cellStyle name="Normal 2 60 5 15" xfId="24459"/>
    <cellStyle name="Normal 2 60 5 2" xfId="6632"/>
    <cellStyle name="Normal 2 60 5 2 2" xfId="24460"/>
    <cellStyle name="Normal 2 60 5 3" xfId="6633"/>
    <cellStyle name="Normal 2 60 5 3 2" xfId="24461"/>
    <cellStyle name="Normal 2 60 5 4" xfId="6634"/>
    <cellStyle name="Normal 2 60 5 4 2" xfId="24462"/>
    <cellStyle name="Normal 2 60 5 5" xfId="6635"/>
    <cellStyle name="Normal 2 60 5 5 2" xfId="24463"/>
    <cellStyle name="Normal 2 60 5 6" xfId="6636"/>
    <cellStyle name="Normal 2 60 5 6 2" xfId="24464"/>
    <cellStyle name="Normal 2 60 5 7" xfId="6637"/>
    <cellStyle name="Normal 2 60 5 7 2" xfId="24465"/>
    <cellStyle name="Normal 2 60 5 8" xfId="6638"/>
    <cellStyle name="Normal 2 60 5 8 2" xfId="24466"/>
    <cellStyle name="Normal 2 60 5 9" xfId="6639"/>
    <cellStyle name="Normal 2 60 5 9 2" xfId="24467"/>
    <cellStyle name="Normal 2 60 6" xfId="6640"/>
    <cellStyle name="Normal 2 60 6 10" xfId="6641"/>
    <cellStyle name="Normal 2 60 6 10 2" xfId="24468"/>
    <cellStyle name="Normal 2 60 6 11" xfId="6642"/>
    <cellStyle name="Normal 2 60 6 11 2" xfId="24469"/>
    <cellStyle name="Normal 2 60 6 12" xfId="6643"/>
    <cellStyle name="Normal 2 60 6 12 2" xfId="24470"/>
    <cellStyle name="Normal 2 60 6 13" xfId="6644"/>
    <cellStyle name="Normal 2 60 6 13 2" xfId="24471"/>
    <cellStyle name="Normal 2 60 6 14" xfId="6645"/>
    <cellStyle name="Normal 2 60 6 14 2" xfId="24472"/>
    <cellStyle name="Normal 2 60 6 15" xfId="24473"/>
    <cellStyle name="Normal 2 60 6 2" xfId="6646"/>
    <cellStyle name="Normal 2 60 6 2 2" xfId="24474"/>
    <cellStyle name="Normal 2 60 6 3" xfId="6647"/>
    <cellStyle name="Normal 2 60 6 3 2" xfId="24475"/>
    <cellStyle name="Normal 2 60 6 4" xfId="6648"/>
    <cellStyle name="Normal 2 60 6 4 2" xfId="24476"/>
    <cellStyle name="Normal 2 60 6 5" xfId="6649"/>
    <cellStyle name="Normal 2 60 6 5 2" xfId="24477"/>
    <cellStyle name="Normal 2 60 6 6" xfId="6650"/>
    <cellStyle name="Normal 2 60 6 6 2" xfId="24478"/>
    <cellStyle name="Normal 2 60 6 7" xfId="6651"/>
    <cellStyle name="Normal 2 60 6 7 2" xfId="24479"/>
    <cellStyle name="Normal 2 60 6 8" xfId="6652"/>
    <cellStyle name="Normal 2 60 6 8 2" xfId="24480"/>
    <cellStyle name="Normal 2 60 6 9" xfId="6653"/>
    <cellStyle name="Normal 2 60 6 9 2" xfId="24481"/>
    <cellStyle name="Normal 2 60 7" xfId="6654"/>
    <cellStyle name="Normal 2 60 7 10" xfId="6655"/>
    <cellStyle name="Normal 2 60 7 10 2" xfId="24482"/>
    <cellStyle name="Normal 2 60 7 11" xfId="6656"/>
    <cellStyle name="Normal 2 60 7 11 2" xfId="24483"/>
    <cellStyle name="Normal 2 60 7 12" xfId="6657"/>
    <cellStyle name="Normal 2 60 7 12 2" xfId="24484"/>
    <cellStyle name="Normal 2 60 7 13" xfId="6658"/>
    <cellStyle name="Normal 2 60 7 13 2" xfId="24485"/>
    <cellStyle name="Normal 2 60 7 14" xfId="6659"/>
    <cellStyle name="Normal 2 60 7 14 2" xfId="24486"/>
    <cellStyle name="Normal 2 60 7 15" xfId="24487"/>
    <cellStyle name="Normal 2 60 7 2" xfId="6660"/>
    <cellStyle name="Normal 2 60 7 2 2" xfId="24488"/>
    <cellStyle name="Normal 2 60 7 3" xfId="6661"/>
    <cellStyle name="Normal 2 60 7 3 2" xfId="24489"/>
    <cellStyle name="Normal 2 60 7 4" xfId="6662"/>
    <cellStyle name="Normal 2 60 7 4 2" xfId="24490"/>
    <cellStyle name="Normal 2 60 7 5" xfId="6663"/>
    <cellStyle name="Normal 2 60 7 5 2" xfId="24491"/>
    <cellStyle name="Normal 2 60 7 6" xfId="6664"/>
    <cellStyle name="Normal 2 60 7 6 2" xfId="24492"/>
    <cellStyle name="Normal 2 60 7 7" xfId="6665"/>
    <cellStyle name="Normal 2 60 7 7 2" xfId="24493"/>
    <cellStyle name="Normal 2 60 7 8" xfId="6666"/>
    <cellStyle name="Normal 2 60 7 8 2" xfId="24494"/>
    <cellStyle name="Normal 2 60 7 9" xfId="6667"/>
    <cellStyle name="Normal 2 60 7 9 2" xfId="24495"/>
    <cellStyle name="Normal 2 60 8" xfId="6668"/>
    <cellStyle name="Normal 2 60 8 10" xfId="6669"/>
    <cellStyle name="Normal 2 60 8 10 2" xfId="24496"/>
    <cellStyle name="Normal 2 60 8 11" xfId="6670"/>
    <cellStyle name="Normal 2 60 8 11 2" xfId="24497"/>
    <cellStyle name="Normal 2 60 8 12" xfId="6671"/>
    <cellStyle name="Normal 2 60 8 12 2" xfId="24498"/>
    <cellStyle name="Normal 2 60 8 13" xfId="6672"/>
    <cellStyle name="Normal 2 60 8 13 2" xfId="24499"/>
    <cellStyle name="Normal 2 60 8 14" xfId="6673"/>
    <cellStyle name="Normal 2 60 8 14 2" xfId="24500"/>
    <cellStyle name="Normal 2 60 8 15" xfId="24501"/>
    <cellStyle name="Normal 2 60 8 2" xfId="6674"/>
    <cellStyle name="Normal 2 60 8 2 2" xfId="24502"/>
    <cellStyle name="Normal 2 60 8 3" xfId="6675"/>
    <cellStyle name="Normal 2 60 8 3 2" xfId="24503"/>
    <cellStyle name="Normal 2 60 8 4" xfId="6676"/>
    <cellStyle name="Normal 2 60 8 4 2" xfId="24504"/>
    <cellStyle name="Normal 2 60 8 5" xfId="6677"/>
    <cellStyle name="Normal 2 60 8 5 2" xfId="24505"/>
    <cellStyle name="Normal 2 60 8 6" xfId="6678"/>
    <cellStyle name="Normal 2 60 8 6 2" xfId="24506"/>
    <cellStyle name="Normal 2 60 8 7" xfId="6679"/>
    <cellStyle name="Normal 2 60 8 7 2" xfId="24507"/>
    <cellStyle name="Normal 2 60 8 8" xfId="6680"/>
    <cellStyle name="Normal 2 60 8 8 2" xfId="24508"/>
    <cellStyle name="Normal 2 60 8 9" xfId="6681"/>
    <cellStyle name="Normal 2 60 8 9 2" xfId="24509"/>
    <cellStyle name="Normal 2 60 9" xfId="6682"/>
    <cellStyle name="Normal 2 60 9 10" xfId="6683"/>
    <cellStyle name="Normal 2 60 9 10 2" xfId="24510"/>
    <cellStyle name="Normal 2 60 9 11" xfId="6684"/>
    <cellStyle name="Normal 2 60 9 11 2" xfId="24511"/>
    <cellStyle name="Normal 2 60 9 12" xfId="6685"/>
    <cellStyle name="Normal 2 60 9 12 2" xfId="24512"/>
    <cellStyle name="Normal 2 60 9 13" xfId="6686"/>
    <cellStyle name="Normal 2 60 9 13 2" xfId="24513"/>
    <cellStyle name="Normal 2 60 9 14" xfId="6687"/>
    <cellStyle name="Normal 2 60 9 14 2" xfId="24514"/>
    <cellStyle name="Normal 2 60 9 15" xfId="24515"/>
    <cellStyle name="Normal 2 60 9 2" xfId="6688"/>
    <cellStyle name="Normal 2 60 9 2 2" xfId="24516"/>
    <cellStyle name="Normal 2 60 9 3" xfId="6689"/>
    <cellStyle name="Normal 2 60 9 3 2" xfId="24517"/>
    <cellStyle name="Normal 2 60 9 4" xfId="6690"/>
    <cellStyle name="Normal 2 60 9 4 2" xfId="24518"/>
    <cellStyle name="Normal 2 60 9 5" xfId="6691"/>
    <cellStyle name="Normal 2 60 9 5 2" xfId="24519"/>
    <cellStyle name="Normal 2 60 9 6" xfId="6692"/>
    <cellStyle name="Normal 2 60 9 6 2" xfId="24520"/>
    <cellStyle name="Normal 2 60 9 7" xfId="6693"/>
    <cellStyle name="Normal 2 60 9 7 2" xfId="24521"/>
    <cellStyle name="Normal 2 60 9 8" xfId="6694"/>
    <cellStyle name="Normal 2 60 9 8 2" xfId="24522"/>
    <cellStyle name="Normal 2 60 9 9" xfId="6695"/>
    <cellStyle name="Normal 2 60 9 9 2" xfId="24523"/>
    <cellStyle name="Normal 2 61" xfId="6696"/>
    <cellStyle name="Normal 2 61 10" xfId="6697"/>
    <cellStyle name="Normal 2 61 10 10" xfId="6698"/>
    <cellStyle name="Normal 2 61 10 10 2" xfId="24524"/>
    <cellStyle name="Normal 2 61 10 11" xfId="6699"/>
    <cellStyle name="Normal 2 61 10 11 2" xfId="24525"/>
    <cellStyle name="Normal 2 61 10 12" xfId="6700"/>
    <cellStyle name="Normal 2 61 10 12 2" xfId="24526"/>
    <cellStyle name="Normal 2 61 10 13" xfId="6701"/>
    <cellStyle name="Normal 2 61 10 13 2" xfId="24527"/>
    <cellStyle name="Normal 2 61 10 14" xfId="6702"/>
    <cellStyle name="Normal 2 61 10 14 2" xfId="24528"/>
    <cellStyle name="Normal 2 61 10 15" xfId="24529"/>
    <cellStyle name="Normal 2 61 10 2" xfId="6703"/>
    <cellStyle name="Normal 2 61 10 2 2" xfId="24530"/>
    <cellStyle name="Normal 2 61 10 3" xfId="6704"/>
    <cellStyle name="Normal 2 61 10 3 2" xfId="24531"/>
    <cellStyle name="Normal 2 61 10 4" xfId="6705"/>
    <cellStyle name="Normal 2 61 10 4 2" xfId="24532"/>
    <cellStyle name="Normal 2 61 10 5" xfId="6706"/>
    <cellStyle name="Normal 2 61 10 5 2" xfId="24533"/>
    <cellStyle name="Normal 2 61 10 6" xfId="6707"/>
    <cellStyle name="Normal 2 61 10 6 2" xfId="24534"/>
    <cellStyle name="Normal 2 61 10 7" xfId="6708"/>
    <cellStyle name="Normal 2 61 10 7 2" xfId="24535"/>
    <cellStyle name="Normal 2 61 10 8" xfId="6709"/>
    <cellStyle name="Normal 2 61 10 8 2" xfId="24536"/>
    <cellStyle name="Normal 2 61 10 9" xfId="6710"/>
    <cellStyle name="Normal 2 61 10 9 2" xfId="24537"/>
    <cellStyle name="Normal 2 61 11" xfId="6711"/>
    <cellStyle name="Normal 2 61 11 2" xfId="24538"/>
    <cellStyle name="Normal 2 61 12" xfId="6712"/>
    <cellStyle name="Normal 2 61 12 2" xfId="24539"/>
    <cellStyle name="Normal 2 61 13" xfId="6713"/>
    <cellStyle name="Normal 2 61 13 2" xfId="24540"/>
    <cellStyle name="Normal 2 61 14" xfId="6714"/>
    <cellStyle name="Normal 2 61 14 2" xfId="24541"/>
    <cellStyle name="Normal 2 61 15" xfId="6715"/>
    <cellStyle name="Normal 2 61 15 2" xfId="24542"/>
    <cellStyle name="Normal 2 61 16" xfId="6716"/>
    <cellStyle name="Normal 2 61 16 2" xfId="24543"/>
    <cellStyle name="Normal 2 61 17" xfId="6717"/>
    <cellStyle name="Normal 2 61 17 2" xfId="24544"/>
    <cellStyle name="Normal 2 61 18" xfId="6718"/>
    <cellStyle name="Normal 2 61 18 2" xfId="24545"/>
    <cellStyle name="Normal 2 61 19" xfId="6719"/>
    <cellStyle name="Normal 2 61 19 2" xfId="24546"/>
    <cellStyle name="Normal 2 61 2" xfId="6720"/>
    <cellStyle name="Normal 2 61 2 10" xfId="6721"/>
    <cellStyle name="Normal 2 61 2 10 2" xfId="24547"/>
    <cellStyle name="Normal 2 61 2 11" xfId="6722"/>
    <cellStyle name="Normal 2 61 2 11 2" xfId="24548"/>
    <cellStyle name="Normal 2 61 2 12" xfId="6723"/>
    <cellStyle name="Normal 2 61 2 12 2" xfId="24549"/>
    <cellStyle name="Normal 2 61 2 13" xfId="6724"/>
    <cellStyle name="Normal 2 61 2 13 2" xfId="24550"/>
    <cellStyle name="Normal 2 61 2 14" xfId="6725"/>
    <cellStyle name="Normal 2 61 2 14 2" xfId="24551"/>
    <cellStyle name="Normal 2 61 2 15" xfId="6726"/>
    <cellStyle name="Normal 2 61 2 15 2" xfId="24552"/>
    <cellStyle name="Normal 2 61 2 16" xfId="24553"/>
    <cellStyle name="Normal 2 61 2 2" xfId="6727"/>
    <cellStyle name="Normal 2 61 2 2 10" xfId="6728"/>
    <cellStyle name="Normal 2 61 2 2 10 2" xfId="24554"/>
    <cellStyle name="Normal 2 61 2 2 11" xfId="6729"/>
    <cellStyle name="Normal 2 61 2 2 11 2" xfId="24555"/>
    <cellStyle name="Normal 2 61 2 2 12" xfId="6730"/>
    <cellStyle name="Normal 2 61 2 2 12 2" xfId="24556"/>
    <cellStyle name="Normal 2 61 2 2 13" xfId="6731"/>
    <cellStyle name="Normal 2 61 2 2 13 2" xfId="24557"/>
    <cellStyle name="Normal 2 61 2 2 14" xfId="6732"/>
    <cellStyle name="Normal 2 61 2 2 14 2" xfId="24558"/>
    <cellStyle name="Normal 2 61 2 2 15" xfId="24559"/>
    <cellStyle name="Normal 2 61 2 2 2" xfId="6733"/>
    <cellStyle name="Normal 2 61 2 2 2 2" xfId="24560"/>
    <cellStyle name="Normal 2 61 2 2 3" xfId="6734"/>
    <cellStyle name="Normal 2 61 2 2 3 2" xfId="24561"/>
    <cellStyle name="Normal 2 61 2 2 4" xfId="6735"/>
    <cellStyle name="Normal 2 61 2 2 4 2" xfId="24562"/>
    <cellStyle name="Normal 2 61 2 2 5" xfId="6736"/>
    <cellStyle name="Normal 2 61 2 2 5 2" xfId="24563"/>
    <cellStyle name="Normal 2 61 2 2 6" xfId="6737"/>
    <cellStyle name="Normal 2 61 2 2 6 2" xfId="24564"/>
    <cellStyle name="Normal 2 61 2 2 7" xfId="6738"/>
    <cellStyle name="Normal 2 61 2 2 7 2" xfId="24565"/>
    <cellStyle name="Normal 2 61 2 2 8" xfId="6739"/>
    <cellStyle name="Normal 2 61 2 2 8 2" xfId="24566"/>
    <cellStyle name="Normal 2 61 2 2 9" xfId="6740"/>
    <cellStyle name="Normal 2 61 2 2 9 2" xfId="24567"/>
    <cellStyle name="Normal 2 61 2 3" xfId="6741"/>
    <cellStyle name="Normal 2 61 2 3 2" xfId="24568"/>
    <cellStyle name="Normal 2 61 2 4" xfId="6742"/>
    <cellStyle name="Normal 2 61 2 4 2" xfId="24569"/>
    <cellStyle name="Normal 2 61 2 5" xfId="6743"/>
    <cellStyle name="Normal 2 61 2 5 2" xfId="24570"/>
    <cellStyle name="Normal 2 61 2 6" xfId="6744"/>
    <cellStyle name="Normal 2 61 2 6 2" xfId="24571"/>
    <cellStyle name="Normal 2 61 2 7" xfId="6745"/>
    <cellStyle name="Normal 2 61 2 7 2" xfId="24572"/>
    <cellStyle name="Normal 2 61 2 8" xfId="6746"/>
    <cellStyle name="Normal 2 61 2 8 2" xfId="24573"/>
    <cellStyle name="Normal 2 61 2 9" xfId="6747"/>
    <cellStyle name="Normal 2 61 2 9 2" xfId="24574"/>
    <cellStyle name="Normal 2 61 20" xfId="6748"/>
    <cellStyle name="Normal 2 61 20 2" xfId="24575"/>
    <cellStyle name="Normal 2 61 21" xfId="6749"/>
    <cellStyle name="Normal 2 61 21 2" xfId="24576"/>
    <cellStyle name="Normal 2 61 22" xfId="6750"/>
    <cellStyle name="Normal 2 61 22 2" xfId="24577"/>
    <cellStyle name="Normal 2 61 23" xfId="6751"/>
    <cellStyle name="Normal 2 61 23 2" xfId="24578"/>
    <cellStyle name="Normal 2 61 24" xfId="24579"/>
    <cellStyle name="Normal 2 61 3" xfId="6752"/>
    <cellStyle name="Normal 2 61 3 10" xfId="6753"/>
    <cellStyle name="Normal 2 61 3 10 2" xfId="24580"/>
    <cellStyle name="Normal 2 61 3 11" xfId="6754"/>
    <cellStyle name="Normal 2 61 3 11 2" xfId="24581"/>
    <cellStyle name="Normal 2 61 3 12" xfId="6755"/>
    <cellStyle name="Normal 2 61 3 12 2" xfId="24582"/>
    <cellStyle name="Normal 2 61 3 13" xfId="6756"/>
    <cellStyle name="Normal 2 61 3 13 2" xfId="24583"/>
    <cellStyle name="Normal 2 61 3 14" xfId="6757"/>
    <cellStyle name="Normal 2 61 3 14 2" xfId="24584"/>
    <cellStyle name="Normal 2 61 3 15" xfId="6758"/>
    <cellStyle name="Normal 2 61 3 15 2" xfId="24585"/>
    <cellStyle name="Normal 2 61 3 16" xfId="24586"/>
    <cellStyle name="Normal 2 61 3 2" xfId="6759"/>
    <cellStyle name="Normal 2 61 3 2 10" xfId="6760"/>
    <cellStyle name="Normal 2 61 3 2 10 2" xfId="24587"/>
    <cellStyle name="Normal 2 61 3 2 11" xfId="6761"/>
    <cellStyle name="Normal 2 61 3 2 11 2" xfId="24588"/>
    <cellStyle name="Normal 2 61 3 2 12" xfId="6762"/>
    <cellStyle name="Normal 2 61 3 2 12 2" xfId="24589"/>
    <cellStyle name="Normal 2 61 3 2 13" xfId="6763"/>
    <cellStyle name="Normal 2 61 3 2 13 2" xfId="24590"/>
    <cellStyle name="Normal 2 61 3 2 14" xfId="6764"/>
    <cellStyle name="Normal 2 61 3 2 14 2" xfId="24591"/>
    <cellStyle name="Normal 2 61 3 2 15" xfId="24592"/>
    <cellStyle name="Normal 2 61 3 2 2" xfId="6765"/>
    <cellStyle name="Normal 2 61 3 2 2 2" xfId="24593"/>
    <cellStyle name="Normal 2 61 3 2 3" xfId="6766"/>
    <cellStyle name="Normal 2 61 3 2 3 2" xfId="24594"/>
    <cellStyle name="Normal 2 61 3 2 4" xfId="6767"/>
    <cellStyle name="Normal 2 61 3 2 4 2" xfId="24595"/>
    <cellStyle name="Normal 2 61 3 2 5" xfId="6768"/>
    <cellStyle name="Normal 2 61 3 2 5 2" xfId="24596"/>
    <cellStyle name="Normal 2 61 3 2 6" xfId="6769"/>
    <cellStyle name="Normal 2 61 3 2 6 2" xfId="24597"/>
    <cellStyle name="Normal 2 61 3 2 7" xfId="6770"/>
    <cellStyle name="Normal 2 61 3 2 7 2" xfId="24598"/>
    <cellStyle name="Normal 2 61 3 2 8" xfId="6771"/>
    <cellStyle name="Normal 2 61 3 2 8 2" xfId="24599"/>
    <cellStyle name="Normal 2 61 3 2 9" xfId="6772"/>
    <cellStyle name="Normal 2 61 3 2 9 2" xfId="24600"/>
    <cellStyle name="Normal 2 61 3 3" xfId="6773"/>
    <cellStyle name="Normal 2 61 3 3 2" xfId="24601"/>
    <cellStyle name="Normal 2 61 3 4" xfId="6774"/>
    <cellStyle name="Normal 2 61 3 4 2" xfId="24602"/>
    <cellStyle name="Normal 2 61 3 5" xfId="6775"/>
    <cellStyle name="Normal 2 61 3 5 2" xfId="24603"/>
    <cellStyle name="Normal 2 61 3 6" xfId="6776"/>
    <cellStyle name="Normal 2 61 3 6 2" xfId="24604"/>
    <cellStyle name="Normal 2 61 3 7" xfId="6777"/>
    <cellStyle name="Normal 2 61 3 7 2" xfId="24605"/>
    <cellStyle name="Normal 2 61 3 8" xfId="6778"/>
    <cellStyle name="Normal 2 61 3 8 2" xfId="24606"/>
    <cellStyle name="Normal 2 61 3 9" xfId="6779"/>
    <cellStyle name="Normal 2 61 3 9 2" xfId="24607"/>
    <cellStyle name="Normal 2 61 4" xfId="6780"/>
    <cellStyle name="Normal 2 61 4 10" xfId="6781"/>
    <cellStyle name="Normal 2 61 4 10 2" xfId="24608"/>
    <cellStyle name="Normal 2 61 4 11" xfId="6782"/>
    <cellStyle name="Normal 2 61 4 11 2" xfId="24609"/>
    <cellStyle name="Normal 2 61 4 12" xfId="6783"/>
    <cellStyle name="Normal 2 61 4 12 2" xfId="24610"/>
    <cellStyle name="Normal 2 61 4 13" xfId="6784"/>
    <cellStyle name="Normal 2 61 4 13 2" xfId="24611"/>
    <cellStyle name="Normal 2 61 4 14" xfId="6785"/>
    <cellStyle name="Normal 2 61 4 14 2" xfId="24612"/>
    <cellStyle name="Normal 2 61 4 15" xfId="6786"/>
    <cellStyle name="Normal 2 61 4 15 2" xfId="24613"/>
    <cellStyle name="Normal 2 61 4 16" xfId="24614"/>
    <cellStyle name="Normal 2 61 4 2" xfId="6787"/>
    <cellStyle name="Normal 2 61 4 2 10" xfId="6788"/>
    <cellStyle name="Normal 2 61 4 2 10 2" xfId="24615"/>
    <cellStyle name="Normal 2 61 4 2 11" xfId="6789"/>
    <cellStyle name="Normal 2 61 4 2 11 2" xfId="24616"/>
    <cellStyle name="Normal 2 61 4 2 12" xfId="6790"/>
    <cellStyle name="Normal 2 61 4 2 12 2" xfId="24617"/>
    <cellStyle name="Normal 2 61 4 2 13" xfId="6791"/>
    <cellStyle name="Normal 2 61 4 2 13 2" xfId="24618"/>
    <cellStyle name="Normal 2 61 4 2 14" xfId="6792"/>
    <cellStyle name="Normal 2 61 4 2 14 2" xfId="24619"/>
    <cellStyle name="Normal 2 61 4 2 15" xfId="24620"/>
    <cellStyle name="Normal 2 61 4 2 2" xfId="6793"/>
    <cellStyle name="Normal 2 61 4 2 2 2" xfId="24621"/>
    <cellStyle name="Normal 2 61 4 2 3" xfId="6794"/>
    <cellStyle name="Normal 2 61 4 2 3 2" xfId="24622"/>
    <cellStyle name="Normal 2 61 4 2 4" xfId="6795"/>
    <cellStyle name="Normal 2 61 4 2 4 2" xfId="24623"/>
    <cellStyle name="Normal 2 61 4 2 5" xfId="6796"/>
    <cellStyle name="Normal 2 61 4 2 5 2" xfId="24624"/>
    <cellStyle name="Normal 2 61 4 2 6" xfId="6797"/>
    <cellStyle name="Normal 2 61 4 2 6 2" xfId="24625"/>
    <cellStyle name="Normal 2 61 4 2 7" xfId="6798"/>
    <cellStyle name="Normal 2 61 4 2 7 2" xfId="24626"/>
    <cellStyle name="Normal 2 61 4 2 8" xfId="6799"/>
    <cellStyle name="Normal 2 61 4 2 8 2" xfId="24627"/>
    <cellStyle name="Normal 2 61 4 2 9" xfId="6800"/>
    <cellStyle name="Normal 2 61 4 2 9 2" xfId="24628"/>
    <cellStyle name="Normal 2 61 4 3" xfId="6801"/>
    <cellStyle name="Normal 2 61 4 3 2" xfId="24629"/>
    <cellStyle name="Normal 2 61 4 4" xfId="6802"/>
    <cellStyle name="Normal 2 61 4 4 2" xfId="24630"/>
    <cellStyle name="Normal 2 61 4 5" xfId="6803"/>
    <cellStyle name="Normal 2 61 4 5 2" xfId="24631"/>
    <cellStyle name="Normal 2 61 4 6" xfId="6804"/>
    <cellStyle name="Normal 2 61 4 6 2" xfId="24632"/>
    <cellStyle name="Normal 2 61 4 7" xfId="6805"/>
    <cellStyle name="Normal 2 61 4 7 2" xfId="24633"/>
    <cellStyle name="Normal 2 61 4 8" xfId="6806"/>
    <cellStyle name="Normal 2 61 4 8 2" xfId="24634"/>
    <cellStyle name="Normal 2 61 4 9" xfId="6807"/>
    <cellStyle name="Normal 2 61 4 9 2" xfId="24635"/>
    <cellStyle name="Normal 2 61 5" xfId="6808"/>
    <cellStyle name="Normal 2 61 5 10" xfId="6809"/>
    <cellStyle name="Normal 2 61 5 10 2" xfId="24636"/>
    <cellStyle name="Normal 2 61 5 11" xfId="6810"/>
    <cellStyle name="Normal 2 61 5 11 2" xfId="24637"/>
    <cellStyle name="Normal 2 61 5 12" xfId="6811"/>
    <cellStyle name="Normal 2 61 5 12 2" xfId="24638"/>
    <cellStyle name="Normal 2 61 5 13" xfId="6812"/>
    <cellStyle name="Normal 2 61 5 13 2" xfId="24639"/>
    <cellStyle name="Normal 2 61 5 14" xfId="6813"/>
    <cellStyle name="Normal 2 61 5 14 2" xfId="24640"/>
    <cellStyle name="Normal 2 61 5 15" xfId="24641"/>
    <cellStyle name="Normal 2 61 5 2" xfId="6814"/>
    <cellStyle name="Normal 2 61 5 2 2" xfId="24642"/>
    <cellStyle name="Normal 2 61 5 3" xfId="6815"/>
    <cellStyle name="Normal 2 61 5 3 2" xfId="24643"/>
    <cellStyle name="Normal 2 61 5 4" xfId="6816"/>
    <cellStyle name="Normal 2 61 5 4 2" xfId="24644"/>
    <cellStyle name="Normal 2 61 5 5" xfId="6817"/>
    <cellStyle name="Normal 2 61 5 5 2" xfId="24645"/>
    <cellStyle name="Normal 2 61 5 6" xfId="6818"/>
    <cellStyle name="Normal 2 61 5 6 2" xfId="24646"/>
    <cellStyle name="Normal 2 61 5 7" xfId="6819"/>
    <cellStyle name="Normal 2 61 5 7 2" xfId="24647"/>
    <cellStyle name="Normal 2 61 5 8" xfId="6820"/>
    <cellStyle name="Normal 2 61 5 8 2" xfId="24648"/>
    <cellStyle name="Normal 2 61 5 9" xfId="6821"/>
    <cellStyle name="Normal 2 61 5 9 2" xfId="24649"/>
    <cellStyle name="Normal 2 61 6" xfId="6822"/>
    <cellStyle name="Normal 2 61 6 10" xfId="6823"/>
    <cellStyle name="Normal 2 61 6 10 2" xfId="24650"/>
    <cellStyle name="Normal 2 61 6 11" xfId="6824"/>
    <cellStyle name="Normal 2 61 6 11 2" xfId="24651"/>
    <cellStyle name="Normal 2 61 6 12" xfId="6825"/>
    <cellStyle name="Normal 2 61 6 12 2" xfId="24652"/>
    <cellStyle name="Normal 2 61 6 13" xfId="6826"/>
    <cellStyle name="Normal 2 61 6 13 2" xfId="24653"/>
    <cellStyle name="Normal 2 61 6 14" xfId="6827"/>
    <cellStyle name="Normal 2 61 6 14 2" xfId="24654"/>
    <cellStyle name="Normal 2 61 6 15" xfId="24655"/>
    <cellStyle name="Normal 2 61 6 2" xfId="6828"/>
    <cellStyle name="Normal 2 61 6 2 2" xfId="24656"/>
    <cellStyle name="Normal 2 61 6 3" xfId="6829"/>
    <cellStyle name="Normal 2 61 6 3 2" xfId="24657"/>
    <cellStyle name="Normal 2 61 6 4" xfId="6830"/>
    <cellStyle name="Normal 2 61 6 4 2" xfId="24658"/>
    <cellStyle name="Normal 2 61 6 5" xfId="6831"/>
    <cellStyle name="Normal 2 61 6 5 2" xfId="24659"/>
    <cellStyle name="Normal 2 61 6 6" xfId="6832"/>
    <cellStyle name="Normal 2 61 6 6 2" xfId="24660"/>
    <cellStyle name="Normal 2 61 6 7" xfId="6833"/>
    <cellStyle name="Normal 2 61 6 7 2" xfId="24661"/>
    <cellStyle name="Normal 2 61 6 8" xfId="6834"/>
    <cellStyle name="Normal 2 61 6 8 2" xfId="24662"/>
    <cellStyle name="Normal 2 61 6 9" xfId="6835"/>
    <cellStyle name="Normal 2 61 6 9 2" xfId="24663"/>
    <cellStyle name="Normal 2 61 7" xfId="6836"/>
    <cellStyle name="Normal 2 61 7 10" xfId="6837"/>
    <cellStyle name="Normal 2 61 7 10 2" xfId="24664"/>
    <cellStyle name="Normal 2 61 7 11" xfId="6838"/>
    <cellStyle name="Normal 2 61 7 11 2" xfId="24665"/>
    <cellStyle name="Normal 2 61 7 12" xfId="6839"/>
    <cellStyle name="Normal 2 61 7 12 2" xfId="24666"/>
    <cellStyle name="Normal 2 61 7 13" xfId="6840"/>
    <cellStyle name="Normal 2 61 7 13 2" xfId="24667"/>
    <cellStyle name="Normal 2 61 7 14" xfId="6841"/>
    <cellStyle name="Normal 2 61 7 14 2" xfId="24668"/>
    <cellStyle name="Normal 2 61 7 15" xfId="24669"/>
    <cellStyle name="Normal 2 61 7 2" xfId="6842"/>
    <cellStyle name="Normal 2 61 7 2 2" xfId="24670"/>
    <cellStyle name="Normal 2 61 7 3" xfId="6843"/>
    <cellStyle name="Normal 2 61 7 3 2" xfId="24671"/>
    <cellStyle name="Normal 2 61 7 4" xfId="6844"/>
    <cellStyle name="Normal 2 61 7 4 2" xfId="24672"/>
    <cellStyle name="Normal 2 61 7 5" xfId="6845"/>
    <cellStyle name="Normal 2 61 7 5 2" xfId="24673"/>
    <cellStyle name="Normal 2 61 7 6" xfId="6846"/>
    <cellStyle name="Normal 2 61 7 6 2" xfId="24674"/>
    <cellStyle name="Normal 2 61 7 7" xfId="6847"/>
    <cellStyle name="Normal 2 61 7 7 2" xfId="24675"/>
    <cellStyle name="Normal 2 61 7 8" xfId="6848"/>
    <cellStyle name="Normal 2 61 7 8 2" xfId="24676"/>
    <cellStyle name="Normal 2 61 7 9" xfId="6849"/>
    <cellStyle name="Normal 2 61 7 9 2" xfId="24677"/>
    <cellStyle name="Normal 2 61 8" xfId="6850"/>
    <cellStyle name="Normal 2 61 8 10" xfId="6851"/>
    <cellStyle name="Normal 2 61 8 10 2" xfId="24678"/>
    <cellStyle name="Normal 2 61 8 11" xfId="6852"/>
    <cellStyle name="Normal 2 61 8 11 2" xfId="24679"/>
    <cellStyle name="Normal 2 61 8 12" xfId="6853"/>
    <cellStyle name="Normal 2 61 8 12 2" xfId="24680"/>
    <cellStyle name="Normal 2 61 8 13" xfId="6854"/>
    <cellStyle name="Normal 2 61 8 13 2" xfId="24681"/>
    <cellStyle name="Normal 2 61 8 14" xfId="6855"/>
    <cellStyle name="Normal 2 61 8 14 2" xfId="24682"/>
    <cellStyle name="Normal 2 61 8 15" xfId="24683"/>
    <cellStyle name="Normal 2 61 8 2" xfId="6856"/>
    <cellStyle name="Normal 2 61 8 2 2" xfId="24684"/>
    <cellStyle name="Normal 2 61 8 3" xfId="6857"/>
    <cellStyle name="Normal 2 61 8 3 2" xfId="24685"/>
    <cellStyle name="Normal 2 61 8 4" xfId="6858"/>
    <cellStyle name="Normal 2 61 8 4 2" xfId="24686"/>
    <cellStyle name="Normal 2 61 8 5" xfId="6859"/>
    <cellStyle name="Normal 2 61 8 5 2" xfId="24687"/>
    <cellStyle name="Normal 2 61 8 6" xfId="6860"/>
    <cellStyle name="Normal 2 61 8 6 2" xfId="24688"/>
    <cellStyle name="Normal 2 61 8 7" xfId="6861"/>
    <cellStyle name="Normal 2 61 8 7 2" xfId="24689"/>
    <cellStyle name="Normal 2 61 8 8" xfId="6862"/>
    <cellStyle name="Normal 2 61 8 8 2" xfId="24690"/>
    <cellStyle name="Normal 2 61 8 9" xfId="6863"/>
    <cellStyle name="Normal 2 61 8 9 2" xfId="24691"/>
    <cellStyle name="Normal 2 61 9" xfId="6864"/>
    <cellStyle name="Normal 2 61 9 10" xfId="6865"/>
    <cellStyle name="Normal 2 61 9 10 2" xfId="24692"/>
    <cellStyle name="Normal 2 61 9 11" xfId="6866"/>
    <cellStyle name="Normal 2 61 9 11 2" xfId="24693"/>
    <cellStyle name="Normal 2 61 9 12" xfId="6867"/>
    <cellStyle name="Normal 2 61 9 12 2" xfId="24694"/>
    <cellStyle name="Normal 2 61 9 13" xfId="6868"/>
    <cellStyle name="Normal 2 61 9 13 2" xfId="24695"/>
    <cellStyle name="Normal 2 61 9 14" xfId="6869"/>
    <cellStyle name="Normal 2 61 9 14 2" xfId="24696"/>
    <cellStyle name="Normal 2 61 9 15" xfId="24697"/>
    <cellStyle name="Normal 2 61 9 2" xfId="6870"/>
    <cellStyle name="Normal 2 61 9 2 2" xfId="24698"/>
    <cellStyle name="Normal 2 61 9 3" xfId="6871"/>
    <cellStyle name="Normal 2 61 9 3 2" xfId="24699"/>
    <cellStyle name="Normal 2 61 9 4" xfId="6872"/>
    <cellStyle name="Normal 2 61 9 4 2" xfId="24700"/>
    <cellStyle name="Normal 2 61 9 5" xfId="6873"/>
    <cellStyle name="Normal 2 61 9 5 2" xfId="24701"/>
    <cellStyle name="Normal 2 61 9 6" xfId="6874"/>
    <cellStyle name="Normal 2 61 9 6 2" xfId="24702"/>
    <cellStyle name="Normal 2 61 9 7" xfId="6875"/>
    <cellStyle name="Normal 2 61 9 7 2" xfId="24703"/>
    <cellStyle name="Normal 2 61 9 8" xfId="6876"/>
    <cellStyle name="Normal 2 61 9 8 2" xfId="24704"/>
    <cellStyle name="Normal 2 61 9 9" xfId="6877"/>
    <cellStyle name="Normal 2 61 9 9 2" xfId="24705"/>
    <cellStyle name="Normal 2 62" xfId="6878"/>
    <cellStyle name="Normal 2 62 10" xfId="6879"/>
    <cellStyle name="Normal 2 62 10 10" xfId="6880"/>
    <cellStyle name="Normal 2 62 10 10 2" xfId="24706"/>
    <cellStyle name="Normal 2 62 10 11" xfId="6881"/>
    <cellStyle name="Normal 2 62 10 11 2" xfId="24707"/>
    <cellStyle name="Normal 2 62 10 12" xfId="6882"/>
    <cellStyle name="Normal 2 62 10 12 2" xfId="24708"/>
    <cellStyle name="Normal 2 62 10 13" xfId="6883"/>
    <cellStyle name="Normal 2 62 10 13 2" xfId="24709"/>
    <cellStyle name="Normal 2 62 10 14" xfId="6884"/>
    <cellStyle name="Normal 2 62 10 14 2" xfId="24710"/>
    <cellStyle name="Normal 2 62 10 15" xfId="24711"/>
    <cellStyle name="Normal 2 62 10 2" xfId="6885"/>
    <cellStyle name="Normal 2 62 10 2 2" xfId="24712"/>
    <cellStyle name="Normal 2 62 10 3" xfId="6886"/>
    <cellStyle name="Normal 2 62 10 3 2" xfId="24713"/>
    <cellStyle name="Normal 2 62 10 4" xfId="6887"/>
    <cellStyle name="Normal 2 62 10 4 2" xfId="24714"/>
    <cellStyle name="Normal 2 62 10 5" xfId="6888"/>
    <cellStyle name="Normal 2 62 10 5 2" xfId="24715"/>
    <cellStyle name="Normal 2 62 10 6" xfId="6889"/>
    <cellStyle name="Normal 2 62 10 6 2" xfId="24716"/>
    <cellStyle name="Normal 2 62 10 7" xfId="6890"/>
    <cellStyle name="Normal 2 62 10 7 2" xfId="24717"/>
    <cellStyle name="Normal 2 62 10 8" xfId="6891"/>
    <cellStyle name="Normal 2 62 10 8 2" xfId="24718"/>
    <cellStyle name="Normal 2 62 10 9" xfId="6892"/>
    <cellStyle name="Normal 2 62 10 9 2" xfId="24719"/>
    <cellStyle name="Normal 2 62 11" xfId="6893"/>
    <cellStyle name="Normal 2 62 11 2" xfId="24720"/>
    <cellStyle name="Normal 2 62 12" xfId="6894"/>
    <cellStyle name="Normal 2 62 12 2" xfId="24721"/>
    <cellStyle name="Normal 2 62 13" xfId="6895"/>
    <cellStyle name="Normal 2 62 13 2" xfId="24722"/>
    <cellStyle name="Normal 2 62 14" xfId="6896"/>
    <cellStyle name="Normal 2 62 14 2" xfId="24723"/>
    <cellStyle name="Normal 2 62 15" xfId="6897"/>
    <cellStyle name="Normal 2 62 15 2" xfId="24724"/>
    <cellStyle name="Normal 2 62 16" xfId="6898"/>
    <cellStyle name="Normal 2 62 16 2" xfId="24725"/>
    <cellStyle name="Normal 2 62 17" xfId="6899"/>
    <cellStyle name="Normal 2 62 17 2" xfId="24726"/>
    <cellStyle name="Normal 2 62 18" xfId="6900"/>
    <cellStyle name="Normal 2 62 18 2" xfId="24727"/>
    <cellStyle name="Normal 2 62 19" xfId="6901"/>
    <cellStyle name="Normal 2 62 19 2" xfId="24728"/>
    <cellStyle name="Normal 2 62 2" xfId="6902"/>
    <cellStyle name="Normal 2 62 2 10" xfId="6903"/>
    <cellStyle name="Normal 2 62 2 10 2" xfId="24729"/>
    <cellStyle name="Normal 2 62 2 11" xfId="6904"/>
    <cellStyle name="Normal 2 62 2 11 2" xfId="24730"/>
    <cellStyle name="Normal 2 62 2 12" xfId="6905"/>
    <cellStyle name="Normal 2 62 2 12 2" xfId="24731"/>
    <cellStyle name="Normal 2 62 2 13" xfId="6906"/>
    <cellStyle name="Normal 2 62 2 13 2" xfId="24732"/>
    <cellStyle name="Normal 2 62 2 14" xfId="6907"/>
    <cellStyle name="Normal 2 62 2 14 2" xfId="24733"/>
    <cellStyle name="Normal 2 62 2 15" xfId="6908"/>
    <cellStyle name="Normal 2 62 2 15 2" xfId="24734"/>
    <cellStyle name="Normal 2 62 2 16" xfId="24735"/>
    <cellStyle name="Normal 2 62 2 2" xfId="6909"/>
    <cellStyle name="Normal 2 62 2 2 10" xfId="6910"/>
    <cellStyle name="Normal 2 62 2 2 10 2" xfId="24736"/>
    <cellStyle name="Normal 2 62 2 2 11" xfId="6911"/>
    <cellStyle name="Normal 2 62 2 2 11 2" xfId="24737"/>
    <cellStyle name="Normal 2 62 2 2 12" xfId="6912"/>
    <cellStyle name="Normal 2 62 2 2 12 2" xfId="24738"/>
    <cellStyle name="Normal 2 62 2 2 13" xfId="6913"/>
    <cellStyle name="Normal 2 62 2 2 13 2" xfId="24739"/>
    <cellStyle name="Normal 2 62 2 2 14" xfId="6914"/>
    <cellStyle name="Normal 2 62 2 2 14 2" xfId="24740"/>
    <cellStyle name="Normal 2 62 2 2 15" xfId="24741"/>
    <cellStyle name="Normal 2 62 2 2 2" xfId="6915"/>
    <cellStyle name="Normal 2 62 2 2 2 2" xfId="24742"/>
    <cellStyle name="Normal 2 62 2 2 3" xfId="6916"/>
    <cellStyle name="Normal 2 62 2 2 3 2" xfId="24743"/>
    <cellStyle name="Normal 2 62 2 2 4" xfId="6917"/>
    <cellStyle name="Normal 2 62 2 2 4 2" xfId="24744"/>
    <cellStyle name="Normal 2 62 2 2 5" xfId="6918"/>
    <cellStyle name="Normal 2 62 2 2 5 2" xfId="24745"/>
    <cellStyle name="Normal 2 62 2 2 6" xfId="6919"/>
    <cellStyle name="Normal 2 62 2 2 6 2" xfId="24746"/>
    <cellStyle name="Normal 2 62 2 2 7" xfId="6920"/>
    <cellStyle name="Normal 2 62 2 2 7 2" xfId="24747"/>
    <cellStyle name="Normal 2 62 2 2 8" xfId="6921"/>
    <cellStyle name="Normal 2 62 2 2 8 2" xfId="24748"/>
    <cellStyle name="Normal 2 62 2 2 9" xfId="6922"/>
    <cellStyle name="Normal 2 62 2 2 9 2" xfId="24749"/>
    <cellStyle name="Normal 2 62 2 3" xfId="6923"/>
    <cellStyle name="Normal 2 62 2 3 2" xfId="24750"/>
    <cellStyle name="Normal 2 62 2 4" xfId="6924"/>
    <cellStyle name="Normal 2 62 2 4 2" xfId="24751"/>
    <cellStyle name="Normal 2 62 2 5" xfId="6925"/>
    <cellStyle name="Normal 2 62 2 5 2" xfId="24752"/>
    <cellStyle name="Normal 2 62 2 6" xfId="6926"/>
    <cellStyle name="Normal 2 62 2 6 2" xfId="24753"/>
    <cellStyle name="Normal 2 62 2 7" xfId="6927"/>
    <cellStyle name="Normal 2 62 2 7 2" xfId="24754"/>
    <cellStyle name="Normal 2 62 2 8" xfId="6928"/>
    <cellStyle name="Normal 2 62 2 8 2" xfId="24755"/>
    <cellStyle name="Normal 2 62 2 9" xfId="6929"/>
    <cellStyle name="Normal 2 62 2 9 2" xfId="24756"/>
    <cellStyle name="Normal 2 62 20" xfId="6930"/>
    <cellStyle name="Normal 2 62 20 2" xfId="24757"/>
    <cellStyle name="Normal 2 62 21" xfId="6931"/>
    <cellStyle name="Normal 2 62 21 2" xfId="24758"/>
    <cellStyle name="Normal 2 62 22" xfId="6932"/>
    <cellStyle name="Normal 2 62 22 2" xfId="24759"/>
    <cellStyle name="Normal 2 62 23" xfId="6933"/>
    <cellStyle name="Normal 2 62 23 2" xfId="24760"/>
    <cellStyle name="Normal 2 62 24" xfId="24761"/>
    <cellStyle name="Normal 2 62 3" xfId="6934"/>
    <cellStyle name="Normal 2 62 3 10" xfId="6935"/>
    <cellStyle name="Normal 2 62 3 10 2" xfId="24762"/>
    <cellStyle name="Normal 2 62 3 11" xfId="6936"/>
    <cellStyle name="Normal 2 62 3 11 2" xfId="24763"/>
    <cellStyle name="Normal 2 62 3 12" xfId="6937"/>
    <cellStyle name="Normal 2 62 3 12 2" xfId="24764"/>
    <cellStyle name="Normal 2 62 3 13" xfId="6938"/>
    <cellStyle name="Normal 2 62 3 13 2" xfId="24765"/>
    <cellStyle name="Normal 2 62 3 14" xfId="6939"/>
    <cellStyle name="Normal 2 62 3 14 2" xfId="24766"/>
    <cellStyle name="Normal 2 62 3 15" xfId="6940"/>
    <cellStyle name="Normal 2 62 3 15 2" xfId="24767"/>
    <cellStyle name="Normal 2 62 3 16" xfId="24768"/>
    <cellStyle name="Normal 2 62 3 2" xfId="6941"/>
    <cellStyle name="Normal 2 62 3 2 10" xfId="6942"/>
    <cellStyle name="Normal 2 62 3 2 10 2" xfId="24769"/>
    <cellStyle name="Normal 2 62 3 2 11" xfId="6943"/>
    <cellStyle name="Normal 2 62 3 2 11 2" xfId="24770"/>
    <cellStyle name="Normal 2 62 3 2 12" xfId="6944"/>
    <cellStyle name="Normal 2 62 3 2 12 2" xfId="24771"/>
    <cellStyle name="Normal 2 62 3 2 13" xfId="6945"/>
    <cellStyle name="Normal 2 62 3 2 13 2" xfId="24772"/>
    <cellStyle name="Normal 2 62 3 2 14" xfId="6946"/>
    <cellStyle name="Normal 2 62 3 2 14 2" xfId="24773"/>
    <cellStyle name="Normal 2 62 3 2 15" xfId="24774"/>
    <cellStyle name="Normal 2 62 3 2 2" xfId="6947"/>
    <cellStyle name="Normal 2 62 3 2 2 2" xfId="24775"/>
    <cellStyle name="Normal 2 62 3 2 3" xfId="6948"/>
    <cellStyle name="Normal 2 62 3 2 3 2" xfId="24776"/>
    <cellStyle name="Normal 2 62 3 2 4" xfId="6949"/>
    <cellStyle name="Normal 2 62 3 2 4 2" xfId="24777"/>
    <cellStyle name="Normal 2 62 3 2 5" xfId="6950"/>
    <cellStyle name="Normal 2 62 3 2 5 2" xfId="24778"/>
    <cellStyle name="Normal 2 62 3 2 6" xfId="6951"/>
    <cellStyle name="Normal 2 62 3 2 6 2" xfId="24779"/>
    <cellStyle name="Normal 2 62 3 2 7" xfId="6952"/>
    <cellStyle name="Normal 2 62 3 2 7 2" xfId="24780"/>
    <cellStyle name="Normal 2 62 3 2 8" xfId="6953"/>
    <cellStyle name="Normal 2 62 3 2 8 2" xfId="24781"/>
    <cellStyle name="Normal 2 62 3 2 9" xfId="6954"/>
    <cellStyle name="Normal 2 62 3 2 9 2" xfId="24782"/>
    <cellStyle name="Normal 2 62 3 3" xfId="6955"/>
    <cellStyle name="Normal 2 62 3 3 2" xfId="24783"/>
    <cellStyle name="Normal 2 62 3 4" xfId="6956"/>
    <cellStyle name="Normal 2 62 3 4 2" xfId="24784"/>
    <cellStyle name="Normal 2 62 3 5" xfId="6957"/>
    <cellStyle name="Normal 2 62 3 5 2" xfId="24785"/>
    <cellStyle name="Normal 2 62 3 6" xfId="6958"/>
    <cellStyle name="Normal 2 62 3 6 2" xfId="24786"/>
    <cellStyle name="Normal 2 62 3 7" xfId="6959"/>
    <cellStyle name="Normal 2 62 3 7 2" xfId="24787"/>
    <cellStyle name="Normal 2 62 3 8" xfId="6960"/>
    <cellStyle name="Normal 2 62 3 8 2" xfId="24788"/>
    <cellStyle name="Normal 2 62 3 9" xfId="6961"/>
    <cellStyle name="Normal 2 62 3 9 2" xfId="24789"/>
    <cellStyle name="Normal 2 62 4" xfId="6962"/>
    <cellStyle name="Normal 2 62 4 10" xfId="6963"/>
    <cellStyle name="Normal 2 62 4 10 2" xfId="24790"/>
    <cellStyle name="Normal 2 62 4 11" xfId="6964"/>
    <cellStyle name="Normal 2 62 4 11 2" xfId="24791"/>
    <cellStyle name="Normal 2 62 4 12" xfId="6965"/>
    <cellStyle name="Normal 2 62 4 12 2" xfId="24792"/>
    <cellStyle name="Normal 2 62 4 13" xfId="6966"/>
    <cellStyle name="Normal 2 62 4 13 2" xfId="24793"/>
    <cellStyle name="Normal 2 62 4 14" xfId="6967"/>
    <cellStyle name="Normal 2 62 4 14 2" xfId="24794"/>
    <cellStyle name="Normal 2 62 4 15" xfId="6968"/>
    <cellStyle name="Normal 2 62 4 15 2" xfId="24795"/>
    <cellStyle name="Normal 2 62 4 16" xfId="24796"/>
    <cellStyle name="Normal 2 62 4 2" xfId="6969"/>
    <cellStyle name="Normal 2 62 4 2 10" xfId="6970"/>
    <cellStyle name="Normal 2 62 4 2 10 2" xfId="24797"/>
    <cellStyle name="Normal 2 62 4 2 11" xfId="6971"/>
    <cellStyle name="Normal 2 62 4 2 11 2" xfId="24798"/>
    <cellStyle name="Normal 2 62 4 2 12" xfId="6972"/>
    <cellStyle name="Normal 2 62 4 2 12 2" xfId="24799"/>
    <cellStyle name="Normal 2 62 4 2 13" xfId="6973"/>
    <cellStyle name="Normal 2 62 4 2 13 2" xfId="24800"/>
    <cellStyle name="Normal 2 62 4 2 14" xfId="6974"/>
    <cellStyle name="Normal 2 62 4 2 14 2" xfId="24801"/>
    <cellStyle name="Normal 2 62 4 2 15" xfId="24802"/>
    <cellStyle name="Normal 2 62 4 2 2" xfId="6975"/>
    <cellStyle name="Normal 2 62 4 2 2 2" xfId="24803"/>
    <cellStyle name="Normal 2 62 4 2 3" xfId="6976"/>
    <cellStyle name="Normal 2 62 4 2 3 2" xfId="24804"/>
    <cellStyle name="Normal 2 62 4 2 4" xfId="6977"/>
    <cellStyle name="Normal 2 62 4 2 4 2" xfId="24805"/>
    <cellStyle name="Normal 2 62 4 2 5" xfId="6978"/>
    <cellStyle name="Normal 2 62 4 2 5 2" xfId="24806"/>
    <cellStyle name="Normal 2 62 4 2 6" xfId="6979"/>
    <cellStyle name="Normal 2 62 4 2 6 2" xfId="24807"/>
    <cellStyle name="Normal 2 62 4 2 7" xfId="6980"/>
    <cellStyle name="Normal 2 62 4 2 7 2" xfId="24808"/>
    <cellStyle name="Normal 2 62 4 2 8" xfId="6981"/>
    <cellStyle name="Normal 2 62 4 2 8 2" xfId="24809"/>
    <cellStyle name="Normal 2 62 4 2 9" xfId="6982"/>
    <cellStyle name="Normal 2 62 4 2 9 2" xfId="24810"/>
    <cellStyle name="Normal 2 62 4 3" xfId="6983"/>
    <cellStyle name="Normal 2 62 4 3 2" xfId="24811"/>
    <cellStyle name="Normal 2 62 4 4" xfId="6984"/>
    <cellStyle name="Normal 2 62 4 4 2" xfId="24812"/>
    <cellStyle name="Normal 2 62 4 5" xfId="6985"/>
    <cellStyle name="Normal 2 62 4 5 2" xfId="24813"/>
    <cellStyle name="Normal 2 62 4 6" xfId="6986"/>
    <cellStyle name="Normal 2 62 4 6 2" xfId="24814"/>
    <cellStyle name="Normal 2 62 4 7" xfId="6987"/>
    <cellStyle name="Normal 2 62 4 7 2" xfId="24815"/>
    <cellStyle name="Normal 2 62 4 8" xfId="6988"/>
    <cellStyle name="Normal 2 62 4 8 2" xfId="24816"/>
    <cellStyle name="Normal 2 62 4 9" xfId="6989"/>
    <cellStyle name="Normal 2 62 4 9 2" xfId="24817"/>
    <cellStyle name="Normal 2 62 5" xfId="6990"/>
    <cellStyle name="Normal 2 62 5 10" xfId="6991"/>
    <cellStyle name="Normal 2 62 5 10 2" xfId="24818"/>
    <cellStyle name="Normal 2 62 5 11" xfId="6992"/>
    <cellStyle name="Normal 2 62 5 11 2" xfId="24819"/>
    <cellStyle name="Normal 2 62 5 12" xfId="6993"/>
    <cellStyle name="Normal 2 62 5 12 2" xfId="24820"/>
    <cellStyle name="Normal 2 62 5 13" xfId="6994"/>
    <cellStyle name="Normal 2 62 5 13 2" xfId="24821"/>
    <cellStyle name="Normal 2 62 5 14" xfId="6995"/>
    <cellStyle name="Normal 2 62 5 14 2" xfId="24822"/>
    <cellStyle name="Normal 2 62 5 15" xfId="24823"/>
    <cellStyle name="Normal 2 62 5 2" xfId="6996"/>
    <cellStyle name="Normal 2 62 5 2 2" xfId="24824"/>
    <cellStyle name="Normal 2 62 5 3" xfId="6997"/>
    <cellStyle name="Normal 2 62 5 3 2" xfId="24825"/>
    <cellStyle name="Normal 2 62 5 4" xfId="6998"/>
    <cellStyle name="Normal 2 62 5 4 2" xfId="24826"/>
    <cellStyle name="Normal 2 62 5 5" xfId="6999"/>
    <cellStyle name="Normal 2 62 5 5 2" xfId="24827"/>
    <cellStyle name="Normal 2 62 5 6" xfId="7000"/>
    <cellStyle name="Normal 2 62 5 6 2" xfId="24828"/>
    <cellStyle name="Normal 2 62 5 7" xfId="7001"/>
    <cellStyle name="Normal 2 62 5 7 2" xfId="24829"/>
    <cellStyle name="Normal 2 62 5 8" xfId="7002"/>
    <cellStyle name="Normal 2 62 5 8 2" xfId="24830"/>
    <cellStyle name="Normal 2 62 5 9" xfId="7003"/>
    <cellStyle name="Normal 2 62 5 9 2" xfId="24831"/>
    <cellStyle name="Normal 2 62 6" xfId="7004"/>
    <cellStyle name="Normal 2 62 6 10" xfId="7005"/>
    <cellStyle name="Normal 2 62 6 10 2" xfId="24832"/>
    <cellStyle name="Normal 2 62 6 11" xfId="7006"/>
    <cellStyle name="Normal 2 62 6 11 2" xfId="24833"/>
    <cellStyle name="Normal 2 62 6 12" xfId="7007"/>
    <cellStyle name="Normal 2 62 6 12 2" xfId="24834"/>
    <cellStyle name="Normal 2 62 6 13" xfId="7008"/>
    <cellStyle name="Normal 2 62 6 13 2" xfId="24835"/>
    <cellStyle name="Normal 2 62 6 14" xfId="7009"/>
    <cellStyle name="Normal 2 62 6 14 2" xfId="24836"/>
    <cellStyle name="Normal 2 62 6 15" xfId="24837"/>
    <cellStyle name="Normal 2 62 6 2" xfId="7010"/>
    <cellStyle name="Normal 2 62 6 2 2" xfId="24838"/>
    <cellStyle name="Normal 2 62 6 3" xfId="7011"/>
    <cellStyle name="Normal 2 62 6 3 2" xfId="24839"/>
    <cellStyle name="Normal 2 62 6 4" xfId="7012"/>
    <cellStyle name="Normal 2 62 6 4 2" xfId="24840"/>
    <cellStyle name="Normal 2 62 6 5" xfId="7013"/>
    <cellStyle name="Normal 2 62 6 5 2" xfId="24841"/>
    <cellStyle name="Normal 2 62 6 6" xfId="7014"/>
    <cellStyle name="Normal 2 62 6 6 2" xfId="24842"/>
    <cellStyle name="Normal 2 62 6 7" xfId="7015"/>
    <cellStyle name="Normal 2 62 6 7 2" xfId="24843"/>
    <cellStyle name="Normal 2 62 6 8" xfId="7016"/>
    <cellStyle name="Normal 2 62 6 8 2" xfId="24844"/>
    <cellStyle name="Normal 2 62 6 9" xfId="7017"/>
    <cellStyle name="Normal 2 62 6 9 2" xfId="24845"/>
    <cellStyle name="Normal 2 62 7" xfId="7018"/>
    <cellStyle name="Normal 2 62 7 10" xfId="7019"/>
    <cellStyle name="Normal 2 62 7 10 2" xfId="24846"/>
    <cellStyle name="Normal 2 62 7 11" xfId="7020"/>
    <cellStyle name="Normal 2 62 7 11 2" xfId="24847"/>
    <cellStyle name="Normal 2 62 7 12" xfId="7021"/>
    <cellStyle name="Normal 2 62 7 12 2" xfId="24848"/>
    <cellStyle name="Normal 2 62 7 13" xfId="7022"/>
    <cellStyle name="Normal 2 62 7 13 2" xfId="24849"/>
    <cellStyle name="Normal 2 62 7 14" xfId="7023"/>
    <cellStyle name="Normal 2 62 7 14 2" xfId="24850"/>
    <cellStyle name="Normal 2 62 7 15" xfId="24851"/>
    <cellStyle name="Normal 2 62 7 2" xfId="7024"/>
    <cellStyle name="Normal 2 62 7 2 2" xfId="24852"/>
    <cellStyle name="Normal 2 62 7 3" xfId="7025"/>
    <cellStyle name="Normal 2 62 7 3 2" xfId="24853"/>
    <cellStyle name="Normal 2 62 7 4" xfId="7026"/>
    <cellStyle name="Normal 2 62 7 4 2" xfId="24854"/>
    <cellStyle name="Normal 2 62 7 5" xfId="7027"/>
    <cellStyle name="Normal 2 62 7 5 2" xfId="24855"/>
    <cellStyle name="Normal 2 62 7 6" xfId="7028"/>
    <cellStyle name="Normal 2 62 7 6 2" xfId="24856"/>
    <cellStyle name="Normal 2 62 7 7" xfId="7029"/>
    <cellStyle name="Normal 2 62 7 7 2" xfId="24857"/>
    <cellStyle name="Normal 2 62 7 8" xfId="7030"/>
    <cellStyle name="Normal 2 62 7 8 2" xfId="24858"/>
    <cellStyle name="Normal 2 62 7 9" xfId="7031"/>
    <cellStyle name="Normal 2 62 7 9 2" xfId="24859"/>
    <cellStyle name="Normal 2 62 8" xfId="7032"/>
    <cellStyle name="Normal 2 62 8 10" xfId="7033"/>
    <cellStyle name="Normal 2 62 8 10 2" xfId="24860"/>
    <cellStyle name="Normal 2 62 8 11" xfId="7034"/>
    <cellStyle name="Normal 2 62 8 11 2" xfId="24861"/>
    <cellStyle name="Normal 2 62 8 12" xfId="7035"/>
    <cellStyle name="Normal 2 62 8 12 2" xfId="24862"/>
    <cellStyle name="Normal 2 62 8 13" xfId="7036"/>
    <cellStyle name="Normal 2 62 8 13 2" xfId="24863"/>
    <cellStyle name="Normal 2 62 8 14" xfId="7037"/>
    <cellStyle name="Normal 2 62 8 14 2" xfId="24864"/>
    <cellStyle name="Normal 2 62 8 15" xfId="24865"/>
    <cellStyle name="Normal 2 62 8 2" xfId="7038"/>
    <cellStyle name="Normal 2 62 8 2 2" xfId="24866"/>
    <cellStyle name="Normal 2 62 8 3" xfId="7039"/>
    <cellStyle name="Normal 2 62 8 3 2" xfId="24867"/>
    <cellStyle name="Normal 2 62 8 4" xfId="7040"/>
    <cellStyle name="Normal 2 62 8 4 2" xfId="24868"/>
    <cellStyle name="Normal 2 62 8 5" xfId="7041"/>
    <cellStyle name="Normal 2 62 8 5 2" xfId="24869"/>
    <cellStyle name="Normal 2 62 8 6" xfId="7042"/>
    <cellStyle name="Normal 2 62 8 6 2" xfId="24870"/>
    <cellStyle name="Normal 2 62 8 7" xfId="7043"/>
    <cellStyle name="Normal 2 62 8 7 2" xfId="24871"/>
    <cellStyle name="Normal 2 62 8 8" xfId="7044"/>
    <cellStyle name="Normal 2 62 8 8 2" xfId="24872"/>
    <cellStyle name="Normal 2 62 8 9" xfId="7045"/>
    <cellStyle name="Normal 2 62 8 9 2" xfId="24873"/>
    <cellStyle name="Normal 2 62 9" xfId="7046"/>
    <cellStyle name="Normal 2 62 9 10" xfId="7047"/>
    <cellStyle name="Normal 2 62 9 10 2" xfId="24874"/>
    <cellStyle name="Normal 2 62 9 11" xfId="7048"/>
    <cellStyle name="Normal 2 62 9 11 2" xfId="24875"/>
    <cellStyle name="Normal 2 62 9 12" xfId="7049"/>
    <cellStyle name="Normal 2 62 9 12 2" xfId="24876"/>
    <cellStyle name="Normal 2 62 9 13" xfId="7050"/>
    <cellStyle name="Normal 2 62 9 13 2" xfId="24877"/>
    <cellStyle name="Normal 2 62 9 14" xfId="7051"/>
    <cellStyle name="Normal 2 62 9 14 2" xfId="24878"/>
    <cellStyle name="Normal 2 62 9 15" xfId="24879"/>
    <cellStyle name="Normal 2 62 9 2" xfId="7052"/>
    <cellStyle name="Normal 2 62 9 2 2" xfId="24880"/>
    <cellStyle name="Normal 2 62 9 3" xfId="7053"/>
    <cellStyle name="Normal 2 62 9 3 2" xfId="24881"/>
    <cellStyle name="Normal 2 62 9 4" xfId="7054"/>
    <cellStyle name="Normal 2 62 9 4 2" xfId="24882"/>
    <cellStyle name="Normal 2 62 9 5" xfId="7055"/>
    <cellStyle name="Normal 2 62 9 5 2" xfId="24883"/>
    <cellStyle name="Normal 2 62 9 6" xfId="7056"/>
    <cellStyle name="Normal 2 62 9 6 2" xfId="24884"/>
    <cellStyle name="Normal 2 62 9 7" xfId="7057"/>
    <cellStyle name="Normal 2 62 9 7 2" xfId="24885"/>
    <cellStyle name="Normal 2 62 9 8" xfId="7058"/>
    <cellStyle name="Normal 2 62 9 8 2" xfId="24886"/>
    <cellStyle name="Normal 2 62 9 9" xfId="7059"/>
    <cellStyle name="Normal 2 62 9 9 2" xfId="24887"/>
    <cellStyle name="Normal 2 63" xfId="7060"/>
    <cellStyle name="Normal 2 64" xfId="7061"/>
    <cellStyle name="Normal 2 65" xfId="7062"/>
    <cellStyle name="Normal 2 66" xfId="7063"/>
    <cellStyle name="Normal 2 66 10" xfId="7064"/>
    <cellStyle name="Normal 2 66 10 2" xfId="24888"/>
    <cellStyle name="Normal 2 66 11" xfId="7065"/>
    <cellStyle name="Normal 2 66 11 2" xfId="24889"/>
    <cellStyle name="Normal 2 66 12" xfId="7066"/>
    <cellStyle name="Normal 2 66 12 2" xfId="24890"/>
    <cellStyle name="Normal 2 66 13" xfId="7067"/>
    <cellStyle name="Normal 2 66 13 2" xfId="24891"/>
    <cellStyle name="Normal 2 66 14" xfId="7068"/>
    <cellStyle name="Normal 2 66 14 2" xfId="24892"/>
    <cellStyle name="Normal 2 66 15" xfId="7069"/>
    <cellStyle name="Normal 2 66 15 2" xfId="24893"/>
    <cellStyle name="Normal 2 66 16" xfId="24894"/>
    <cellStyle name="Normal 2 66 2" xfId="7070"/>
    <cellStyle name="Normal 2 66 2 10" xfId="7071"/>
    <cellStyle name="Normal 2 66 2 10 2" xfId="24895"/>
    <cellStyle name="Normal 2 66 2 11" xfId="7072"/>
    <cellStyle name="Normal 2 66 2 11 2" xfId="24896"/>
    <cellStyle name="Normal 2 66 2 12" xfId="7073"/>
    <cellStyle name="Normal 2 66 2 12 2" xfId="24897"/>
    <cellStyle name="Normal 2 66 2 13" xfId="7074"/>
    <cellStyle name="Normal 2 66 2 13 2" xfId="24898"/>
    <cellStyle name="Normal 2 66 2 14" xfId="7075"/>
    <cellStyle name="Normal 2 66 2 14 2" xfId="24899"/>
    <cellStyle name="Normal 2 66 2 15" xfId="24900"/>
    <cellStyle name="Normal 2 66 2 2" xfId="7076"/>
    <cellStyle name="Normal 2 66 2 2 2" xfId="24901"/>
    <cellStyle name="Normal 2 66 2 3" xfId="7077"/>
    <cellStyle name="Normal 2 66 2 3 2" xfId="24902"/>
    <cellStyle name="Normal 2 66 2 4" xfId="7078"/>
    <cellStyle name="Normal 2 66 2 4 2" xfId="24903"/>
    <cellStyle name="Normal 2 66 2 5" xfId="7079"/>
    <cellStyle name="Normal 2 66 2 5 2" xfId="24904"/>
    <cellStyle name="Normal 2 66 2 6" xfId="7080"/>
    <cellStyle name="Normal 2 66 2 6 2" xfId="24905"/>
    <cellStyle name="Normal 2 66 2 7" xfId="7081"/>
    <cellStyle name="Normal 2 66 2 7 2" xfId="24906"/>
    <cellStyle name="Normal 2 66 2 8" xfId="7082"/>
    <cellStyle name="Normal 2 66 2 8 2" xfId="24907"/>
    <cellStyle name="Normal 2 66 2 9" xfId="7083"/>
    <cellStyle name="Normal 2 66 2 9 2" xfId="24908"/>
    <cellStyle name="Normal 2 66 3" xfId="7084"/>
    <cellStyle name="Normal 2 66 3 2" xfId="24909"/>
    <cellStyle name="Normal 2 66 4" xfId="7085"/>
    <cellStyle name="Normal 2 66 4 2" xfId="24910"/>
    <cellStyle name="Normal 2 66 5" xfId="7086"/>
    <cellStyle name="Normal 2 66 5 2" xfId="24911"/>
    <cellStyle name="Normal 2 66 6" xfId="7087"/>
    <cellStyle name="Normal 2 66 6 2" xfId="24912"/>
    <cellStyle name="Normal 2 66 7" xfId="7088"/>
    <cellStyle name="Normal 2 66 7 2" xfId="24913"/>
    <cellStyle name="Normal 2 66 8" xfId="7089"/>
    <cellStyle name="Normal 2 66 8 2" xfId="24914"/>
    <cellStyle name="Normal 2 66 9" xfId="7090"/>
    <cellStyle name="Normal 2 66 9 2" xfId="24915"/>
    <cellStyle name="Normal 2 67" xfId="7091"/>
    <cellStyle name="Normal 2 67 10" xfId="7092"/>
    <cellStyle name="Normal 2 67 10 2" xfId="24916"/>
    <cellStyle name="Normal 2 67 11" xfId="7093"/>
    <cellStyle name="Normal 2 67 11 2" xfId="24917"/>
    <cellStyle name="Normal 2 67 12" xfId="7094"/>
    <cellStyle name="Normal 2 67 12 2" xfId="24918"/>
    <cellStyle name="Normal 2 67 13" xfId="7095"/>
    <cellStyle name="Normal 2 67 13 2" xfId="24919"/>
    <cellStyle name="Normal 2 67 14" xfId="7096"/>
    <cellStyle name="Normal 2 67 14 2" xfId="24920"/>
    <cellStyle name="Normal 2 67 15" xfId="7097"/>
    <cellStyle name="Normal 2 67 15 2" xfId="24921"/>
    <cellStyle name="Normal 2 67 16" xfId="24922"/>
    <cellStyle name="Normal 2 67 2" xfId="7098"/>
    <cellStyle name="Normal 2 67 2 10" xfId="7099"/>
    <cellStyle name="Normal 2 67 2 10 2" xfId="24923"/>
    <cellStyle name="Normal 2 67 2 11" xfId="7100"/>
    <cellStyle name="Normal 2 67 2 11 2" xfId="24924"/>
    <cellStyle name="Normal 2 67 2 12" xfId="7101"/>
    <cellStyle name="Normal 2 67 2 12 2" xfId="24925"/>
    <cellStyle name="Normal 2 67 2 13" xfId="7102"/>
    <cellStyle name="Normal 2 67 2 13 2" xfId="24926"/>
    <cellStyle name="Normal 2 67 2 14" xfId="7103"/>
    <cellStyle name="Normal 2 67 2 14 2" xfId="24927"/>
    <cellStyle name="Normal 2 67 2 15" xfId="24928"/>
    <cellStyle name="Normal 2 67 2 2" xfId="7104"/>
    <cellStyle name="Normal 2 67 2 2 2" xfId="24929"/>
    <cellStyle name="Normal 2 67 2 3" xfId="7105"/>
    <cellStyle name="Normal 2 67 2 3 2" xfId="24930"/>
    <cellStyle name="Normal 2 67 2 4" xfId="7106"/>
    <cellStyle name="Normal 2 67 2 4 2" xfId="24931"/>
    <cellStyle name="Normal 2 67 2 5" xfId="7107"/>
    <cellStyle name="Normal 2 67 2 5 2" xfId="24932"/>
    <cellStyle name="Normal 2 67 2 6" xfId="7108"/>
    <cellStyle name="Normal 2 67 2 6 2" xfId="24933"/>
    <cellStyle name="Normal 2 67 2 7" xfId="7109"/>
    <cellStyle name="Normal 2 67 2 7 2" xfId="24934"/>
    <cellStyle name="Normal 2 67 2 8" xfId="7110"/>
    <cellStyle name="Normal 2 67 2 8 2" xfId="24935"/>
    <cellStyle name="Normal 2 67 2 9" xfId="7111"/>
    <cellStyle name="Normal 2 67 2 9 2" xfId="24936"/>
    <cellStyle name="Normal 2 67 3" xfId="7112"/>
    <cellStyle name="Normal 2 67 3 2" xfId="24937"/>
    <cellStyle name="Normal 2 67 4" xfId="7113"/>
    <cellStyle name="Normal 2 67 4 2" xfId="24938"/>
    <cellStyle name="Normal 2 67 5" xfId="7114"/>
    <cellStyle name="Normal 2 67 5 2" xfId="24939"/>
    <cellStyle name="Normal 2 67 6" xfId="7115"/>
    <cellStyle name="Normal 2 67 6 2" xfId="24940"/>
    <cellStyle name="Normal 2 67 7" xfId="7116"/>
    <cellStyle name="Normal 2 67 7 2" xfId="24941"/>
    <cellStyle name="Normal 2 67 8" xfId="7117"/>
    <cellStyle name="Normal 2 67 8 2" xfId="24942"/>
    <cellStyle name="Normal 2 67 9" xfId="7118"/>
    <cellStyle name="Normal 2 67 9 2" xfId="24943"/>
    <cellStyle name="Normal 2 68" xfId="7119"/>
    <cellStyle name="Normal 2 68 10" xfId="7120"/>
    <cellStyle name="Normal 2 68 10 2" xfId="24944"/>
    <cellStyle name="Normal 2 68 11" xfId="7121"/>
    <cellStyle name="Normal 2 68 11 2" xfId="24945"/>
    <cellStyle name="Normal 2 68 12" xfId="7122"/>
    <cellStyle name="Normal 2 68 12 2" xfId="24946"/>
    <cellStyle name="Normal 2 68 13" xfId="7123"/>
    <cellStyle name="Normal 2 68 13 2" xfId="24947"/>
    <cellStyle name="Normal 2 68 14" xfId="7124"/>
    <cellStyle name="Normal 2 68 14 2" xfId="24948"/>
    <cellStyle name="Normal 2 68 15" xfId="7125"/>
    <cellStyle name="Normal 2 68 15 2" xfId="24949"/>
    <cellStyle name="Normal 2 68 16" xfId="24950"/>
    <cellStyle name="Normal 2 68 2" xfId="7126"/>
    <cellStyle name="Normal 2 68 2 10" xfId="7127"/>
    <cellStyle name="Normal 2 68 2 10 2" xfId="24951"/>
    <cellStyle name="Normal 2 68 2 11" xfId="7128"/>
    <cellStyle name="Normal 2 68 2 11 2" xfId="24952"/>
    <cellStyle name="Normal 2 68 2 12" xfId="7129"/>
    <cellStyle name="Normal 2 68 2 12 2" xfId="24953"/>
    <cellStyle name="Normal 2 68 2 13" xfId="7130"/>
    <cellStyle name="Normal 2 68 2 13 2" xfId="24954"/>
    <cellStyle name="Normal 2 68 2 14" xfId="7131"/>
    <cellStyle name="Normal 2 68 2 14 2" xfId="24955"/>
    <cellStyle name="Normal 2 68 2 15" xfId="24956"/>
    <cellStyle name="Normal 2 68 2 2" xfId="7132"/>
    <cellStyle name="Normal 2 68 2 2 2" xfId="24957"/>
    <cellStyle name="Normal 2 68 2 3" xfId="7133"/>
    <cellStyle name="Normal 2 68 2 3 2" xfId="24958"/>
    <cellStyle name="Normal 2 68 2 4" xfId="7134"/>
    <cellStyle name="Normal 2 68 2 4 2" xfId="24959"/>
    <cellStyle name="Normal 2 68 2 5" xfId="7135"/>
    <cellStyle name="Normal 2 68 2 5 2" xfId="24960"/>
    <cellStyle name="Normal 2 68 2 6" xfId="7136"/>
    <cellStyle name="Normal 2 68 2 6 2" xfId="24961"/>
    <cellStyle name="Normal 2 68 2 7" xfId="7137"/>
    <cellStyle name="Normal 2 68 2 7 2" xfId="24962"/>
    <cellStyle name="Normal 2 68 2 8" xfId="7138"/>
    <cellStyle name="Normal 2 68 2 8 2" xfId="24963"/>
    <cellStyle name="Normal 2 68 2 9" xfId="7139"/>
    <cellStyle name="Normal 2 68 2 9 2" xfId="24964"/>
    <cellStyle name="Normal 2 68 3" xfId="7140"/>
    <cellStyle name="Normal 2 68 3 2" xfId="24965"/>
    <cellStyle name="Normal 2 68 4" xfId="7141"/>
    <cellStyle name="Normal 2 68 4 2" xfId="24966"/>
    <cellStyle name="Normal 2 68 5" xfId="7142"/>
    <cellStyle name="Normal 2 68 5 2" xfId="24967"/>
    <cellStyle name="Normal 2 68 6" xfId="7143"/>
    <cellStyle name="Normal 2 68 6 2" xfId="24968"/>
    <cellStyle name="Normal 2 68 7" xfId="7144"/>
    <cellStyle name="Normal 2 68 7 2" xfId="24969"/>
    <cellStyle name="Normal 2 68 8" xfId="7145"/>
    <cellStyle name="Normal 2 68 8 2" xfId="24970"/>
    <cellStyle name="Normal 2 68 9" xfId="7146"/>
    <cellStyle name="Normal 2 68 9 2" xfId="24971"/>
    <cellStyle name="Normal 2 69" xfId="7147"/>
    <cellStyle name="Normal 2 69 10" xfId="7148"/>
    <cellStyle name="Normal 2 69 10 2" xfId="24972"/>
    <cellStyle name="Normal 2 69 11" xfId="7149"/>
    <cellStyle name="Normal 2 69 11 2" xfId="24973"/>
    <cellStyle name="Normal 2 69 12" xfId="7150"/>
    <cellStyle name="Normal 2 69 12 2" xfId="24974"/>
    <cellStyle name="Normal 2 69 13" xfId="7151"/>
    <cellStyle name="Normal 2 69 13 2" xfId="24975"/>
    <cellStyle name="Normal 2 69 14" xfId="7152"/>
    <cellStyle name="Normal 2 69 14 2" xfId="24976"/>
    <cellStyle name="Normal 2 69 15" xfId="24977"/>
    <cellStyle name="Normal 2 69 2" xfId="7153"/>
    <cellStyle name="Normal 2 69 2 2" xfId="24978"/>
    <cellStyle name="Normal 2 69 3" xfId="7154"/>
    <cellStyle name="Normal 2 69 3 2" xfId="24979"/>
    <cellStyle name="Normal 2 69 4" xfId="7155"/>
    <cellStyle name="Normal 2 69 4 2" xfId="24980"/>
    <cellStyle name="Normal 2 69 5" xfId="7156"/>
    <cellStyle name="Normal 2 69 5 2" xfId="24981"/>
    <cellStyle name="Normal 2 69 6" xfId="7157"/>
    <cellStyle name="Normal 2 69 6 2" xfId="24982"/>
    <cellStyle name="Normal 2 69 7" xfId="7158"/>
    <cellStyle name="Normal 2 69 7 2" xfId="24983"/>
    <cellStyle name="Normal 2 69 8" xfId="7159"/>
    <cellStyle name="Normal 2 69 8 2" xfId="24984"/>
    <cellStyle name="Normal 2 69 9" xfId="7160"/>
    <cellStyle name="Normal 2 69 9 2" xfId="24985"/>
    <cellStyle name="Normal 2 7" xfId="300"/>
    <cellStyle name="Normal 2 7 10" xfId="37742"/>
    <cellStyle name="Normal 2 7 2" xfId="360"/>
    <cellStyle name="Normal 2 7 2 2" xfId="557"/>
    <cellStyle name="Normal 2 7 2 2 2" xfId="7161"/>
    <cellStyle name="Normal 2 7 2 2 3" xfId="7162"/>
    <cellStyle name="Normal 2 7 2 2 4" xfId="37915"/>
    <cellStyle name="Normal 2 7 2 3" xfId="7163"/>
    <cellStyle name="Normal 2 7 2 3 2" xfId="7164"/>
    <cellStyle name="Normal 2 7 2 4" xfId="7165"/>
    <cellStyle name="Normal 2 7 2 4 2" xfId="7166"/>
    <cellStyle name="Normal 2 7 2 5" xfId="7167"/>
    <cellStyle name="Normal 2 7 2 5 2" xfId="7168"/>
    <cellStyle name="Normal 2 7 2 6" xfId="7169"/>
    <cellStyle name="Normal 2 7 2 6 2" xfId="7170"/>
    <cellStyle name="Normal 2 7 2 7" xfId="7171"/>
    <cellStyle name="Normal 2 7 2 7 2" xfId="7172"/>
    <cellStyle name="Normal 2 7 2 8" xfId="7173"/>
    <cellStyle name="Normal 2 7 2 9" xfId="37801"/>
    <cellStyle name="Normal 2 7 3" xfId="498"/>
    <cellStyle name="Normal 2 7 3 2" xfId="7174"/>
    <cellStyle name="Normal 2 7 3 3" xfId="37856"/>
    <cellStyle name="Normal 2 7 4" xfId="7175"/>
    <cellStyle name="Normal 2 7 5" xfId="7176"/>
    <cellStyle name="Normal 2 7 6" xfId="7177"/>
    <cellStyle name="Normal 2 7 7" xfId="7178"/>
    <cellStyle name="Normal 2 7 8" xfId="7179"/>
    <cellStyle name="Normal 2 7 9" xfId="7180"/>
    <cellStyle name="Normal 2 70" xfId="7181"/>
    <cellStyle name="Normal 2 70 10" xfId="7182"/>
    <cellStyle name="Normal 2 70 10 2" xfId="24986"/>
    <cellStyle name="Normal 2 70 11" xfId="7183"/>
    <cellStyle name="Normal 2 70 11 2" xfId="24987"/>
    <cellStyle name="Normal 2 70 12" xfId="7184"/>
    <cellStyle name="Normal 2 70 12 2" xfId="24988"/>
    <cellStyle name="Normal 2 70 13" xfId="7185"/>
    <cellStyle name="Normal 2 70 13 2" xfId="24989"/>
    <cellStyle name="Normal 2 70 14" xfId="7186"/>
    <cellStyle name="Normal 2 70 14 2" xfId="24990"/>
    <cellStyle name="Normal 2 70 15" xfId="24991"/>
    <cellStyle name="Normal 2 70 2" xfId="7187"/>
    <cellStyle name="Normal 2 70 2 2" xfId="24992"/>
    <cellStyle name="Normal 2 70 3" xfId="7188"/>
    <cellStyle name="Normal 2 70 3 2" xfId="24993"/>
    <cellStyle name="Normal 2 70 4" xfId="7189"/>
    <cellStyle name="Normal 2 70 4 2" xfId="24994"/>
    <cellStyle name="Normal 2 70 5" xfId="7190"/>
    <cellStyle name="Normal 2 70 5 2" xfId="24995"/>
    <cellStyle name="Normal 2 70 6" xfId="7191"/>
    <cellStyle name="Normal 2 70 6 2" xfId="24996"/>
    <cellStyle name="Normal 2 70 7" xfId="7192"/>
    <cellStyle name="Normal 2 70 7 2" xfId="24997"/>
    <cellStyle name="Normal 2 70 8" xfId="7193"/>
    <cellStyle name="Normal 2 70 8 2" xfId="24998"/>
    <cellStyle name="Normal 2 70 9" xfId="7194"/>
    <cellStyle name="Normal 2 70 9 2" xfId="24999"/>
    <cellStyle name="Normal 2 71" xfId="7195"/>
    <cellStyle name="Normal 2 71 10" xfId="7196"/>
    <cellStyle name="Normal 2 71 10 2" xfId="25000"/>
    <cellStyle name="Normal 2 71 11" xfId="7197"/>
    <cellStyle name="Normal 2 71 11 2" xfId="25001"/>
    <cellStyle name="Normal 2 71 12" xfId="7198"/>
    <cellStyle name="Normal 2 71 12 2" xfId="25002"/>
    <cellStyle name="Normal 2 71 13" xfId="7199"/>
    <cellStyle name="Normal 2 71 13 2" xfId="25003"/>
    <cellStyle name="Normal 2 71 14" xfId="7200"/>
    <cellStyle name="Normal 2 71 14 2" xfId="25004"/>
    <cellStyle name="Normal 2 71 15" xfId="25005"/>
    <cellStyle name="Normal 2 71 2" xfId="7201"/>
    <cellStyle name="Normal 2 71 2 2" xfId="25006"/>
    <cellStyle name="Normal 2 71 3" xfId="7202"/>
    <cellStyle name="Normal 2 71 3 2" xfId="25007"/>
    <cellStyle name="Normal 2 71 4" xfId="7203"/>
    <cellStyle name="Normal 2 71 4 2" xfId="25008"/>
    <cellStyle name="Normal 2 71 5" xfId="7204"/>
    <cellStyle name="Normal 2 71 5 2" xfId="25009"/>
    <cellStyle name="Normal 2 71 6" xfId="7205"/>
    <cellStyle name="Normal 2 71 6 2" xfId="25010"/>
    <cellStyle name="Normal 2 71 7" xfId="7206"/>
    <cellStyle name="Normal 2 71 7 2" xfId="25011"/>
    <cellStyle name="Normal 2 71 8" xfId="7207"/>
    <cellStyle name="Normal 2 71 8 2" xfId="25012"/>
    <cellStyle name="Normal 2 71 9" xfId="7208"/>
    <cellStyle name="Normal 2 71 9 2" xfId="25013"/>
    <cellStyle name="Normal 2 72" xfId="7209"/>
    <cellStyle name="Normal 2 72 10" xfId="7210"/>
    <cellStyle name="Normal 2 72 10 2" xfId="25014"/>
    <cellStyle name="Normal 2 72 11" xfId="7211"/>
    <cellStyle name="Normal 2 72 11 2" xfId="25015"/>
    <cellStyle name="Normal 2 72 12" xfId="7212"/>
    <cellStyle name="Normal 2 72 12 2" xfId="25016"/>
    <cellStyle name="Normal 2 72 13" xfId="7213"/>
    <cellStyle name="Normal 2 72 13 2" xfId="25017"/>
    <cellStyle name="Normal 2 72 14" xfId="7214"/>
    <cellStyle name="Normal 2 72 14 2" xfId="25018"/>
    <cellStyle name="Normal 2 72 15" xfId="25019"/>
    <cellStyle name="Normal 2 72 2" xfId="7215"/>
    <cellStyle name="Normal 2 72 2 2" xfId="25020"/>
    <cellStyle name="Normal 2 72 3" xfId="7216"/>
    <cellStyle name="Normal 2 72 3 2" xfId="25021"/>
    <cellStyle name="Normal 2 72 4" xfId="7217"/>
    <cellStyle name="Normal 2 72 4 2" xfId="25022"/>
    <cellStyle name="Normal 2 72 5" xfId="7218"/>
    <cellStyle name="Normal 2 72 5 2" xfId="25023"/>
    <cellStyle name="Normal 2 72 6" xfId="7219"/>
    <cellStyle name="Normal 2 72 6 2" xfId="25024"/>
    <cellStyle name="Normal 2 72 7" xfId="7220"/>
    <cellStyle name="Normal 2 72 7 2" xfId="25025"/>
    <cellStyle name="Normal 2 72 8" xfId="7221"/>
    <cellStyle name="Normal 2 72 8 2" xfId="25026"/>
    <cellStyle name="Normal 2 72 9" xfId="7222"/>
    <cellStyle name="Normal 2 72 9 2" xfId="25027"/>
    <cellStyle name="Normal 2 73" xfId="7223"/>
    <cellStyle name="Normal 2 73 10" xfId="7224"/>
    <cellStyle name="Normal 2 73 10 2" xfId="25028"/>
    <cellStyle name="Normal 2 73 11" xfId="7225"/>
    <cellStyle name="Normal 2 73 11 2" xfId="25029"/>
    <cellStyle name="Normal 2 73 12" xfId="7226"/>
    <cellStyle name="Normal 2 73 12 2" xfId="25030"/>
    <cellStyle name="Normal 2 73 13" xfId="7227"/>
    <cellStyle name="Normal 2 73 13 2" xfId="25031"/>
    <cellStyle name="Normal 2 73 14" xfId="7228"/>
    <cellStyle name="Normal 2 73 14 2" xfId="25032"/>
    <cellStyle name="Normal 2 73 15" xfId="25033"/>
    <cellStyle name="Normal 2 73 2" xfId="7229"/>
    <cellStyle name="Normal 2 73 2 2" xfId="25034"/>
    <cellStyle name="Normal 2 73 3" xfId="7230"/>
    <cellStyle name="Normal 2 73 3 2" xfId="25035"/>
    <cellStyle name="Normal 2 73 4" xfId="7231"/>
    <cellStyle name="Normal 2 73 4 2" xfId="25036"/>
    <cellStyle name="Normal 2 73 5" xfId="7232"/>
    <cellStyle name="Normal 2 73 5 2" xfId="25037"/>
    <cellStyle name="Normal 2 73 6" xfId="7233"/>
    <cellStyle name="Normal 2 73 6 2" xfId="25038"/>
    <cellStyle name="Normal 2 73 7" xfId="7234"/>
    <cellStyle name="Normal 2 73 7 2" xfId="25039"/>
    <cellStyle name="Normal 2 73 8" xfId="7235"/>
    <cellStyle name="Normal 2 73 8 2" xfId="25040"/>
    <cellStyle name="Normal 2 73 9" xfId="7236"/>
    <cellStyle name="Normal 2 73 9 2" xfId="25041"/>
    <cellStyle name="Normal 2 74" xfId="7237"/>
    <cellStyle name="Normal 2 74 10" xfId="7238"/>
    <cellStyle name="Normal 2 74 10 2" xfId="25042"/>
    <cellStyle name="Normal 2 74 11" xfId="7239"/>
    <cellStyle name="Normal 2 74 11 2" xfId="25043"/>
    <cellStyle name="Normal 2 74 12" xfId="7240"/>
    <cellStyle name="Normal 2 74 12 2" xfId="25044"/>
    <cellStyle name="Normal 2 74 13" xfId="7241"/>
    <cellStyle name="Normal 2 74 13 2" xfId="25045"/>
    <cellStyle name="Normal 2 74 14" xfId="7242"/>
    <cellStyle name="Normal 2 74 14 2" xfId="25046"/>
    <cellStyle name="Normal 2 74 15" xfId="25047"/>
    <cellStyle name="Normal 2 74 2" xfId="7243"/>
    <cellStyle name="Normal 2 74 2 2" xfId="25048"/>
    <cellStyle name="Normal 2 74 3" xfId="7244"/>
    <cellStyle name="Normal 2 74 3 2" xfId="25049"/>
    <cellStyle name="Normal 2 74 4" xfId="7245"/>
    <cellStyle name="Normal 2 74 4 2" xfId="25050"/>
    <cellStyle name="Normal 2 74 5" xfId="7246"/>
    <cellStyle name="Normal 2 74 5 2" xfId="25051"/>
    <cellStyle name="Normal 2 74 6" xfId="7247"/>
    <cellStyle name="Normal 2 74 6 2" xfId="25052"/>
    <cellStyle name="Normal 2 74 7" xfId="7248"/>
    <cellStyle name="Normal 2 74 7 2" xfId="25053"/>
    <cellStyle name="Normal 2 74 8" xfId="7249"/>
    <cellStyle name="Normal 2 74 8 2" xfId="25054"/>
    <cellStyle name="Normal 2 74 9" xfId="7250"/>
    <cellStyle name="Normal 2 74 9 2" xfId="25055"/>
    <cellStyle name="Normal 2 75" xfId="7251"/>
    <cellStyle name="Normal 2 75 10" xfId="7252"/>
    <cellStyle name="Normal 2 75 10 2" xfId="25056"/>
    <cellStyle name="Normal 2 75 11" xfId="7253"/>
    <cellStyle name="Normal 2 75 11 2" xfId="25057"/>
    <cellStyle name="Normal 2 75 12" xfId="7254"/>
    <cellStyle name="Normal 2 75 12 2" xfId="25058"/>
    <cellStyle name="Normal 2 75 13" xfId="7255"/>
    <cellStyle name="Normal 2 75 13 2" xfId="25059"/>
    <cellStyle name="Normal 2 75 14" xfId="7256"/>
    <cellStyle name="Normal 2 75 14 2" xfId="25060"/>
    <cellStyle name="Normal 2 75 15" xfId="25061"/>
    <cellStyle name="Normal 2 75 2" xfId="7257"/>
    <cellStyle name="Normal 2 75 2 2" xfId="25062"/>
    <cellStyle name="Normal 2 75 3" xfId="7258"/>
    <cellStyle name="Normal 2 75 3 2" xfId="25063"/>
    <cellStyle name="Normal 2 75 4" xfId="7259"/>
    <cellStyle name="Normal 2 75 4 2" xfId="25064"/>
    <cellStyle name="Normal 2 75 5" xfId="7260"/>
    <cellStyle name="Normal 2 75 5 2" xfId="25065"/>
    <cellStyle name="Normal 2 75 6" xfId="7261"/>
    <cellStyle name="Normal 2 75 6 2" xfId="25066"/>
    <cellStyle name="Normal 2 75 7" xfId="7262"/>
    <cellStyle name="Normal 2 75 7 2" xfId="25067"/>
    <cellStyle name="Normal 2 75 8" xfId="7263"/>
    <cellStyle name="Normal 2 75 8 2" xfId="25068"/>
    <cellStyle name="Normal 2 75 9" xfId="7264"/>
    <cellStyle name="Normal 2 75 9 2" xfId="25069"/>
    <cellStyle name="Normal 2 76" xfId="7265"/>
    <cellStyle name="Normal 2 76 10" xfId="7266"/>
    <cellStyle name="Normal 2 76 10 2" xfId="25070"/>
    <cellStyle name="Normal 2 76 11" xfId="7267"/>
    <cellStyle name="Normal 2 76 11 2" xfId="25071"/>
    <cellStyle name="Normal 2 76 12" xfId="7268"/>
    <cellStyle name="Normal 2 76 12 2" xfId="25072"/>
    <cellStyle name="Normal 2 76 13" xfId="7269"/>
    <cellStyle name="Normal 2 76 13 2" xfId="25073"/>
    <cellStyle name="Normal 2 76 14" xfId="7270"/>
    <cellStyle name="Normal 2 76 14 2" xfId="25074"/>
    <cellStyle name="Normal 2 76 15" xfId="25075"/>
    <cellStyle name="Normal 2 76 2" xfId="7271"/>
    <cellStyle name="Normal 2 76 2 2" xfId="25076"/>
    <cellStyle name="Normal 2 76 3" xfId="7272"/>
    <cellStyle name="Normal 2 76 3 2" xfId="25077"/>
    <cellStyle name="Normal 2 76 4" xfId="7273"/>
    <cellStyle name="Normal 2 76 4 2" xfId="25078"/>
    <cellStyle name="Normal 2 76 5" xfId="7274"/>
    <cellStyle name="Normal 2 76 5 2" xfId="25079"/>
    <cellStyle name="Normal 2 76 6" xfId="7275"/>
    <cellStyle name="Normal 2 76 6 2" xfId="25080"/>
    <cellStyle name="Normal 2 76 7" xfId="7276"/>
    <cellStyle name="Normal 2 76 7 2" xfId="25081"/>
    <cellStyle name="Normal 2 76 8" xfId="7277"/>
    <cellStyle name="Normal 2 76 8 2" xfId="25082"/>
    <cellStyle name="Normal 2 76 9" xfId="7278"/>
    <cellStyle name="Normal 2 76 9 2" xfId="25083"/>
    <cellStyle name="Normal 2 77" xfId="7279"/>
    <cellStyle name="Normal 2 77 10" xfId="7280"/>
    <cellStyle name="Normal 2 77 10 2" xfId="25084"/>
    <cellStyle name="Normal 2 77 11" xfId="7281"/>
    <cellStyle name="Normal 2 77 11 2" xfId="25085"/>
    <cellStyle name="Normal 2 77 12" xfId="7282"/>
    <cellStyle name="Normal 2 77 12 2" xfId="25086"/>
    <cellStyle name="Normal 2 77 13" xfId="7283"/>
    <cellStyle name="Normal 2 77 13 2" xfId="25087"/>
    <cellStyle name="Normal 2 77 14" xfId="7284"/>
    <cellStyle name="Normal 2 77 14 2" xfId="25088"/>
    <cellStyle name="Normal 2 77 15" xfId="25089"/>
    <cellStyle name="Normal 2 77 2" xfId="7285"/>
    <cellStyle name="Normal 2 77 2 2" xfId="25090"/>
    <cellStyle name="Normal 2 77 3" xfId="7286"/>
    <cellStyle name="Normal 2 77 3 2" xfId="25091"/>
    <cellStyle name="Normal 2 77 4" xfId="7287"/>
    <cellStyle name="Normal 2 77 4 2" xfId="25092"/>
    <cellStyle name="Normal 2 77 5" xfId="7288"/>
    <cellStyle name="Normal 2 77 5 2" xfId="25093"/>
    <cellStyle name="Normal 2 77 6" xfId="7289"/>
    <cellStyle name="Normal 2 77 6 2" xfId="25094"/>
    <cellStyle name="Normal 2 77 7" xfId="7290"/>
    <cellStyle name="Normal 2 77 7 2" xfId="25095"/>
    <cellStyle name="Normal 2 77 8" xfId="7291"/>
    <cellStyle name="Normal 2 77 8 2" xfId="25096"/>
    <cellStyle name="Normal 2 77 9" xfId="7292"/>
    <cellStyle name="Normal 2 77 9 2" xfId="25097"/>
    <cellStyle name="Normal 2 78" xfId="7293"/>
    <cellStyle name="Normal 2 78 10" xfId="7294"/>
    <cellStyle name="Normal 2 78 10 2" xfId="25098"/>
    <cellStyle name="Normal 2 78 11" xfId="7295"/>
    <cellStyle name="Normal 2 78 11 2" xfId="25099"/>
    <cellStyle name="Normal 2 78 12" xfId="7296"/>
    <cellStyle name="Normal 2 78 12 2" xfId="25100"/>
    <cellStyle name="Normal 2 78 13" xfId="7297"/>
    <cellStyle name="Normal 2 78 13 2" xfId="25101"/>
    <cellStyle name="Normal 2 78 14" xfId="7298"/>
    <cellStyle name="Normal 2 78 14 2" xfId="25102"/>
    <cellStyle name="Normal 2 78 15" xfId="25103"/>
    <cellStyle name="Normal 2 78 2" xfId="7299"/>
    <cellStyle name="Normal 2 78 2 2" xfId="25104"/>
    <cellStyle name="Normal 2 78 3" xfId="7300"/>
    <cellStyle name="Normal 2 78 3 2" xfId="25105"/>
    <cellStyle name="Normal 2 78 4" xfId="7301"/>
    <cellStyle name="Normal 2 78 4 2" xfId="25106"/>
    <cellStyle name="Normal 2 78 5" xfId="7302"/>
    <cellStyle name="Normal 2 78 5 2" xfId="25107"/>
    <cellStyle name="Normal 2 78 6" xfId="7303"/>
    <cellStyle name="Normal 2 78 6 2" xfId="25108"/>
    <cellStyle name="Normal 2 78 7" xfId="7304"/>
    <cellStyle name="Normal 2 78 7 2" xfId="25109"/>
    <cellStyle name="Normal 2 78 8" xfId="7305"/>
    <cellStyle name="Normal 2 78 8 2" xfId="25110"/>
    <cellStyle name="Normal 2 78 9" xfId="7306"/>
    <cellStyle name="Normal 2 78 9 2" xfId="25111"/>
    <cellStyle name="Normal 2 79" xfId="7307"/>
    <cellStyle name="Normal 2 8" xfId="338"/>
    <cellStyle name="Normal 2 8 10" xfId="37779"/>
    <cellStyle name="Normal 2 8 2" xfId="535"/>
    <cellStyle name="Normal 2 8 2 2" xfId="7308"/>
    <cellStyle name="Normal 2 8 2 3" xfId="7309"/>
    <cellStyle name="Normal 2 8 2 4" xfId="37893"/>
    <cellStyle name="Normal 2 8 3" xfId="7310"/>
    <cellStyle name="Normal 2 8 3 2" xfId="7311"/>
    <cellStyle name="Normal 2 8 4" xfId="7312"/>
    <cellStyle name="Normal 2 8 4 2" xfId="7313"/>
    <cellStyle name="Normal 2 8 5" xfId="7314"/>
    <cellStyle name="Normal 2 8 5 2" xfId="7315"/>
    <cellStyle name="Normal 2 8 6" xfId="7316"/>
    <cellStyle name="Normal 2 8 6 2" xfId="7317"/>
    <cellStyle name="Normal 2 8 7" xfId="7318"/>
    <cellStyle name="Normal 2 8 7 2" xfId="7319"/>
    <cellStyle name="Normal 2 8 8" xfId="7320"/>
    <cellStyle name="Normal 2 8 9" xfId="7321"/>
    <cellStyle name="Normal 2 80" xfId="7322"/>
    <cellStyle name="Normal 2 80 10" xfId="7323"/>
    <cellStyle name="Normal 2 80 10 2" xfId="25112"/>
    <cellStyle name="Normal 2 80 11" xfId="7324"/>
    <cellStyle name="Normal 2 80 11 2" xfId="25113"/>
    <cellStyle name="Normal 2 80 12" xfId="7325"/>
    <cellStyle name="Normal 2 80 12 2" xfId="25114"/>
    <cellStyle name="Normal 2 80 13" xfId="7326"/>
    <cellStyle name="Normal 2 80 13 2" xfId="25115"/>
    <cellStyle name="Normal 2 80 14" xfId="7327"/>
    <cellStyle name="Normal 2 80 14 2" xfId="25116"/>
    <cellStyle name="Normal 2 80 15" xfId="25117"/>
    <cellStyle name="Normal 2 80 2" xfId="7328"/>
    <cellStyle name="Normal 2 80 2 2" xfId="25118"/>
    <cellStyle name="Normal 2 80 3" xfId="7329"/>
    <cellStyle name="Normal 2 80 3 2" xfId="25119"/>
    <cellStyle name="Normal 2 80 4" xfId="7330"/>
    <cellStyle name="Normal 2 80 4 2" xfId="25120"/>
    <cellStyle name="Normal 2 80 5" xfId="7331"/>
    <cellStyle name="Normal 2 80 5 2" xfId="25121"/>
    <cellStyle name="Normal 2 80 6" xfId="7332"/>
    <cellStyle name="Normal 2 80 6 2" xfId="25122"/>
    <cellStyle name="Normal 2 80 7" xfId="7333"/>
    <cellStyle name="Normal 2 80 7 2" xfId="25123"/>
    <cellStyle name="Normal 2 80 8" xfId="7334"/>
    <cellStyle name="Normal 2 80 8 2" xfId="25124"/>
    <cellStyle name="Normal 2 80 9" xfId="7335"/>
    <cellStyle name="Normal 2 80 9 2" xfId="25125"/>
    <cellStyle name="Normal 2 81" xfId="7336"/>
    <cellStyle name="Normal 2 81 10" xfId="7337"/>
    <cellStyle name="Normal 2 81 10 2" xfId="25126"/>
    <cellStyle name="Normal 2 81 11" xfId="7338"/>
    <cellStyle name="Normal 2 81 11 2" xfId="25127"/>
    <cellStyle name="Normal 2 81 12" xfId="7339"/>
    <cellStyle name="Normal 2 81 12 2" xfId="25128"/>
    <cellStyle name="Normal 2 81 13" xfId="7340"/>
    <cellStyle name="Normal 2 81 13 2" xfId="25129"/>
    <cellStyle name="Normal 2 81 14" xfId="7341"/>
    <cellStyle name="Normal 2 81 14 2" xfId="25130"/>
    <cellStyle name="Normal 2 81 15" xfId="25131"/>
    <cellStyle name="Normal 2 81 2" xfId="7342"/>
    <cellStyle name="Normal 2 81 2 2" xfId="25132"/>
    <cellStyle name="Normal 2 81 3" xfId="7343"/>
    <cellStyle name="Normal 2 81 3 2" xfId="25133"/>
    <cellStyle name="Normal 2 81 4" xfId="7344"/>
    <cellStyle name="Normal 2 81 4 2" xfId="25134"/>
    <cellStyle name="Normal 2 81 5" xfId="7345"/>
    <cellStyle name="Normal 2 81 5 2" xfId="25135"/>
    <cellStyle name="Normal 2 81 6" xfId="7346"/>
    <cellStyle name="Normal 2 81 6 2" xfId="25136"/>
    <cellStyle name="Normal 2 81 7" xfId="7347"/>
    <cellStyle name="Normal 2 81 7 2" xfId="25137"/>
    <cellStyle name="Normal 2 81 8" xfId="7348"/>
    <cellStyle name="Normal 2 81 8 2" xfId="25138"/>
    <cellStyle name="Normal 2 81 9" xfId="7349"/>
    <cellStyle name="Normal 2 81 9 2" xfId="25139"/>
    <cellStyle name="Normal 2 82" xfId="37720"/>
    <cellStyle name="Normal 2 9" xfId="444"/>
    <cellStyle name="Normal 2 9 10" xfId="37833"/>
    <cellStyle name="Normal 2 9 2" xfId="7350"/>
    <cellStyle name="Normal 2 9 2 2" xfId="7351"/>
    <cellStyle name="Normal 2 9 3" xfId="7352"/>
    <cellStyle name="Normal 2 9 3 2" xfId="7353"/>
    <cellStyle name="Normal 2 9 4" xfId="7354"/>
    <cellStyle name="Normal 2 9 4 2" xfId="7355"/>
    <cellStyle name="Normal 2 9 5" xfId="7356"/>
    <cellStyle name="Normal 2 9 5 2" xfId="7357"/>
    <cellStyle name="Normal 2 9 6" xfId="7358"/>
    <cellStyle name="Normal 2 9 6 2" xfId="7359"/>
    <cellStyle name="Normal 2 9 7" xfId="7360"/>
    <cellStyle name="Normal 2 9 7 2" xfId="7361"/>
    <cellStyle name="Normal 2 9 8" xfId="7362"/>
    <cellStyle name="Normal 2 9 9" xfId="7363"/>
    <cellStyle name="Normal 20" xfId="43"/>
    <cellStyle name="Normal 20 10" xfId="7364"/>
    <cellStyle name="Normal 20 11" xfId="37715"/>
    <cellStyle name="Normal 20 2" xfId="439"/>
    <cellStyle name="Normal 20 2 2" xfId="7365"/>
    <cellStyle name="Normal 20 2 3" xfId="37828"/>
    <cellStyle name="Normal 20 3" xfId="7366"/>
    <cellStyle name="Normal 20 4" xfId="7367"/>
    <cellStyle name="Normal 20 5" xfId="7368"/>
    <cellStyle name="Normal 20 6" xfId="7369"/>
    <cellStyle name="Normal 20 7" xfId="7370"/>
    <cellStyle name="Normal 20 8" xfId="7371"/>
    <cellStyle name="Normal 20 9" xfId="7372"/>
    <cellStyle name="Normal 21" xfId="303"/>
    <cellStyle name="Normal 21 10" xfId="7373"/>
    <cellStyle name="Normal 21 11" xfId="37744"/>
    <cellStyle name="Normal 21 2" xfId="500"/>
    <cellStyle name="Normal 21 2 2" xfId="7374"/>
    <cellStyle name="Normal 21 2 3" xfId="37858"/>
    <cellStyle name="Normal 21 3" xfId="608"/>
    <cellStyle name="Normal 21 4" xfId="7375"/>
    <cellStyle name="Normal 21 5" xfId="7376"/>
    <cellStyle name="Normal 21 6" xfId="7377"/>
    <cellStyle name="Normal 21 7" xfId="7378"/>
    <cellStyle name="Normal 21 8" xfId="7379"/>
    <cellStyle name="Normal 21 9" xfId="7380"/>
    <cellStyle name="Normal 22" xfId="319"/>
    <cellStyle name="Normal 22 2" xfId="516"/>
    <cellStyle name="Normal 22 2 2" xfId="7381"/>
    <cellStyle name="Normal 22 2 3" xfId="37874"/>
    <cellStyle name="Normal 22 3" xfId="7382"/>
    <cellStyle name="Normal 22 4" xfId="37760"/>
    <cellStyle name="Normal 23" xfId="362"/>
    <cellStyle name="Normal 23 2" xfId="559"/>
    <cellStyle name="Normal 24" xfId="403"/>
    <cellStyle name="Normal 24 2" xfId="565"/>
    <cellStyle name="Normal 24 2 2" xfId="7383"/>
    <cellStyle name="Normal 24 2 3" xfId="37917"/>
    <cellStyle name="Normal 24 3" xfId="7384"/>
    <cellStyle name="Normal 24 4" xfId="37803"/>
    <cellStyle name="Normal 25" xfId="407"/>
    <cellStyle name="Normal 25 2" xfId="569"/>
    <cellStyle name="Normal 25 2 2" xfId="7385"/>
    <cellStyle name="Normal 25 2 3" xfId="37921"/>
    <cellStyle name="Normal 25 3" xfId="7386"/>
    <cellStyle name="Normal 25 4" xfId="37807"/>
    <cellStyle name="Normal 26" xfId="107"/>
    <cellStyle name="Normal 26 2" xfId="200"/>
    <cellStyle name="Normal 26 3" xfId="7387"/>
    <cellStyle name="Normal 26 4" xfId="7388"/>
    <cellStyle name="Normal 26 5" xfId="7389"/>
    <cellStyle name="Normal 26 6" xfId="7390"/>
    <cellStyle name="Normal 26 7" xfId="7391"/>
    <cellStyle name="Normal 27" xfId="108"/>
    <cellStyle name="Normal 27 2" xfId="201"/>
    <cellStyle name="Normal 27 3" xfId="7392"/>
    <cellStyle name="Normal 27 4" xfId="7393"/>
    <cellStyle name="Normal 27 5" xfId="7394"/>
    <cellStyle name="Normal 27 6" xfId="7395"/>
    <cellStyle name="Normal 27 7" xfId="7396"/>
    <cellStyle name="Normal 27 8" xfId="7397"/>
    <cellStyle name="Normal 28" xfId="134"/>
    <cellStyle name="Normal 28 2" xfId="220"/>
    <cellStyle name="Normal 28 3" xfId="7398"/>
    <cellStyle name="Normal 28 3 10" xfId="7399"/>
    <cellStyle name="Normal 28 3 10 10" xfId="7400"/>
    <cellStyle name="Normal 28 3 10 10 2" xfId="25140"/>
    <cellStyle name="Normal 28 3 10 11" xfId="7401"/>
    <cellStyle name="Normal 28 3 10 11 2" xfId="25141"/>
    <cellStyle name="Normal 28 3 10 12" xfId="7402"/>
    <cellStyle name="Normal 28 3 10 12 2" xfId="25142"/>
    <cellStyle name="Normal 28 3 10 13" xfId="7403"/>
    <cellStyle name="Normal 28 3 10 13 2" xfId="25143"/>
    <cellStyle name="Normal 28 3 10 14" xfId="7404"/>
    <cellStyle name="Normal 28 3 10 14 2" xfId="25144"/>
    <cellStyle name="Normal 28 3 10 15" xfId="25145"/>
    <cellStyle name="Normal 28 3 10 2" xfId="7405"/>
    <cellStyle name="Normal 28 3 10 2 2" xfId="25146"/>
    <cellStyle name="Normal 28 3 10 3" xfId="7406"/>
    <cellStyle name="Normal 28 3 10 3 2" xfId="25147"/>
    <cellStyle name="Normal 28 3 10 4" xfId="7407"/>
    <cellStyle name="Normal 28 3 10 4 2" xfId="25148"/>
    <cellStyle name="Normal 28 3 10 5" xfId="7408"/>
    <cellStyle name="Normal 28 3 10 5 2" xfId="25149"/>
    <cellStyle name="Normal 28 3 10 6" xfId="7409"/>
    <cellStyle name="Normal 28 3 10 6 2" xfId="25150"/>
    <cellStyle name="Normal 28 3 10 7" xfId="7410"/>
    <cellStyle name="Normal 28 3 10 7 2" xfId="25151"/>
    <cellStyle name="Normal 28 3 10 8" xfId="7411"/>
    <cellStyle name="Normal 28 3 10 8 2" xfId="25152"/>
    <cellStyle name="Normal 28 3 10 9" xfId="7412"/>
    <cellStyle name="Normal 28 3 10 9 2" xfId="25153"/>
    <cellStyle name="Normal 28 3 11" xfId="7413"/>
    <cellStyle name="Normal 28 3 11 10" xfId="7414"/>
    <cellStyle name="Normal 28 3 11 10 2" xfId="25154"/>
    <cellStyle name="Normal 28 3 11 11" xfId="7415"/>
    <cellStyle name="Normal 28 3 11 11 2" xfId="25155"/>
    <cellStyle name="Normal 28 3 11 12" xfId="7416"/>
    <cellStyle name="Normal 28 3 11 12 2" xfId="25156"/>
    <cellStyle name="Normal 28 3 11 13" xfId="7417"/>
    <cellStyle name="Normal 28 3 11 13 2" xfId="25157"/>
    <cellStyle name="Normal 28 3 11 14" xfId="7418"/>
    <cellStyle name="Normal 28 3 11 14 2" xfId="25158"/>
    <cellStyle name="Normal 28 3 11 15" xfId="25159"/>
    <cellStyle name="Normal 28 3 11 2" xfId="7419"/>
    <cellStyle name="Normal 28 3 11 2 2" xfId="25160"/>
    <cellStyle name="Normal 28 3 11 3" xfId="7420"/>
    <cellStyle name="Normal 28 3 11 3 2" xfId="25161"/>
    <cellStyle name="Normal 28 3 11 4" xfId="7421"/>
    <cellStyle name="Normal 28 3 11 4 2" xfId="25162"/>
    <cellStyle name="Normal 28 3 11 5" xfId="7422"/>
    <cellStyle name="Normal 28 3 11 5 2" xfId="25163"/>
    <cellStyle name="Normal 28 3 11 6" xfId="7423"/>
    <cellStyle name="Normal 28 3 11 6 2" xfId="25164"/>
    <cellStyle name="Normal 28 3 11 7" xfId="7424"/>
    <cellStyle name="Normal 28 3 11 7 2" xfId="25165"/>
    <cellStyle name="Normal 28 3 11 8" xfId="7425"/>
    <cellStyle name="Normal 28 3 11 8 2" xfId="25166"/>
    <cellStyle name="Normal 28 3 11 9" xfId="7426"/>
    <cellStyle name="Normal 28 3 11 9 2" xfId="25167"/>
    <cellStyle name="Normal 28 3 12" xfId="7427"/>
    <cellStyle name="Normal 28 3 12 10" xfId="7428"/>
    <cellStyle name="Normal 28 3 12 10 2" xfId="25168"/>
    <cellStyle name="Normal 28 3 12 11" xfId="7429"/>
    <cellStyle name="Normal 28 3 12 11 2" xfId="25169"/>
    <cellStyle name="Normal 28 3 12 12" xfId="7430"/>
    <cellStyle name="Normal 28 3 12 12 2" xfId="25170"/>
    <cellStyle name="Normal 28 3 12 13" xfId="7431"/>
    <cellStyle name="Normal 28 3 12 13 2" xfId="25171"/>
    <cellStyle name="Normal 28 3 12 14" xfId="7432"/>
    <cellStyle name="Normal 28 3 12 14 2" xfId="25172"/>
    <cellStyle name="Normal 28 3 12 15" xfId="25173"/>
    <cellStyle name="Normal 28 3 12 2" xfId="7433"/>
    <cellStyle name="Normal 28 3 12 2 2" xfId="25174"/>
    <cellStyle name="Normal 28 3 12 3" xfId="7434"/>
    <cellStyle name="Normal 28 3 12 3 2" xfId="25175"/>
    <cellStyle name="Normal 28 3 12 4" xfId="7435"/>
    <cellStyle name="Normal 28 3 12 4 2" xfId="25176"/>
    <cellStyle name="Normal 28 3 12 5" xfId="7436"/>
    <cellStyle name="Normal 28 3 12 5 2" xfId="25177"/>
    <cellStyle name="Normal 28 3 12 6" xfId="7437"/>
    <cellStyle name="Normal 28 3 12 6 2" xfId="25178"/>
    <cellStyle name="Normal 28 3 12 7" xfId="7438"/>
    <cellStyle name="Normal 28 3 12 7 2" xfId="25179"/>
    <cellStyle name="Normal 28 3 12 8" xfId="7439"/>
    <cellStyle name="Normal 28 3 12 8 2" xfId="25180"/>
    <cellStyle name="Normal 28 3 12 9" xfId="7440"/>
    <cellStyle name="Normal 28 3 12 9 2" xfId="25181"/>
    <cellStyle name="Normal 28 3 13" xfId="7441"/>
    <cellStyle name="Normal 28 3 13 10" xfId="7442"/>
    <cellStyle name="Normal 28 3 13 10 2" xfId="25182"/>
    <cellStyle name="Normal 28 3 13 11" xfId="7443"/>
    <cellStyle name="Normal 28 3 13 11 2" xfId="25183"/>
    <cellStyle name="Normal 28 3 13 12" xfId="7444"/>
    <cellStyle name="Normal 28 3 13 12 2" xfId="25184"/>
    <cellStyle name="Normal 28 3 13 13" xfId="7445"/>
    <cellStyle name="Normal 28 3 13 13 2" xfId="25185"/>
    <cellStyle name="Normal 28 3 13 14" xfId="7446"/>
    <cellStyle name="Normal 28 3 13 14 2" xfId="25186"/>
    <cellStyle name="Normal 28 3 13 15" xfId="25187"/>
    <cellStyle name="Normal 28 3 13 2" xfId="7447"/>
    <cellStyle name="Normal 28 3 13 2 2" xfId="25188"/>
    <cellStyle name="Normal 28 3 13 3" xfId="7448"/>
    <cellStyle name="Normal 28 3 13 3 2" xfId="25189"/>
    <cellStyle name="Normal 28 3 13 4" xfId="7449"/>
    <cellStyle name="Normal 28 3 13 4 2" xfId="25190"/>
    <cellStyle name="Normal 28 3 13 5" xfId="7450"/>
    <cellStyle name="Normal 28 3 13 5 2" xfId="25191"/>
    <cellStyle name="Normal 28 3 13 6" xfId="7451"/>
    <cellStyle name="Normal 28 3 13 6 2" xfId="25192"/>
    <cellStyle name="Normal 28 3 13 7" xfId="7452"/>
    <cellStyle name="Normal 28 3 13 7 2" xfId="25193"/>
    <cellStyle name="Normal 28 3 13 8" xfId="7453"/>
    <cellStyle name="Normal 28 3 13 8 2" xfId="25194"/>
    <cellStyle name="Normal 28 3 13 9" xfId="7454"/>
    <cellStyle name="Normal 28 3 13 9 2" xfId="25195"/>
    <cellStyle name="Normal 28 3 14" xfId="7455"/>
    <cellStyle name="Normal 28 3 14 10" xfId="7456"/>
    <cellStyle name="Normal 28 3 14 10 2" xfId="25196"/>
    <cellStyle name="Normal 28 3 14 11" xfId="7457"/>
    <cellStyle name="Normal 28 3 14 11 2" xfId="25197"/>
    <cellStyle name="Normal 28 3 14 12" xfId="7458"/>
    <cellStyle name="Normal 28 3 14 12 2" xfId="25198"/>
    <cellStyle name="Normal 28 3 14 13" xfId="7459"/>
    <cellStyle name="Normal 28 3 14 13 2" xfId="25199"/>
    <cellStyle name="Normal 28 3 14 14" xfId="7460"/>
    <cellStyle name="Normal 28 3 14 14 2" xfId="25200"/>
    <cellStyle name="Normal 28 3 14 15" xfId="25201"/>
    <cellStyle name="Normal 28 3 14 2" xfId="7461"/>
    <cellStyle name="Normal 28 3 14 2 2" xfId="25202"/>
    <cellStyle name="Normal 28 3 14 3" xfId="7462"/>
    <cellStyle name="Normal 28 3 14 3 2" xfId="25203"/>
    <cellStyle name="Normal 28 3 14 4" xfId="7463"/>
    <cellStyle name="Normal 28 3 14 4 2" xfId="25204"/>
    <cellStyle name="Normal 28 3 14 5" xfId="7464"/>
    <cellStyle name="Normal 28 3 14 5 2" xfId="25205"/>
    <cellStyle name="Normal 28 3 14 6" xfId="7465"/>
    <cellStyle name="Normal 28 3 14 6 2" xfId="25206"/>
    <cellStyle name="Normal 28 3 14 7" xfId="7466"/>
    <cellStyle name="Normal 28 3 14 7 2" xfId="25207"/>
    <cellStyle name="Normal 28 3 14 8" xfId="7467"/>
    <cellStyle name="Normal 28 3 14 8 2" xfId="25208"/>
    <cellStyle name="Normal 28 3 14 9" xfId="7468"/>
    <cellStyle name="Normal 28 3 14 9 2" xfId="25209"/>
    <cellStyle name="Normal 28 3 15" xfId="7469"/>
    <cellStyle name="Normal 28 3 15 10" xfId="7470"/>
    <cellStyle name="Normal 28 3 15 10 2" xfId="25210"/>
    <cellStyle name="Normal 28 3 15 11" xfId="7471"/>
    <cellStyle name="Normal 28 3 15 11 2" xfId="25211"/>
    <cellStyle name="Normal 28 3 15 12" xfId="7472"/>
    <cellStyle name="Normal 28 3 15 12 2" xfId="25212"/>
    <cellStyle name="Normal 28 3 15 13" xfId="7473"/>
    <cellStyle name="Normal 28 3 15 13 2" xfId="25213"/>
    <cellStyle name="Normal 28 3 15 14" xfId="7474"/>
    <cellStyle name="Normal 28 3 15 14 2" xfId="25214"/>
    <cellStyle name="Normal 28 3 15 15" xfId="25215"/>
    <cellStyle name="Normal 28 3 15 2" xfId="7475"/>
    <cellStyle name="Normal 28 3 15 2 2" xfId="25216"/>
    <cellStyle name="Normal 28 3 15 3" xfId="7476"/>
    <cellStyle name="Normal 28 3 15 3 2" xfId="25217"/>
    <cellStyle name="Normal 28 3 15 4" xfId="7477"/>
    <cellStyle name="Normal 28 3 15 4 2" xfId="25218"/>
    <cellStyle name="Normal 28 3 15 5" xfId="7478"/>
    <cellStyle name="Normal 28 3 15 5 2" xfId="25219"/>
    <cellStyle name="Normal 28 3 15 6" xfId="7479"/>
    <cellStyle name="Normal 28 3 15 6 2" xfId="25220"/>
    <cellStyle name="Normal 28 3 15 7" xfId="7480"/>
    <cellStyle name="Normal 28 3 15 7 2" xfId="25221"/>
    <cellStyle name="Normal 28 3 15 8" xfId="7481"/>
    <cellStyle name="Normal 28 3 15 8 2" xfId="25222"/>
    <cellStyle name="Normal 28 3 15 9" xfId="7482"/>
    <cellStyle name="Normal 28 3 15 9 2" xfId="25223"/>
    <cellStyle name="Normal 28 3 16" xfId="7483"/>
    <cellStyle name="Normal 28 3 16 2" xfId="25224"/>
    <cellStyle name="Normal 28 3 17" xfId="7484"/>
    <cellStyle name="Normal 28 3 17 2" xfId="25225"/>
    <cellStyle name="Normal 28 3 18" xfId="7485"/>
    <cellStyle name="Normal 28 3 18 2" xfId="25226"/>
    <cellStyle name="Normal 28 3 19" xfId="7486"/>
    <cellStyle name="Normal 28 3 19 2" xfId="25227"/>
    <cellStyle name="Normal 28 3 2" xfId="7487"/>
    <cellStyle name="Normal 28 3 2 10" xfId="7488"/>
    <cellStyle name="Normal 28 3 2 10 2" xfId="25228"/>
    <cellStyle name="Normal 28 3 2 11" xfId="7489"/>
    <cellStyle name="Normal 28 3 2 11 2" xfId="25229"/>
    <cellStyle name="Normal 28 3 2 12" xfId="7490"/>
    <cellStyle name="Normal 28 3 2 12 2" xfId="25230"/>
    <cellStyle name="Normal 28 3 2 13" xfId="7491"/>
    <cellStyle name="Normal 28 3 2 13 2" xfId="25231"/>
    <cellStyle name="Normal 28 3 2 14" xfId="7492"/>
    <cellStyle name="Normal 28 3 2 14 2" xfId="25232"/>
    <cellStyle name="Normal 28 3 2 15" xfId="7493"/>
    <cellStyle name="Normal 28 3 2 15 2" xfId="25233"/>
    <cellStyle name="Normal 28 3 2 16" xfId="25234"/>
    <cellStyle name="Normal 28 3 2 2" xfId="7494"/>
    <cellStyle name="Normal 28 3 2 2 10" xfId="7495"/>
    <cellStyle name="Normal 28 3 2 2 10 2" xfId="25235"/>
    <cellStyle name="Normal 28 3 2 2 11" xfId="7496"/>
    <cellStyle name="Normal 28 3 2 2 11 2" xfId="25236"/>
    <cellStyle name="Normal 28 3 2 2 12" xfId="7497"/>
    <cellStyle name="Normal 28 3 2 2 12 2" xfId="25237"/>
    <cellStyle name="Normal 28 3 2 2 13" xfId="7498"/>
    <cellStyle name="Normal 28 3 2 2 13 2" xfId="25238"/>
    <cellStyle name="Normal 28 3 2 2 14" xfId="7499"/>
    <cellStyle name="Normal 28 3 2 2 14 2" xfId="25239"/>
    <cellStyle name="Normal 28 3 2 2 15" xfId="25240"/>
    <cellStyle name="Normal 28 3 2 2 2" xfId="7500"/>
    <cellStyle name="Normal 28 3 2 2 2 2" xfId="25241"/>
    <cellStyle name="Normal 28 3 2 2 3" xfId="7501"/>
    <cellStyle name="Normal 28 3 2 2 3 2" xfId="25242"/>
    <cellStyle name="Normal 28 3 2 2 4" xfId="7502"/>
    <cellStyle name="Normal 28 3 2 2 4 2" xfId="25243"/>
    <cellStyle name="Normal 28 3 2 2 5" xfId="7503"/>
    <cellStyle name="Normal 28 3 2 2 5 2" xfId="25244"/>
    <cellStyle name="Normal 28 3 2 2 6" xfId="7504"/>
    <cellStyle name="Normal 28 3 2 2 6 2" xfId="25245"/>
    <cellStyle name="Normal 28 3 2 2 7" xfId="7505"/>
    <cellStyle name="Normal 28 3 2 2 7 2" xfId="25246"/>
    <cellStyle name="Normal 28 3 2 2 8" xfId="7506"/>
    <cellStyle name="Normal 28 3 2 2 8 2" xfId="25247"/>
    <cellStyle name="Normal 28 3 2 2 9" xfId="7507"/>
    <cellStyle name="Normal 28 3 2 2 9 2" xfId="25248"/>
    <cellStyle name="Normal 28 3 2 3" xfId="7508"/>
    <cellStyle name="Normal 28 3 2 3 2" xfId="25249"/>
    <cellStyle name="Normal 28 3 2 4" xfId="7509"/>
    <cellStyle name="Normal 28 3 2 4 2" xfId="25250"/>
    <cellStyle name="Normal 28 3 2 5" xfId="7510"/>
    <cellStyle name="Normal 28 3 2 5 2" xfId="25251"/>
    <cellStyle name="Normal 28 3 2 6" xfId="7511"/>
    <cellStyle name="Normal 28 3 2 6 2" xfId="25252"/>
    <cellStyle name="Normal 28 3 2 7" xfId="7512"/>
    <cellStyle name="Normal 28 3 2 7 2" xfId="25253"/>
    <cellStyle name="Normal 28 3 2 8" xfId="7513"/>
    <cellStyle name="Normal 28 3 2 8 2" xfId="25254"/>
    <cellStyle name="Normal 28 3 2 9" xfId="7514"/>
    <cellStyle name="Normal 28 3 2 9 2" xfId="25255"/>
    <cellStyle name="Normal 28 3 20" xfId="7515"/>
    <cellStyle name="Normal 28 3 20 2" xfId="25256"/>
    <cellStyle name="Normal 28 3 21" xfId="7516"/>
    <cellStyle name="Normal 28 3 21 2" xfId="25257"/>
    <cellStyle name="Normal 28 3 22" xfId="7517"/>
    <cellStyle name="Normal 28 3 22 2" xfId="25258"/>
    <cellStyle name="Normal 28 3 23" xfId="7518"/>
    <cellStyle name="Normal 28 3 23 2" xfId="25259"/>
    <cellStyle name="Normal 28 3 24" xfId="7519"/>
    <cellStyle name="Normal 28 3 24 2" xfId="25260"/>
    <cellStyle name="Normal 28 3 25" xfId="7520"/>
    <cellStyle name="Normal 28 3 25 2" xfId="25261"/>
    <cellStyle name="Normal 28 3 26" xfId="7521"/>
    <cellStyle name="Normal 28 3 26 2" xfId="25262"/>
    <cellStyle name="Normal 28 3 27" xfId="7522"/>
    <cellStyle name="Normal 28 3 27 2" xfId="25263"/>
    <cellStyle name="Normal 28 3 28" xfId="7523"/>
    <cellStyle name="Normal 28 3 28 2" xfId="25264"/>
    <cellStyle name="Normal 28 3 29" xfId="25265"/>
    <cellStyle name="Normal 28 3 3" xfId="7524"/>
    <cellStyle name="Normal 28 3 3 10" xfId="7525"/>
    <cellStyle name="Normal 28 3 3 10 2" xfId="25266"/>
    <cellStyle name="Normal 28 3 3 11" xfId="7526"/>
    <cellStyle name="Normal 28 3 3 11 2" xfId="25267"/>
    <cellStyle name="Normal 28 3 3 12" xfId="7527"/>
    <cellStyle name="Normal 28 3 3 12 2" xfId="25268"/>
    <cellStyle name="Normal 28 3 3 13" xfId="7528"/>
    <cellStyle name="Normal 28 3 3 13 2" xfId="25269"/>
    <cellStyle name="Normal 28 3 3 14" xfId="7529"/>
    <cellStyle name="Normal 28 3 3 14 2" xfId="25270"/>
    <cellStyle name="Normal 28 3 3 15" xfId="7530"/>
    <cellStyle name="Normal 28 3 3 15 2" xfId="25271"/>
    <cellStyle name="Normal 28 3 3 16" xfId="25272"/>
    <cellStyle name="Normal 28 3 3 2" xfId="7531"/>
    <cellStyle name="Normal 28 3 3 2 10" xfId="7532"/>
    <cellStyle name="Normal 28 3 3 2 10 2" xfId="25273"/>
    <cellStyle name="Normal 28 3 3 2 11" xfId="7533"/>
    <cellStyle name="Normal 28 3 3 2 11 2" xfId="25274"/>
    <cellStyle name="Normal 28 3 3 2 12" xfId="7534"/>
    <cellStyle name="Normal 28 3 3 2 12 2" xfId="25275"/>
    <cellStyle name="Normal 28 3 3 2 13" xfId="7535"/>
    <cellStyle name="Normal 28 3 3 2 13 2" xfId="25276"/>
    <cellStyle name="Normal 28 3 3 2 14" xfId="7536"/>
    <cellStyle name="Normal 28 3 3 2 14 2" xfId="25277"/>
    <cellStyle name="Normal 28 3 3 2 15" xfId="25278"/>
    <cellStyle name="Normal 28 3 3 2 2" xfId="7537"/>
    <cellStyle name="Normal 28 3 3 2 2 2" xfId="25279"/>
    <cellStyle name="Normal 28 3 3 2 3" xfId="7538"/>
    <cellStyle name="Normal 28 3 3 2 3 2" xfId="25280"/>
    <cellStyle name="Normal 28 3 3 2 4" xfId="7539"/>
    <cellStyle name="Normal 28 3 3 2 4 2" xfId="25281"/>
    <cellStyle name="Normal 28 3 3 2 5" xfId="7540"/>
    <cellStyle name="Normal 28 3 3 2 5 2" xfId="25282"/>
    <cellStyle name="Normal 28 3 3 2 6" xfId="7541"/>
    <cellStyle name="Normal 28 3 3 2 6 2" xfId="25283"/>
    <cellStyle name="Normal 28 3 3 2 7" xfId="7542"/>
    <cellStyle name="Normal 28 3 3 2 7 2" xfId="25284"/>
    <cellStyle name="Normal 28 3 3 2 8" xfId="7543"/>
    <cellStyle name="Normal 28 3 3 2 8 2" xfId="25285"/>
    <cellStyle name="Normal 28 3 3 2 9" xfId="7544"/>
    <cellStyle name="Normal 28 3 3 2 9 2" xfId="25286"/>
    <cellStyle name="Normal 28 3 3 3" xfId="7545"/>
    <cellStyle name="Normal 28 3 3 3 2" xfId="25287"/>
    <cellStyle name="Normal 28 3 3 4" xfId="7546"/>
    <cellStyle name="Normal 28 3 3 4 2" xfId="25288"/>
    <cellStyle name="Normal 28 3 3 5" xfId="7547"/>
    <cellStyle name="Normal 28 3 3 5 2" xfId="25289"/>
    <cellStyle name="Normal 28 3 3 6" xfId="7548"/>
    <cellStyle name="Normal 28 3 3 6 2" xfId="25290"/>
    <cellStyle name="Normal 28 3 3 7" xfId="7549"/>
    <cellStyle name="Normal 28 3 3 7 2" xfId="25291"/>
    <cellStyle name="Normal 28 3 3 8" xfId="7550"/>
    <cellStyle name="Normal 28 3 3 8 2" xfId="25292"/>
    <cellStyle name="Normal 28 3 3 9" xfId="7551"/>
    <cellStyle name="Normal 28 3 3 9 2" xfId="25293"/>
    <cellStyle name="Normal 28 3 4" xfId="7552"/>
    <cellStyle name="Normal 28 3 4 10" xfId="7553"/>
    <cellStyle name="Normal 28 3 4 10 2" xfId="25294"/>
    <cellStyle name="Normal 28 3 4 11" xfId="7554"/>
    <cellStyle name="Normal 28 3 4 11 2" xfId="25295"/>
    <cellStyle name="Normal 28 3 4 12" xfId="7555"/>
    <cellStyle name="Normal 28 3 4 12 2" xfId="25296"/>
    <cellStyle name="Normal 28 3 4 13" xfId="7556"/>
    <cellStyle name="Normal 28 3 4 13 2" xfId="25297"/>
    <cellStyle name="Normal 28 3 4 14" xfId="7557"/>
    <cellStyle name="Normal 28 3 4 14 2" xfId="25298"/>
    <cellStyle name="Normal 28 3 4 15" xfId="7558"/>
    <cellStyle name="Normal 28 3 4 15 2" xfId="25299"/>
    <cellStyle name="Normal 28 3 4 16" xfId="25300"/>
    <cellStyle name="Normal 28 3 4 2" xfId="7559"/>
    <cellStyle name="Normal 28 3 4 2 10" xfId="7560"/>
    <cellStyle name="Normal 28 3 4 2 10 2" xfId="25301"/>
    <cellStyle name="Normal 28 3 4 2 11" xfId="7561"/>
    <cellStyle name="Normal 28 3 4 2 11 2" xfId="25302"/>
    <cellStyle name="Normal 28 3 4 2 12" xfId="7562"/>
    <cellStyle name="Normal 28 3 4 2 12 2" xfId="25303"/>
    <cellStyle name="Normal 28 3 4 2 13" xfId="7563"/>
    <cellStyle name="Normal 28 3 4 2 13 2" xfId="25304"/>
    <cellStyle name="Normal 28 3 4 2 14" xfId="7564"/>
    <cellStyle name="Normal 28 3 4 2 14 2" xfId="25305"/>
    <cellStyle name="Normal 28 3 4 2 15" xfId="25306"/>
    <cellStyle name="Normal 28 3 4 2 2" xfId="7565"/>
    <cellStyle name="Normal 28 3 4 2 2 2" xfId="25307"/>
    <cellStyle name="Normal 28 3 4 2 3" xfId="7566"/>
    <cellStyle name="Normal 28 3 4 2 3 2" xfId="25308"/>
    <cellStyle name="Normal 28 3 4 2 4" xfId="7567"/>
    <cellStyle name="Normal 28 3 4 2 4 2" xfId="25309"/>
    <cellStyle name="Normal 28 3 4 2 5" xfId="7568"/>
    <cellStyle name="Normal 28 3 4 2 5 2" xfId="25310"/>
    <cellStyle name="Normal 28 3 4 2 6" xfId="7569"/>
    <cellStyle name="Normal 28 3 4 2 6 2" xfId="25311"/>
    <cellStyle name="Normal 28 3 4 2 7" xfId="7570"/>
    <cellStyle name="Normal 28 3 4 2 7 2" xfId="25312"/>
    <cellStyle name="Normal 28 3 4 2 8" xfId="7571"/>
    <cellStyle name="Normal 28 3 4 2 8 2" xfId="25313"/>
    <cellStyle name="Normal 28 3 4 2 9" xfId="7572"/>
    <cellStyle name="Normal 28 3 4 2 9 2" xfId="25314"/>
    <cellStyle name="Normal 28 3 4 3" xfId="7573"/>
    <cellStyle name="Normal 28 3 4 3 2" xfId="25315"/>
    <cellStyle name="Normal 28 3 4 4" xfId="7574"/>
    <cellStyle name="Normal 28 3 4 4 2" xfId="25316"/>
    <cellStyle name="Normal 28 3 4 5" xfId="7575"/>
    <cellStyle name="Normal 28 3 4 5 2" xfId="25317"/>
    <cellStyle name="Normal 28 3 4 6" xfId="7576"/>
    <cellStyle name="Normal 28 3 4 6 2" xfId="25318"/>
    <cellStyle name="Normal 28 3 4 7" xfId="7577"/>
    <cellStyle name="Normal 28 3 4 7 2" xfId="25319"/>
    <cellStyle name="Normal 28 3 4 8" xfId="7578"/>
    <cellStyle name="Normal 28 3 4 8 2" xfId="25320"/>
    <cellStyle name="Normal 28 3 4 9" xfId="7579"/>
    <cellStyle name="Normal 28 3 4 9 2" xfId="25321"/>
    <cellStyle name="Normal 28 3 5" xfId="7580"/>
    <cellStyle name="Normal 28 3 5 10" xfId="7581"/>
    <cellStyle name="Normal 28 3 5 10 2" xfId="25322"/>
    <cellStyle name="Normal 28 3 5 11" xfId="7582"/>
    <cellStyle name="Normal 28 3 5 11 2" xfId="25323"/>
    <cellStyle name="Normal 28 3 5 12" xfId="7583"/>
    <cellStyle name="Normal 28 3 5 12 2" xfId="25324"/>
    <cellStyle name="Normal 28 3 5 13" xfId="7584"/>
    <cellStyle name="Normal 28 3 5 13 2" xfId="25325"/>
    <cellStyle name="Normal 28 3 5 14" xfId="7585"/>
    <cellStyle name="Normal 28 3 5 14 2" xfId="25326"/>
    <cellStyle name="Normal 28 3 5 15" xfId="25327"/>
    <cellStyle name="Normal 28 3 5 2" xfId="7586"/>
    <cellStyle name="Normal 28 3 5 2 2" xfId="25328"/>
    <cellStyle name="Normal 28 3 5 3" xfId="7587"/>
    <cellStyle name="Normal 28 3 5 3 2" xfId="25329"/>
    <cellStyle name="Normal 28 3 5 4" xfId="7588"/>
    <cellStyle name="Normal 28 3 5 4 2" xfId="25330"/>
    <cellStyle name="Normal 28 3 5 5" xfId="7589"/>
    <cellStyle name="Normal 28 3 5 5 2" xfId="25331"/>
    <cellStyle name="Normal 28 3 5 6" xfId="7590"/>
    <cellStyle name="Normal 28 3 5 6 2" xfId="25332"/>
    <cellStyle name="Normal 28 3 5 7" xfId="7591"/>
    <cellStyle name="Normal 28 3 5 7 2" xfId="25333"/>
    <cellStyle name="Normal 28 3 5 8" xfId="7592"/>
    <cellStyle name="Normal 28 3 5 8 2" xfId="25334"/>
    <cellStyle name="Normal 28 3 5 9" xfId="7593"/>
    <cellStyle name="Normal 28 3 5 9 2" xfId="25335"/>
    <cellStyle name="Normal 28 3 6" xfId="7594"/>
    <cellStyle name="Normal 28 3 6 10" xfId="7595"/>
    <cellStyle name="Normal 28 3 6 10 2" xfId="25336"/>
    <cellStyle name="Normal 28 3 6 11" xfId="7596"/>
    <cellStyle name="Normal 28 3 6 11 2" xfId="25337"/>
    <cellStyle name="Normal 28 3 6 12" xfId="7597"/>
    <cellStyle name="Normal 28 3 6 12 2" xfId="25338"/>
    <cellStyle name="Normal 28 3 6 13" xfId="7598"/>
    <cellStyle name="Normal 28 3 6 13 2" xfId="25339"/>
    <cellStyle name="Normal 28 3 6 14" xfId="7599"/>
    <cellStyle name="Normal 28 3 6 14 2" xfId="25340"/>
    <cellStyle name="Normal 28 3 6 15" xfId="25341"/>
    <cellStyle name="Normal 28 3 6 2" xfId="7600"/>
    <cellStyle name="Normal 28 3 6 2 2" xfId="25342"/>
    <cellStyle name="Normal 28 3 6 3" xfId="7601"/>
    <cellStyle name="Normal 28 3 6 3 2" xfId="25343"/>
    <cellStyle name="Normal 28 3 6 4" xfId="7602"/>
    <cellStyle name="Normal 28 3 6 4 2" xfId="25344"/>
    <cellStyle name="Normal 28 3 6 5" xfId="7603"/>
    <cellStyle name="Normal 28 3 6 5 2" xfId="25345"/>
    <cellStyle name="Normal 28 3 6 6" xfId="7604"/>
    <cellStyle name="Normal 28 3 6 6 2" xfId="25346"/>
    <cellStyle name="Normal 28 3 6 7" xfId="7605"/>
    <cellStyle name="Normal 28 3 6 7 2" xfId="25347"/>
    <cellStyle name="Normal 28 3 6 8" xfId="7606"/>
    <cellStyle name="Normal 28 3 6 8 2" xfId="25348"/>
    <cellStyle name="Normal 28 3 6 9" xfId="7607"/>
    <cellStyle name="Normal 28 3 6 9 2" xfId="25349"/>
    <cellStyle name="Normal 28 3 7" xfId="7608"/>
    <cellStyle name="Normal 28 3 7 10" xfId="7609"/>
    <cellStyle name="Normal 28 3 7 10 2" xfId="25350"/>
    <cellStyle name="Normal 28 3 7 11" xfId="7610"/>
    <cellStyle name="Normal 28 3 7 11 2" xfId="25351"/>
    <cellStyle name="Normal 28 3 7 12" xfId="7611"/>
    <cellStyle name="Normal 28 3 7 12 2" xfId="25352"/>
    <cellStyle name="Normal 28 3 7 13" xfId="7612"/>
    <cellStyle name="Normal 28 3 7 13 2" xfId="25353"/>
    <cellStyle name="Normal 28 3 7 14" xfId="7613"/>
    <cellStyle name="Normal 28 3 7 14 2" xfId="25354"/>
    <cellStyle name="Normal 28 3 7 15" xfId="25355"/>
    <cellStyle name="Normal 28 3 7 2" xfId="7614"/>
    <cellStyle name="Normal 28 3 7 2 2" xfId="25356"/>
    <cellStyle name="Normal 28 3 7 3" xfId="7615"/>
    <cellStyle name="Normal 28 3 7 3 2" xfId="25357"/>
    <cellStyle name="Normal 28 3 7 4" xfId="7616"/>
    <cellStyle name="Normal 28 3 7 4 2" xfId="25358"/>
    <cellStyle name="Normal 28 3 7 5" xfId="7617"/>
    <cellStyle name="Normal 28 3 7 5 2" xfId="25359"/>
    <cellStyle name="Normal 28 3 7 6" xfId="7618"/>
    <cellStyle name="Normal 28 3 7 6 2" xfId="25360"/>
    <cellStyle name="Normal 28 3 7 7" xfId="7619"/>
    <cellStyle name="Normal 28 3 7 7 2" xfId="25361"/>
    <cellStyle name="Normal 28 3 7 8" xfId="7620"/>
    <cellStyle name="Normal 28 3 7 8 2" xfId="25362"/>
    <cellStyle name="Normal 28 3 7 9" xfId="7621"/>
    <cellStyle name="Normal 28 3 7 9 2" xfId="25363"/>
    <cellStyle name="Normal 28 3 8" xfId="7622"/>
    <cellStyle name="Normal 28 3 8 10" xfId="7623"/>
    <cellStyle name="Normal 28 3 8 10 2" xfId="25364"/>
    <cellStyle name="Normal 28 3 8 11" xfId="7624"/>
    <cellStyle name="Normal 28 3 8 11 2" xfId="25365"/>
    <cellStyle name="Normal 28 3 8 12" xfId="7625"/>
    <cellStyle name="Normal 28 3 8 12 2" xfId="25366"/>
    <cellStyle name="Normal 28 3 8 13" xfId="7626"/>
    <cellStyle name="Normal 28 3 8 13 2" xfId="25367"/>
    <cellStyle name="Normal 28 3 8 14" xfId="7627"/>
    <cellStyle name="Normal 28 3 8 14 2" xfId="25368"/>
    <cellStyle name="Normal 28 3 8 15" xfId="25369"/>
    <cellStyle name="Normal 28 3 8 2" xfId="7628"/>
    <cellStyle name="Normal 28 3 8 2 2" xfId="25370"/>
    <cellStyle name="Normal 28 3 8 3" xfId="7629"/>
    <cellStyle name="Normal 28 3 8 3 2" xfId="25371"/>
    <cellStyle name="Normal 28 3 8 4" xfId="7630"/>
    <cellStyle name="Normal 28 3 8 4 2" xfId="25372"/>
    <cellStyle name="Normal 28 3 8 5" xfId="7631"/>
    <cellStyle name="Normal 28 3 8 5 2" xfId="25373"/>
    <cellStyle name="Normal 28 3 8 6" xfId="7632"/>
    <cellStyle name="Normal 28 3 8 6 2" xfId="25374"/>
    <cellStyle name="Normal 28 3 8 7" xfId="7633"/>
    <cellStyle name="Normal 28 3 8 7 2" xfId="25375"/>
    <cellStyle name="Normal 28 3 8 8" xfId="7634"/>
    <cellStyle name="Normal 28 3 8 8 2" xfId="25376"/>
    <cellStyle name="Normal 28 3 8 9" xfId="7635"/>
    <cellStyle name="Normal 28 3 8 9 2" xfId="25377"/>
    <cellStyle name="Normal 28 3 9" xfId="7636"/>
    <cellStyle name="Normal 28 3 9 10" xfId="7637"/>
    <cellStyle name="Normal 28 3 9 10 2" xfId="25378"/>
    <cellStyle name="Normal 28 3 9 11" xfId="7638"/>
    <cellStyle name="Normal 28 3 9 11 2" xfId="25379"/>
    <cellStyle name="Normal 28 3 9 12" xfId="7639"/>
    <cellStyle name="Normal 28 3 9 12 2" xfId="25380"/>
    <cellStyle name="Normal 28 3 9 13" xfId="7640"/>
    <cellStyle name="Normal 28 3 9 13 2" xfId="25381"/>
    <cellStyle name="Normal 28 3 9 14" xfId="7641"/>
    <cellStyle name="Normal 28 3 9 14 2" xfId="25382"/>
    <cellStyle name="Normal 28 3 9 15" xfId="25383"/>
    <cellStyle name="Normal 28 3 9 2" xfId="7642"/>
    <cellStyle name="Normal 28 3 9 2 2" xfId="25384"/>
    <cellStyle name="Normal 28 3 9 3" xfId="7643"/>
    <cellStyle name="Normal 28 3 9 3 2" xfId="25385"/>
    <cellStyle name="Normal 28 3 9 4" xfId="7644"/>
    <cellStyle name="Normal 28 3 9 4 2" xfId="25386"/>
    <cellStyle name="Normal 28 3 9 5" xfId="7645"/>
    <cellStyle name="Normal 28 3 9 5 2" xfId="25387"/>
    <cellStyle name="Normal 28 3 9 6" xfId="7646"/>
    <cellStyle name="Normal 28 3 9 6 2" xfId="25388"/>
    <cellStyle name="Normal 28 3 9 7" xfId="7647"/>
    <cellStyle name="Normal 28 3 9 7 2" xfId="25389"/>
    <cellStyle name="Normal 28 3 9 8" xfId="7648"/>
    <cellStyle name="Normal 28 3 9 8 2" xfId="25390"/>
    <cellStyle name="Normal 28 3 9 9" xfId="7649"/>
    <cellStyle name="Normal 28 3 9 9 2" xfId="25391"/>
    <cellStyle name="Normal 28 4" xfId="7650"/>
    <cellStyle name="Normal 28 4 10" xfId="7651"/>
    <cellStyle name="Normal 28 4 10 10" xfId="7652"/>
    <cellStyle name="Normal 28 4 10 10 2" xfId="25392"/>
    <cellStyle name="Normal 28 4 10 11" xfId="7653"/>
    <cellStyle name="Normal 28 4 10 11 2" xfId="25393"/>
    <cellStyle name="Normal 28 4 10 12" xfId="7654"/>
    <cellStyle name="Normal 28 4 10 12 2" xfId="25394"/>
    <cellStyle name="Normal 28 4 10 13" xfId="7655"/>
    <cellStyle name="Normal 28 4 10 13 2" xfId="25395"/>
    <cellStyle name="Normal 28 4 10 14" xfId="7656"/>
    <cellStyle name="Normal 28 4 10 14 2" xfId="25396"/>
    <cellStyle name="Normal 28 4 10 15" xfId="25397"/>
    <cellStyle name="Normal 28 4 10 2" xfId="7657"/>
    <cellStyle name="Normal 28 4 10 2 2" xfId="25398"/>
    <cellStyle name="Normal 28 4 10 3" xfId="7658"/>
    <cellStyle name="Normal 28 4 10 3 2" xfId="25399"/>
    <cellStyle name="Normal 28 4 10 4" xfId="7659"/>
    <cellStyle name="Normal 28 4 10 4 2" xfId="25400"/>
    <cellStyle name="Normal 28 4 10 5" xfId="7660"/>
    <cellStyle name="Normal 28 4 10 5 2" xfId="25401"/>
    <cellStyle name="Normal 28 4 10 6" xfId="7661"/>
    <cellStyle name="Normal 28 4 10 6 2" xfId="25402"/>
    <cellStyle name="Normal 28 4 10 7" xfId="7662"/>
    <cellStyle name="Normal 28 4 10 7 2" xfId="25403"/>
    <cellStyle name="Normal 28 4 10 8" xfId="7663"/>
    <cellStyle name="Normal 28 4 10 8 2" xfId="25404"/>
    <cellStyle name="Normal 28 4 10 9" xfId="7664"/>
    <cellStyle name="Normal 28 4 10 9 2" xfId="25405"/>
    <cellStyle name="Normal 28 4 11" xfId="7665"/>
    <cellStyle name="Normal 28 4 11 10" xfId="7666"/>
    <cellStyle name="Normal 28 4 11 10 2" xfId="25406"/>
    <cellStyle name="Normal 28 4 11 11" xfId="7667"/>
    <cellStyle name="Normal 28 4 11 11 2" xfId="25407"/>
    <cellStyle name="Normal 28 4 11 12" xfId="7668"/>
    <cellStyle name="Normal 28 4 11 12 2" xfId="25408"/>
    <cellStyle name="Normal 28 4 11 13" xfId="7669"/>
    <cellStyle name="Normal 28 4 11 13 2" xfId="25409"/>
    <cellStyle name="Normal 28 4 11 14" xfId="7670"/>
    <cellStyle name="Normal 28 4 11 14 2" xfId="25410"/>
    <cellStyle name="Normal 28 4 11 15" xfId="25411"/>
    <cellStyle name="Normal 28 4 11 2" xfId="7671"/>
    <cellStyle name="Normal 28 4 11 2 2" xfId="25412"/>
    <cellStyle name="Normal 28 4 11 3" xfId="7672"/>
    <cellStyle name="Normal 28 4 11 3 2" xfId="25413"/>
    <cellStyle name="Normal 28 4 11 4" xfId="7673"/>
    <cellStyle name="Normal 28 4 11 4 2" xfId="25414"/>
    <cellStyle name="Normal 28 4 11 5" xfId="7674"/>
    <cellStyle name="Normal 28 4 11 5 2" xfId="25415"/>
    <cellStyle name="Normal 28 4 11 6" xfId="7675"/>
    <cellStyle name="Normal 28 4 11 6 2" xfId="25416"/>
    <cellStyle name="Normal 28 4 11 7" xfId="7676"/>
    <cellStyle name="Normal 28 4 11 7 2" xfId="25417"/>
    <cellStyle name="Normal 28 4 11 8" xfId="7677"/>
    <cellStyle name="Normal 28 4 11 8 2" xfId="25418"/>
    <cellStyle name="Normal 28 4 11 9" xfId="7678"/>
    <cellStyle name="Normal 28 4 11 9 2" xfId="25419"/>
    <cellStyle name="Normal 28 4 12" xfId="7679"/>
    <cellStyle name="Normal 28 4 12 10" xfId="7680"/>
    <cellStyle name="Normal 28 4 12 10 2" xfId="25420"/>
    <cellStyle name="Normal 28 4 12 11" xfId="7681"/>
    <cellStyle name="Normal 28 4 12 11 2" xfId="25421"/>
    <cellStyle name="Normal 28 4 12 12" xfId="7682"/>
    <cellStyle name="Normal 28 4 12 12 2" xfId="25422"/>
    <cellStyle name="Normal 28 4 12 13" xfId="7683"/>
    <cellStyle name="Normal 28 4 12 13 2" xfId="25423"/>
    <cellStyle name="Normal 28 4 12 14" xfId="7684"/>
    <cellStyle name="Normal 28 4 12 14 2" xfId="25424"/>
    <cellStyle name="Normal 28 4 12 15" xfId="25425"/>
    <cellStyle name="Normal 28 4 12 2" xfId="7685"/>
    <cellStyle name="Normal 28 4 12 2 2" xfId="25426"/>
    <cellStyle name="Normal 28 4 12 3" xfId="7686"/>
    <cellStyle name="Normal 28 4 12 3 2" xfId="25427"/>
    <cellStyle name="Normal 28 4 12 4" xfId="7687"/>
    <cellStyle name="Normal 28 4 12 4 2" xfId="25428"/>
    <cellStyle name="Normal 28 4 12 5" xfId="7688"/>
    <cellStyle name="Normal 28 4 12 5 2" xfId="25429"/>
    <cellStyle name="Normal 28 4 12 6" xfId="7689"/>
    <cellStyle name="Normal 28 4 12 6 2" xfId="25430"/>
    <cellStyle name="Normal 28 4 12 7" xfId="7690"/>
    <cellStyle name="Normal 28 4 12 7 2" xfId="25431"/>
    <cellStyle name="Normal 28 4 12 8" xfId="7691"/>
    <cellStyle name="Normal 28 4 12 8 2" xfId="25432"/>
    <cellStyle name="Normal 28 4 12 9" xfId="7692"/>
    <cellStyle name="Normal 28 4 12 9 2" xfId="25433"/>
    <cellStyle name="Normal 28 4 13" xfId="7693"/>
    <cellStyle name="Normal 28 4 13 10" xfId="7694"/>
    <cellStyle name="Normal 28 4 13 10 2" xfId="25434"/>
    <cellStyle name="Normal 28 4 13 11" xfId="7695"/>
    <cellStyle name="Normal 28 4 13 11 2" xfId="25435"/>
    <cellStyle name="Normal 28 4 13 12" xfId="7696"/>
    <cellStyle name="Normal 28 4 13 12 2" xfId="25436"/>
    <cellStyle name="Normal 28 4 13 13" xfId="7697"/>
    <cellStyle name="Normal 28 4 13 13 2" xfId="25437"/>
    <cellStyle name="Normal 28 4 13 14" xfId="7698"/>
    <cellStyle name="Normal 28 4 13 14 2" xfId="25438"/>
    <cellStyle name="Normal 28 4 13 15" xfId="25439"/>
    <cellStyle name="Normal 28 4 13 2" xfId="7699"/>
    <cellStyle name="Normal 28 4 13 2 2" xfId="25440"/>
    <cellStyle name="Normal 28 4 13 3" xfId="7700"/>
    <cellStyle name="Normal 28 4 13 3 2" xfId="25441"/>
    <cellStyle name="Normal 28 4 13 4" xfId="7701"/>
    <cellStyle name="Normal 28 4 13 4 2" xfId="25442"/>
    <cellStyle name="Normal 28 4 13 5" xfId="7702"/>
    <cellStyle name="Normal 28 4 13 5 2" xfId="25443"/>
    <cellStyle name="Normal 28 4 13 6" xfId="7703"/>
    <cellStyle name="Normal 28 4 13 6 2" xfId="25444"/>
    <cellStyle name="Normal 28 4 13 7" xfId="7704"/>
    <cellStyle name="Normal 28 4 13 7 2" xfId="25445"/>
    <cellStyle name="Normal 28 4 13 8" xfId="7705"/>
    <cellStyle name="Normal 28 4 13 8 2" xfId="25446"/>
    <cellStyle name="Normal 28 4 13 9" xfId="7706"/>
    <cellStyle name="Normal 28 4 13 9 2" xfId="25447"/>
    <cellStyle name="Normal 28 4 14" xfId="7707"/>
    <cellStyle name="Normal 28 4 14 10" xfId="7708"/>
    <cellStyle name="Normal 28 4 14 10 2" xfId="25448"/>
    <cellStyle name="Normal 28 4 14 11" xfId="7709"/>
    <cellStyle name="Normal 28 4 14 11 2" xfId="25449"/>
    <cellStyle name="Normal 28 4 14 12" xfId="7710"/>
    <cellStyle name="Normal 28 4 14 12 2" xfId="25450"/>
    <cellStyle name="Normal 28 4 14 13" xfId="7711"/>
    <cellStyle name="Normal 28 4 14 13 2" xfId="25451"/>
    <cellStyle name="Normal 28 4 14 14" xfId="7712"/>
    <cellStyle name="Normal 28 4 14 14 2" xfId="25452"/>
    <cellStyle name="Normal 28 4 14 15" xfId="25453"/>
    <cellStyle name="Normal 28 4 14 2" xfId="7713"/>
    <cellStyle name="Normal 28 4 14 2 2" xfId="25454"/>
    <cellStyle name="Normal 28 4 14 3" xfId="7714"/>
    <cellStyle name="Normal 28 4 14 3 2" xfId="25455"/>
    <cellStyle name="Normal 28 4 14 4" xfId="7715"/>
    <cellStyle name="Normal 28 4 14 4 2" xfId="25456"/>
    <cellStyle name="Normal 28 4 14 5" xfId="7716"/>
    <cellStyle name="Normal 28 4 14 5 2" xfId="25457"/>
    <cellStyle name="Normal 28 4 14 6" xfId="7717"/>
    <cellStyle name="Normal 28 4 14 6 2" xfId="25458"/>
    <cellStyle name="Normal 28 4 14 7" xfId="7718"/>
    <cellStyle name="Normal 28 4 14 7 2" xfId="25459"/>
    <cellStyle name="Normal 28 4 14 8" xfId="7719"/>
    <cellStyle name="Normal 28 4 14 8 2" xfId="25460"/>
    <cellStyle name="Normal 28 4 14 9" xfId="7720"/>
    <cellStyle name="Normal 28 4 14 9 2" xfId="25461"/>
    <cellStyle name="Normal 28 4 15" xfId="7721"/>
    <cellStyle name="Normal 28 4 15 10" xfId="7722"/>
    <cellStyle name="Normal 28 4 15 10 2" xfId="25462"/>
    <cellStyle name="Normal 28 4 15 11" xfId="7723"/>
    <cellStyle name="Normal 28 4 15 11 2" xfId="25463"/>
    <cellStyle name="Normal 28 4 15 12" xfId="7724"/>
    <cellStyle name="Normal 28 4 15 12 2" xfId="25464"/>
    <cellStyle name="Normal 28 4 15 13" xfId="7725"/>
    <cellStyle name="Normal 28 4 15 13 2" xfId="25465"/>
    <cellStyle name="Normal 28 4 15 14" xfId="7726"/>
    <cellStyle name="Normal 28 4 15 14 2" xfId="25466"/>
    <cellStyle name="Normal 28 4 15 15" xfId="25467"/>
    <cellStyle name="Normal 28 4 15 2" xfId="7727"/>
    <cellStyle name="Normal 28 4 15 2 2" xfId="25468"/>
    <cellStyle name="Normal 28 4 15 3" xfId="7728"/>
    <cellStyle name="Normal 28 4 15 3 2" xfId="25469"/>
    <cellStyle name="Normal 28 4 15 4" xfId="7729"/>
    <cellStyle name="Normal 28 4 15 4 2" xfId="25470"/>
    <cellStyle name="Normal 28 4 15 5" xfId="7730"/>
    <cellStyle name="Normal 28 4 15 5 2" xfId="25471"/>
    <cellStyle name="Normal 28 4 15 6" xfId="7731"/>
    <cellStyle name="Normal 28 4 15 6 2" xfId="25472"/>
    <cellStyle name="Normal 28 4 15 7" xfId="7732"/>
    <cellStyle name="Normal 28 4 15 7 2" xfId="25473"/>
    <cellStyle name="Normal 28 4 15 8" xfId="7733"/>
    <cellStyle name="Normal 28 4 15 8 2" xfId="25474"/>
    <cellStyle name="Normal 28 4 15 9" xfId="7734"/>
    <cellStyle name="Normal 28 4 15 9 2" xfId="25475"/>
    <cellStyle name="Normal 28 4 16" xfId="7735"/>
    <cellStyle name="Normal 28 4 16 2" xfId="25476"/>
    <cellStyle name="Normal 28 4 17" xfId="7736"/>
    <cellStyle name="Normal 28 4 17 2" xfId="25477"/>
    <cellStyle name="Normal 28 4 18" xfId="7737"/>
    <cellStyle name="Normal 28 4 18 2" xfId="25478"/>
    <cellStyle name="Normal 28 4 19" xfId="7738"/>
    <cellStyle name="Normal 28 4 19 2" xfId="25479"/>
    <cellStyle name="Normal 28 4 2" xfId="7739"/>
    <cellStyle name="Normal 28 4 2 10" xfId="7740"/>
    <cellStyle name="Normal 28 4 2 10 2" xfId="25480"/>
    <cellStyle name="Normal 28 4 2 11" xfId="7741"/>
    <cellStyle name="Normal 28 4 2 11 2" xfId="25481"/>
    <cellStyle name="Normal 28 4 2 12" xfId="7742"/>
    <cellStyle name="Normal 28 4 2 12 2" xfId="25482"/>
    <cellStyle name="Normal 28 4 2 13" xfId="7743"/>
    <cellStyle name="Normal 28 4 2 13 2" xfId="25483"/>
    <cellStyle name="Normal 28 4 2 14" xfId="7744"/>
    <cellStyle name="Normal 28 4 2 14 2" xfId="25484"/>
    <cellStyle name="Normal 28 4 2 15" xfId="7745"/>
    <cellStyle name="Normal 28 4 2 15 2" xfId="25485"/>
    <cellStyle name="Normal 28 4 2 16" xfId="25486"/>
    <cellStyle name="Normal 28 4 2 2" xfId="7746"/>
    <cellStyle name="Normal 28 4 2 2 10" xfId="7747"/>
    <cellStyle name="Normal 28 4 2 2 10 2" xfId="25487"/>
    <cellStyle name="Normal 28 4 2 2 11" xfId="7748"/>
    <cellStyle name="Normal 28 4 2 2 11 2" xfId="25488"/>
    <cellStyle name="Normal 28 4 2 2 12" xfId="7749"/>
    <cellStyle name="Normal 28 4 2 2 12 2" xfId="25489"/>
    <cellStyle name="Normal 28 4 2 2 13" xfId="7750"/>
    <cellStyle name="Normal 28 4 2 2 13 2" xfId="25490"/>
    <cellStyle name="Normal 28 4 2 2 14" xfId="7751"/>
    <cellStyle name="Normal 28 4 2 2 14 2" xfId="25491"/>
    <cellStyle name="Normal 28 4 2 2 15" xfId="25492"/>
    <cellStyle name="Normal 28 4 2 2 2" xfId="7752"/>
    <cellStyle name="Normal 28 4 2 2 2 2" xfId="25493"/>
    <cellStyle name="Normal 28 4 2 2 3" xfId="7753"/>
    <cellStyle name="Normal 28 4 2 2 3 2" xfId="25494"/>
    <cellStyle name="Normal 28 4 2 2 4" xfId="7754"/>
    <cellStyle name="Normal 28 4 2 2 4 2" xfId="25495"/>
    <cellStyle name="Normal 28 4 2 2 5" xfId="7755"/>
    <cellStyle name="Normal 28 4 2 2 5 2" xfId="25496"/>
    <cellStyle name="Normal 28 4 2 2 6" xfId="7756"/>
    <cellStyle name="Normal 28 4 2 2 6 2" xfId="25497"/>
    <cellStyle name="Normal 28 4 2 2 7" xfId="7757"/>
    <cellStyle name="Normal 28 4 2 2 7 2" xfId="25498"/>
    <cellStyle name="Normal 28 4 2 2 8" xfId="7758"/>
    <cellStyle name="Normal 28 4 2 2 8 2" xfId="25499"/>
    <cellStyle name="Normal 28 4 2 2 9" xfId="7759"/>
    <cellStyle name="Normal 28 4 2 2 9 2" xfId="25500"/>
    <cellStyle name="Normal 28 4 2 3" xfId="7760"/>
    <cellStyle name="Normal 28 4 2 3 2" xfId="25501"/>
    <cellStyle name="Normal 28 4 2 4" xfId="7761"/>
    <cellStyle name="Normal 28 4 2 4 2" xfId="25502"/>
    <cellStyle name="Normal 28 4 2 5" xfId="7762"/>
    <cellStyle name="Normal 28 4 2 5 2" xfId="25503"/>
    <cellStyle name="Normal 28 4 2 6" xfId="7763"/>
    <cellStyle name="Normal 28 4 2 6 2" xfId="25504"/>
    <cellStyle name="Normal 28 4 2 7" xfId="7764"/>
    <cellStyle name="Normal 28 4 2 7 2" xfId="25505"/>
    <cellStyle name="Normal 28 4 2 8" xfId="7765"/>
    <cellStyle name="Normal 28 4 2 8 2" xfId="25506"/>
    <cellStyle name="Normal 28 4 2 9" xfId="7766"/>
    <cellStyle name="Normal 28 4 2 9 2" xfId="25507"/>
    <cellStyle name="Normal 28 4 20" xfId="7767"/>
    <cellStyle name="Normal 28 4 20 2" xfId="25508"/>
    <cellStyle name="Normal 28 4 21" xfId="7768"/>
    <cellStyle name="Normal 28 4 21 2" xfId="25509"/>
    <cellStyle name="Normal 28 4 22" xfId="7769"/>
    <cellStyle name="Normal 28 4 22 2" xfId="25510"/>
    <cellStyle name="Normal 28 4 23" xfId="7770"/>
    <cellStyle name="Normal 28 4 23 2" xfId="25511"/>
    <cellStyle name="Normal 28 4 24" xfId="7771"/>
    <cellStyle name="Normal 28 4 24 2" xfId="25512"/>
    <cellStyle name="Normal 28 4 25" xfId="7772"/>
    <cellStyle name="Normal 28 4 25 2" xfId="25513"/>
    <cellStyle name="Normal 28 4 26" xfId="7773"/>
    <cellStyle name="Normal 28 4 26 2" xfId="25514"/>
    <cellStyle name="Normal 28 4 27" xfId="7774"/>
    <cellStyle name="Normal 28 4 27 2" xfId="25515"/>
    <cellStyle name="Normal 28 4 28" xfId="7775"/>
    <cellStyle name="Normal 28 4 28 2" xfId="25516"/>
    <cellStyle name="Normal 28 4 29" xfId="25517"/>
    <cellStyle name="Normal 28 4 3" xfId="7776"/>
    <cellStyle name="Normal 28 4 3 10" xfId="7777"/>
    <cellStyle name="Normal 28 4 3 10 2" xfId="25518"/>
    <cellStyle name="Normal 28 4 3 11" xfId="7778"/>
    <cellStyle name="Normal 28 4 3 11 2" xfId="25519"/>
    <cellStyle name="Normal 28 4 3 12" xfId="7779"/>
    <cellStyle name="Normal 28 4 3 12 2" xfId="25520"/>
    <cellStyle name="Normal 28 4 3 13" xfId="7780"/>
    <cellStyle name="Normal 28 4 3 13 2" xfId="25521"/>
    <cellStyle name="Normal 28 4 3 14" xfId="7781"/>
    <cellStyle name="Normal 28 4 3 14 2" xfId="25522"/>
    <cellStyle name="Normal 28 4 3 15" xfId="7782"/>
    <cellStyle name="Normal 28 4 3 15 2" xfId="25523"/>
    <cellStyle name="Normal 28 4 3 16" xfId="25524"/>
    <cellStyle name="Normal 28 4 3 2" xfId="7783"/>
    <cellStyle name="Normal 28 4 3 2 10" xfId="7784"/>
    <cellStyle name="Normal 28 4 3 2 10 2" xfId="25525"/>
    <cellStyle name="Normal 28 4 3 2 11" xfId="7785"/>
    <cellStyle name="Normal 28 4 3 2 11 2" xfId="25526"/>
    <cellStyle name="Normal 28 4 3 2 12" xfId="7786"/>
    <cellStyle name="Normal 28 4 3 2 12 2" xfId="25527"/>
    <cellStyle name="Normal 28 4 3 2 13" xfId="7787"/>
    <cellStyle name="Normal 28 4 3 2 13 2" xfId="25528"/>
    <cellStyle name="Normal 28 4 3 2 14" xfId="7788"/>
    <cellStyle name="Normal 28 4 3 2 14 2" xfId="25529"/>
    <cellStyle name="Normal 28 4 3 2 15" xfId="25530"/>
    <cellStyle name="Normal 28 4 3 2 2" xfId="7789"/>
    <cellStyle name="Normal 28 4 3 2 2 2" xfId="25531"/>
    <cellStyle name="Normal 28 4 3 2 3" xfId="7790"/>
    <cellStyle name="Normal 28 4 3 2 3 2" xfId="25532"/>
    <cellStyle name="Normal 28 4 3 2 4" xfId="7791"/>
    <cellStyle name="Normal 28 4 3 2 4 2" xfId="25533"/>
    <cellStyle name="Normal 28 4 3 2 5" xfId="7792"/>
    <cellStyle name="Normal 28 4 3 2 5 2" xfId="25534"/>
    <cellStyle name="Normal 28 4 3 2 6" xfId="7793"/>
    <cellStyle name="Normal 28 4 3 2 6 2" xfId="25535"/>
    <cellStyle name="Normal 28 4 3 2 7" xfId="7794"/>
    <cellStyle name="Normal 28 4 3 2 7 2" xfId="25536"/>
    <cellStyle name="Normal 28 4 3 2 8" xfId="7795"/>
    <cellStyle name="Normal 28 4 3 2 8 2" xfId="25537"/>
    <cellStyle name="Normal 28 4 3 2 9" xfId="7796"/>
    <cellStyle name="Normal 28 4 3 2 9 2" xfId="25538"/>
    <cellStyle name="Normal 28 4 3 3" xfId="7797"/>
    <cellStyle name="Normal 28 4 3 3 2" xfId="25539"/>
    <cellStyle name="Normal 28 4 3 4" xfId="7798"/>
    <cellStyle name="Normal 28 4 3 4 2" xfId="25540"/>
    <cellStyle name="Normal 28 4 3 5" xfId="7799"/>
    <cellStyle name="Normal 28 4 3 5 2" xfId="25541"/>
    <cellStyle name="Normal 28 4 3 6" xfId="7800"/>
    <cellStyle name="Normal 28 4 3 6 2" xfId="25542"/>
    <cellStyle name="Normal 28 4 3 7" xfId="7801"/>
    <cellStyle name="Normal 28 4 3 7 2" xfId="25543"/>
    <cellStyle name="Normal 28 4 3 8" xfId="7802"/>
    <cellStyle name="Normal 28 4 3 8 2" xfId="25544"/>
    <cellStyle name="Normal 28 4 3 9" xfId="7803"/>
    <cellStyle name="Normal 28 4 3 9 2" xfId="25545"/>
    <cellStyle name="Normal 28 4 4" xfId="7804"/>
    <cellStyle name="Normal 28 4 4 10" xfId="7805"/>
    <cellStyle name="Normal 28 4 4 10 2" xfId="25546"/>
    <cellStyle name="Normal 28 4 4 11" xfId="7806"/>
    <cellStyle name="Normal 28 4 4 11 2" xfId="25547"/>
    <cellStyle name="Normal 28 4 4 12" xfId="7807"/>
    <cellStyle name="Normal 28 4 4 12 2" xfId="25548"/>
    <cellStyle name="Normal 28 4 4 13" xfId="7808"/>
    <cellStyle name="Normal 28 4 4 13 2" xfId="25549"/>
    <cellStyle name="Normal 28 4 4 14" xfId="7809"/>
    <cellStyle name="Normal 28 4 4 14 2" xfId="25550"/>
    <cellStyle name="Normal 28 4 4 15" xfId="7810"/>
    <cellStyle name="Normal 28 4 4 15 2" xfId="25551"/>
    <cellStyle name="Normal 28 4 4 16" xfId="25552"/>
    <cellStyle name="Normal 28 4 4 2" xfId="7811"/>
    <cellStyle name="Normal 28 4 4 2 10" xfId="7812"/>
    <cellStyle name="Normal 28 4 4 2 10 2" xfId="25553"/>
    <cellStyle name="Normal 28 4 4 2 11" xfId="7813"/>
    <cellStyle name="Normal 28 4 4 2 11 2" xfId="25554"/>
    <cellStyle name="Normal 28 4 4 2 12" xfId="7814"/>
    <cellStyle name="Normal 28 4 4 2 12 2" xfId="25555"/>
    <cellStyle name="Normal 28 4 4 2 13" xfId="7815"/>
    <cellStyle name="Normal 28 4 4 2 13 2" xfId="25556"/>
    <cellStyle name="Normal 28 4 4 2 14" xfId="7816"/>
    <cellStyle name="Normal 28 4 4 2 14 2" xfId="25557"/>
    <cellStyle name="Normal 28 4 4 2 15" xfId="25558"/>
    <cellStyle name="Normal 28 4 4 2 2" xfId="7817"/>
    <cellStyle name="Normal 28 4 4 2 2 2" xfId="25559"/>
    <cellStyle name="Normal 28 4 4 2 3" xfId="7818"/>
    <cellStyle name="Normal 28 4 4 2 3 2" xfId="25560"/>
    <cellStyle name="Normal 28 4 4 2 4" xfId="7819"/>
    <cellStyle name="Normal 28 4 4 2 4 2" xfId="25561"/>
    <cellStyle name="Normal 28 4 4 2 5" xfId="7820"/>
    <cellStyle name="Normal 28 4 4 2 5 2" xfId="25562"/>
    <cellStyle name="Normal 28 4 4 2 6" xfId="7821"/>
    <cellStyle name="Normal 28 4 4 2 6 2" xfId="25563"/>
    <cellStyle name="Normal 28 4 4 2 7" xfId="7822"/>
    <cellStyle name="Normal 28 4 4 2 7 2" xfId="25564"/>
    <cellStyle name="Normal 28 4 4 2 8" xfId="7823"/>
    <cellStyle name="Normal 28 4 4 2 8 2" xfId="25565"/>
    <cellStyle name="Normal 28 4 4 2 9" xfId="7824"/>
    <cellStyle name="Normal 28 4 4 2 9 2" xfId="25566"/>
    <cellStyle name="Normal 28 4 4 3" xfId="7825"/>
    <cellStyle name="Normal 28 4 4 3 2" xfId="25567"/>
    <cellStyle name="Normal 28 4 4 4" xfId="7826"/>
    <cellStyle name="Normal 28 4 4 4 2" xfId="25568"/>
    <cellStyle name="Normal 28 4 4 5" xfId="7827"/>
    <cellStyle name="Normal 28 4 4 5 2" xfId="25569"/>
    <cellStyle name="Normal 28 4 4 6" xfId="7828"/>
    <cellStyle name="Normal 28 4 4 6 2" xfId="25570"/>
    <cellStyle name="Normal 28 4 4 7" xfId="7829"/>
    <cellStyle name="Normal 28 4 4 7 2" xfId="25571"/>
    <cellStyle name="Normal 28 4 4 8" xfId="7830"/>
    <cellStyle name="Normal 28 4 4 8 2" xfId="25572"/>
    <cellStyle name="Normal 28 4 4 9" xfId="7831"/>
    <cellStyle name="Normal 28 4 4 9 2" xfId="25573"/>
    <cellStyle name="Normal 28 4 5" xfId="7832"/>
    <cellStyle name="Normal 28 4 5 10" xfId="7833"/>
    <cellStyle name="Normal 28 4 5 10 2" xfId="25574"/>
    <cellStyle name="Normal 28 4 5 11" xfId="7834"/>
    <cellStyle name="Normal 28 4 5 11 2" xfId="25575"/>
    <cellStyle name="Normal 28 4 5 12" xfId="7835"/>
    <cellStyle name="Normal 28 4 5 12 2" xfId="25576"/>
    <cellStyle name="Normal 28 4 5 13" xfId="7836"/>
    <cellStyle name="Normal 28 4 5 13 2" xfId="25577"/>
    <cellStyle name="Normal 28 4 5 14" xfId="7837"/>
    <cellStyle name="Normal 28 4 5 14 2" xfId="25578"/>
    <cellStyle name="Normal 28 4 5 15" xfId="25579"/>
    <cellStyle name="Normal 28 4 5 2" xfId="7838"/>
    <cellStyle name="Normal 28 4 5 2 2" xfId="25580"/>
    <cellStyle name="Normal 28 4 5 3" xfId="7839"/>
    <cellStyle name="Normal 28 4 5 3 2" xfId="25581"/>
    <cellStyle name="Normal 28 4 5 4" xfId="7840"/>
    <cellStyle name="Normal 28 4 5 4 2" xfId="25582"/>
    <cellStyle name="Normal 28 4 5 5" xfId="7841"/>
    <cellStyle name="Normal 28 4 5 5 2" xfId="25583"/>
    <cellStyle name="Normal 28 4 5 6" xfId="7842"/>
    <cellStyle name="Normal 28 4 5 6 2" xfId="25584"/>
    <cellStyle name="Normal 28 4 5 7" xfId="7843"/>
    <cellStyle name="Normal 28 4 5 7 2" xfId="25585"/>
    <cellStyle name="Normal 28 4 5 8" xfId="7844"/>
    <cellStyle name="Normal 28 4 5 8 2" xfId="25586"/>
    <cellStyle name="Normal 28 4 5 9" xfId="7845"/>
    <cellStyle name="Normal 28 4 5 9 2" xfId="25587"/>
    <cellStyle name="Normal 28 4 6" xfId="7846"/>
    <cellStyle name="Normal 28 4 6 10" xfId="7847"/>
    <cellStyle name="Normal 28 4 6 10 2" xfId="25588"/>
    <cellStyle name="Normal 28 4 6 11" xfId="7848"/>
    <cellStyle name="Normal 28 4 6 11 2" xfId="25589"/>
    <cellStyle name="Normal 28 4 6 12" xfId="7849"/>
    <cellStyle name="Normal 28 4 6 12 2" xfId="25590"/>
    <cellStyle name="Normal 28 4 6 13" xfId="7850"/>
    <cellStyle name="Normal 28 4 6 13 2" xfId="25591"/>
    <cellStyle name="Normal 28 4 6 14" xfId="7851"/>
    <cellStyle name="Normal 28 4 6 14 2" xfId="25592"/>
    <cellStyle name="Normal 28 4 6 15" xfId="25593"/>
    <cellStyle name="Normal 28 4 6 2" xfId="7852"/>
    <cellStyle name="Normal 28 4 6 2 2" xfId="25594"/>
    <cellStyle name="Normal 28 4 6 3" xfId="7853"/>
    <cellStyle name="Normal 28 4 6 3 2" xfId="25595"/>
    <cellStyle name="Normal 28 4 6 4" xfId="7854"/>
    <cellStyle name="Normal 28 4 6 4 2" xfId="25596"/>
    <cellStyle name="Normal 28 4 6 5" xfId="7855"/>
    <cellStyle name="Normal 28 4 6 5 2" xfId="25597"/>
    <cellStyle name="Normal 28 4 6 6" xfId="7856"/>
    <cellStyle name="Normal 28 4 6 6 2" xfId="25598"/>
    <cellStyle name="Normal 28 4 6 7" xfId="7857"/>
    <cellStyle name="Normal 28 4 6 7 2" xfId="25599"/>
    <cellStyle name="Normal 28 4 6 8" xfId="7858"/>
    <cellStyle name="Normal 28 4 6 8 2" xfId="25600"/>
    <cellStyle name="Normal 28 4 6 9" xfId="7859"/>
    <cellStyle name="Normal 28 4 6 9 2" xfId="25601"/>
    <cellStyle name="Normal 28 4 7" xfId="7860"/>
    <cellStyle name="Normal 28 4 7 10" xfId="7861"/>
    <cellStyle name="Normal 28 4 7 10 2" xfId="25602"/>
    <cellStyle name="Normal 28 4 7 11" xfId="7862"/>
    <cellStyle name="Normal 28 4 7 11 2" xfId="25603"/>
    <cellStyle name="Normal 28 4 7 12" xfId="7863"/>
    <cellStyle name="Normal 28 4 7 12 2" xfId="25604"/>
    <cellStyle name="Normal 28 4 7 13" xfId="7864"/>
    <cellStyle name="Normal 28 4 7 13 2" xfId="25605"/>
    <cellStyle name="Normal 28 4 7 14" xfId="7865"/>
    <cellStyle name="Normal 28 4 7 14 2" xfId="25606"/>
    <cellStyle name="Normal 28 4 7 15" xfId="25607"/>
    <cellStyle name="Normal 28 4 7 2" xfId="7866"/>
    <cellStyle name="Normal 28 4 7 2 2" xfId="25608"/>
    <cellStyle name="Normal 28 4 7 3" xfId="7867"/>
    <cellStyle name="Normal 28 4 7 3 2" xfId="25609"/>
    <cellStyle name="Normal 28 4 7 4" xfId="7868"/>
    <cellStyle name="Normal 28 4 7 4 2" xfId="25610"/>
    <cellStyle name="Normal 28 4 7 5" xfId="7869"/>
    <cellStyle name="Normal 28 4 7 5 2" xfId="25611"/>
    <cellStyle name="Normal 28 4 7 6" xfId="7870"/>
    <cellStyle name="Normal 28 4 7 6 2" xfId="25612"/>
    <cellStyle name="Normal 28 4 7 7" xfId="7871"/>
    <cellStyle name="Normal 28 4 7 7 2" xfId="25613"/>
    <cellStyle name="Normal 28 4 7 8" xfId="7872"/>
    <cellStyle name="Normal 28 4 7 8 2" xfId="25614"/>
    <cellStyle name="Normal 28 4 7 9" xfId="7873"/>
    <cellStyle name="Normal 28 4 7 9 2" xfId="25615"/>
    <cellStyle name="Normal 28 4 8" xfId="7874"/>
    <cellStyle name="Normal 28 4 8 10" xfId="7875"/>
    <cellStyle name="Normal 28 4 8 10 2" xfId="25616"/>
    <cellStyle name="Normal 28 4 8 11" xfId="7876"/>
    <cellStyle name="Normal 28 4 8 11 2" xfId="25617"/>
    <cellStyle name="Normal 28 4 8 12" xfId="7877"/>
    <cellStyle name="Normal 28 4 8 12 2" xfId="25618"/>
    <cellStyle name="Normal 28 4 8 13" xfId="7878"/>
    <cellStyle name="Normal 28 4 8 13 2" xfId="25619"/>
    <cellStyle name="Normal 28 4 8 14" xfId="7879"/>
    <cellStyle name="Normal 28 4 8 14 2" xfId="25620"/>
    <cellStyle name="Normal 28 4 8 15" xfId="25621"/>
    <cellStyle name="Normal 28 4 8 2" xfId="7880"/>
    <cellStyle name="Normal 28 4 8 2 2" xfId="25622"/>
    <cellStyle name="Normal 28 4 8 3" xfId="7881"/>
    <cellStyle name="Normal 28 4 8 3 2" xfId="25623"/>
    <cellStyle name="Normal 28 4 8 4" xfId="7882"/>
    <cellStyle name="Normal 28 4 8 4 2" xfId="25624"/>
    <cellStyle name="Normal 28 4 8 5" xfId="7883"/>
    <cellStyle name="Normal 28 4 8 5 2" xfId="25625"/>
    <cellStyle name="Normal 28 4 8 6" xfId="7884"/>
    <cellStyle name="Normal 28 4 8 6 2" xfId="25626"/>
    <cellStyle name="Normal 28 4 8 7" xfId="7885"/>
    <cellStyle name="Normal 28 4 8 7 2" xfId="25627"/>
    <cellStyle name="Normal 28 4 8 8" xfId="7886"/>
    <cellStyle name="Normal 28 4 8 8 2" xfId="25628"/>
    <cellStyle name="Normal 28 4 8 9" xfId="7887"/>
    <cellStyle name="Normal 28 4 8 9 2" xfId="25629"/>
    <cellStyle name="Normal 28 4 9" xfId="7888"/>
    <cellStyle name="Normal 28 4 9 10" xfId="7889"/>
    <cellStyle name="Normal 28 4 9 10 2" xfId="25630"/>
    <cellStyle name="Normal 28 4 9 11" xfId="7890"/>
    <cellStyle name="Normal 28 4 9 11 2" xfId="25631"/>
    <cellStyle name="Normal 28 4 9 12" xfId="7891"/>
    <cellStyle name="Normal 28 4 9 12 2" xfId="25632"/>
    <cellStyle name="Normal 28 4 9 13" xfId="7892"/>
    <cellStyle name="Normal 28 4 9 13 2" xfId="25633"/>
    <cellStyle name="Normal 28 4 9 14" xfId="7893"/>
    <cellStyle name="Normal 28 4 9 14 2" xfId="25634"/>
    <cellStyle name="Normal 28 4 9 15" xfId="25635"/>
    <cellStyle name="Normal 28 4 9 2" xfId="7894"/>
    <cellStyle name="Normal 28 4 9 2 2" xfId="25636"/>
    <cellStyle name="Normal 28 4 9 3" xfId="7895"/>
    <cellStyle name="Normal 28 4 9 3 2" xfId="25637"/>
    <cellStyle name="Normal 28 4 9 4" xfId="7896"/>
    <cellStyle name="Normal 28 4 9 4 2" xfId="25638"/>
    <cellStyle name="Normal 28 4 9 5" xfId="7897"/>
    <cellStyle name="Normal 28 4 9 5 2" xfId="25639"/>
    <cellStyle name="Normal 28 4 9 6" xfId="7898"/>
    <cellStyle name="Normal 28 4 9 6 2" xfId="25640"/>
    <cellStyle name="Normal 28 4 9 7" xfId="7899"/>
    <cellStyle name="Normal 28 4 9 7 2" xfId="25641"/>
    <cellStyle name="Normal 28 4 9 8" xfId="7900"/>
    <cellStyle name="Normal 28 4 9 8 2" xfId="25642"/>
    <cellStyle name="Normal 28 4 9 9" xfId="7901"/>
    <cellStyle name="Normal 28 4 9 9 2" xfId="25643"/>
    <cellStyle name="Normal 28 5" xfId="7902"/>
    <cellStyle name="Normal 28 6" xfId="7903"/>
    <cellStyle name="Normal 28 7" xfId="7904"/>
    <cellStyle name="Normal 29" xfId="409"/>
    <cellStyle name="Normal 29 2" xfId="570"/>
    <cellStyle name="Normal 29 2 2" xfId="7905"/>
    <cellStyle name="Normal 29 2 3" xfId="37922"/>
    <cellStyle name="Normal 29 3" xfId="7906"/>
    <cellStyle name="Normal 29 4" xfId="7907"/>
    <cellStyle name="Normal 29 5" xfId="37808"/>
    <cellStyle name="Normal 3" xfId="84"/>
    <cellStyle name="Normal 3 10" xfId="7908"/>
    <cellStyle name="Normal 3 10 10" xfId="7909"/>
    <cellStyle name="Normal 3 10 11" xfId="7910"/>
    <cellStyle name="Normal 3 10 11 10" xfId="7911"/>
    <cellStyle name="Normal 3 10 11 10 2" xfId="25644"/>
    <cellStyle name="Normal 3 10 11 11" xfId="7912"/>
    <cellStyle name="Normal 3 10 11 11 2" xfId="25645"/>
    <cellStyle name="Normal 3 10 11 12" xfId="7913"/>
    <cellStyle name="Normal 3 10 11 12 2" xfId="25646"/>
    <cellStyle name="Normal 3 10 11 13" xfId="7914"/>
    <cellStyle name="Normal 3 10 11 13 2" xfId="25647"/>
    <cellStyle name="Normal 3 10 11 14" xfId="7915"/>
    <cellStyle name="Normal 3 10 11 14 2" xfId="25648"/>
    <cellStyle name="Normal 3 10 11 15" xfId="7916"/>
    <cellStyle name="Normal 3 10 11 15 2" xfId="25649"/>
    <cellStyle name="Normal 3 10 11 16" xfId="7917"/>
    <cellStyle name="Normal 3 10 11 16 2" xfId="25650"/>
    <cellStyle name="Normal 3 10 11 17" xfId="7918"/>
    <cellStyle name="Normal 3 10 11 17 2" xfId="25651"/>
    <cellStyle name="Normal 3 10 11 18" xfId="25652"/>
    <cellStyle name="Normal 3 10 11 2" xfId="7919"/>
    <cellStyle name="Normal 3 10 11 3" xfId="7920"/>
    <cellStyle name="Normal 3 10 11 4" xfId="7921"/>
    <cellStyle name="Normal 3 10 11 5" xfId="7922"/>
    <cellStyle name="Normal 3 10 11 5 2" xfId="25653"/>
    <cellStyle name="Normal 3 10 11 6" xfId="7923"/>
    <cellStyle name="Normal 3 10 11 6 2" xfId="25654"/>
    <cellStyle name="Normal 3 10 11 7" xfId="7924"/>
    <cellStyle name="Normal 3 10 11 7 2" xfId="25655"/>
    <cellStyle name="Normal 3 10 11 8" xfId="7925"/>
    <cellStyle name="Normal 3 10 11 8 2" xfId="25656"/>
    <cellStyle name="Normal 3 10 11 9" xfId="7926"/>
    <cellStyle name="Normal 3 10 11 9 2" xfId="25657"/>
    <cellStyle name="Normal 3 10 12" xfId="7927"/>
    <cellStyle name="Normal 3 10 13" xfId="7928"/>
    <cellStyle name="Normal 3 10 14" xfId="7929"/>
    <cellStyle name="Normal 3 10 14 10" xfId="7930"/>
    <cellStyle name="Normal 3 10 14 10 2" xfId="25658"/>
    <cellStyle name="Normal 3 10 14 11" xfId="7931"/>
    <cellStyle name="Normal 3 10 14 11 2" xfId="25659"/>
    <cellStyle name="Normal 3 10 14 12" xfId="7932"/>
    <cellStyle name="Normal 3 10 14 12 2" xfId="25660"/>
    <cellStyle name="Normal 3 10 14 13" xfId="7933"/>
    <cellStyle name="Normal 3 10 14 13 2" xfId="25661"/>
    <cellStyle name="Normal 3 10 14 14" xfId="7934"/>
    <cellStyle name="Normal 3 10 14 14 2" xfId="25662"/>
    <cellStyle name="Normal 3 10 14 15" xfId="7935"/>
    <cellStyle name="Normal 3 10 14 15 2" xfId="25663"/>
    <cellStyle name="Normal 3 10 14 16" xfId="25664"/>
    <cellStyle name="Normal 3 10 14 2" xfId="7936"/>
    <cellStyle name="Normal 3 10 14 2 10" xfId="7937"/>
    <cellStyle name="Normal 3 10 14 2 10 2" xfId="25665"/>
    <cellStyle name="Normal 3 10 14 2 11" xfId="7938"/>
    <cellStyle name="Normal 3 10 14 2 11 2" xfId="25666"/>
    <cellStyle name="Normal 3 10 14 2 12" xfId="7939"/>
    <cellStyle name="Normal 3 10 14 2 12 2" xfId="25667"/>
    <cellStyle name="Normal 3 10 14 2 13" xfId="7940"/>
    <cellStyle name="Normal 3 10 14 2 13 2" xfId="25668"/>
    <cellStyle name="Normal 3 10 14 2 14" xfId="7941"/>
    <cellStyle name="Normal 3 10 14 2 14 2" xfId="25669"/>
    <cellStyle name="Normal 3 10 14 2 15" xfId="25670"/>
    <cellStyle name="Normal 3 10 14 2 2" xfId="7942"/>
    <cellStyle name="Normal 3 10 14 2 2 2" xfId="25671"/>
    <cellStyle name="Normal 3 10 14 2 3" xfId="7943"/>
    <cellStyle name="Normal 3 10 14 2 3 2" xfId="25672"/>
    <cellStyle name="Normal 3 10 14 2 4" xfId="7944"/>
    <cellStyle name="Normal 3 10 14 2 4 2" xfId="25673"/>
    <cellStyle name="Normal 3 10 14 2 5" xfId="7945"/>
    <cellStyle name="Normal 3 10 14 2 5 2" xfId="25674"/>
    <cellStyle name="Normal 3 10 14 2 6" xfId="7946"/>
    <cellStyle name="Normal 3 10 14 2 6 2" xfId="25675"/>
    <cellStyle name="Normal 3 10 14 2 7" xfId="7947"/>
    <cellStyle name="Normal 3 10 14 2 7 2" xfId="25676"/>
    <cellStyle name="Normal 3 10 14 2 8" xfId="7948"/>
    <cellStyle name="Normal 3 10 14 2 8 2" xfId="25677"/>
    <cellStyle name="Normal 3 10 14 2 9" xfId="7949"/>
    <cellStyle name="Normal 3 10 14 2 9 2" xfId="25678"/>
    <cellStyle name="Normal 3 10 14 3" xfId="7950"/>
    <cellStyle name="Normal 3 10 14 3 2" xfId="25679"/>
    <cellStyle name="Normal 3 10 14 4" xfId="7951"/>
    <cellStyle name="Normal 3 10 14 4 2" xfId="25680"/>
    <cellStyle name="Normal 3 10 14 5" xfId="7952"/>
    <cellStyle name="Normal 3 10 14 5 2" xfId="25681"/>
    <cellStyle name="Normal 3 10 14 6" xfId="7953"/>
    <cellStyle name="Normal 3 10 14 6 2" xfId="25682"/>
    <cellStyle name="Normal 3 10 14 7" xfId="7954"/>
    <cellStyle name="Normal 3 10 14 7 2" xfId="25683"/>
    <cellStyle name="Normal 3 10 14 8" xfId="7955"/>
    <cellStyle name="Normal 3 10 14 8 2" xfId="25684"/>
    <cellStyle name="Normal 3 10 14 9" xfId="7956"/>
    <cellStyle name="Normal 3 10 14 9 2" xfId="25685"/>
    <cellStyle name="Normal 3 10 15" xfId="7957"/>
    <cellStyle name="Normal 3 10 15 10" xfId="7958"/>
    <cellStyle name="Normal 3 10 15 10 2" xfId="25686"/>
    <cellStyle name="Normal 3 10 15 11" xfId="7959"/>
    <cellStyle name="Normal 3 10 15 11 2" xfId="25687"/>
    <cellStyle name="Normal 3 10 15 12" xfId="7960"/>
    <cellStyle name="Normal 3 10 15 12 2" xfId="25688"/>
    <cellStyle name="Normal 3 10 15 13" xfId="7961"/>
    <cellStyle name="Normal 3 10 15 13 2" xfId="25689"/>
    <cellStyle name="Normal 3 10 15 14" xfId="7962"/>
    <cellStyle name="Normal 3 10 15 14 2" xfId="25690"/>
    <cellStyle name="Normal 3 10 15 15" xfId="7963"/>
    <cellStyle name="Normal 3 10 15 15 2" xfId="25691"/>
    <cellStyle name="Normal 3 10 15 16" xfId="25692"/>
    <cellStyle name="Normal 3 10 15 2" xfId="7964"/>
    <cellStyle name="Normal 3 10 15 2 10" xfId="7965"/>
    <cellStyle name="Normal 3 10 15 2 10 2" xfId="25693"/>
    <cellStyle name="Normal 3 10 15 2 11" xfId="7966"/>
    <cellStyle name="Normal 3 10 15 2 11 2" xfId="25694"/>
    <cellStyle name="Normal 3 10 15 2 12" xfId="7967"/>
    <cellStyle name="Normal 3 10 15 2 12 2" xfId="25695"/>
    <cellStyle name="Normal 3 10 15 2 13" xfId="7968"/>
    <cellStyle name="Normal 3 10 15 2 13 2" xfId="25696"/>
    <cellStyle name="Normal 3 10 15 2 14" xfId="7969"/>
    <cellStyle name="Normal 3 10 15 2 14 2" xfId="25697"/>
    <cellStyle name="Normal 3 10 15 2 15" xfId="25698"/>
    <cellStyle name="Normal 3 10 15 2 2" xfId="7970"/>
    <cellStyle name="Normal 3 10 15 2 2 2" xfId="25699"/>
    <cellStyle name="Normal 3 10 15 2 3" xfId="7971"/>
    <cellStyle name="Normal 3 10 15 2 3 2" xfId="25700"/>
    <cellStyle name="Normal 3 10 15 2 4" xfId="7972"/>
    <cellStyle name="Normal 3 10 15 2 4 2" xfId="25701"/>
    <cellStyle name="Normal 3 10 15 2 5" xfId="7973"/>
    <cellStyle name="Normal 3 10 15 2 5 2" xfId="25702"/>
    <cellStyle name="Normal 3 10 15 2 6" xfId="7974"/>
    <cellStyle name="Normal 3 10 15 2 6 2" xfId="25703"/>
    <cellStyle name="Normal 3 10 15 2 7" xfId="7975"/>
    <cellStyle name="Normal 3 10 15 2 7 2" xfId="25704"/>
    <cellStyle name="Normal 3 10 15 2 8" xfId="7976"/>
    <cellStyle name="Normal 3 10 15 2 8 2" xfId="25705"/>
    <cellStyle name="Normal 3 10 15 2 9" xfId="7977"/>
    <cellStyle name="Normal 3 10 15 2 9 2" xfId="25706"/>
    <cellStyle name="Normal 3 10 15 3" xfId="7978"/>
    <cellStyle name="Normal 3 10 15 3 2" xfId="25707"/>
    <cellStyle name="Normal 3 10 15 4" xfId="7979"/>
    <cellStyle name="Normal 3 10 15 4 2" xfId="25708"/>
    <cellStyle name="Normal 3 10 15 5" xfId="7980"/>
    <cellStyle name="Normal 3 10 15 5 2" xfId="25709"/>
    <cellStyle name="Normal 3 10 15 6" xfId="7981"/>
    <cellStyle name="Normal 3 10 15 6 2" xfId="25710"/>
    <cellStyle name="Normal 3 10 15 7" xfId="7982"/>
    <cellStyle name="Normal 3 10 15 7 2" xfId="25711"/>
    <cellStyle name="Normal 3 10 15 8" xfId="7983"/>
    <cellStyle name="Normal 3 10 15 8 2" xfId="25712"/>
    <cellStyle name="Normal 3 10 15 9" xfId="7984"/>
    <cellStyle name="Normal 3 10 15 9 2" xfId="25713"/>
    <cellStyle name="Normal 3 10 16" xfId="7985"/>
    <cellStyle name="Normal 3 10 16 10" xfId="7986"/>
    <cellStyle name="Normal 3 10 16 10 2" xfId="25714"/>
    <cellStyle name="Normal 3 10 16 11" xfId="7987"/>
    <cellStyle name="Normal 3 10 16 11 2" xfId="25715"/>
    <cellStyle name="Normal 3 10 16 12" xfId="7988"/>
    <cellStyle name="Normal 3 10 16 12 2" xfId="25716"/>
    <cellStyle name="Normal 3 10 16 13" xfId="7989"/>
    <cellStyle name="Normal 3 10 16 13 2" xfId="25717"/>
    <cellStyle name="Normal 3 10 16 14" xfId="7990"/>
    <cellStyle name="Normal 3 10 16 14 2" xfId="25718"/>
    <cellStyle name="Normal 3 10 16 15" xfId="7991"/>
    <cellStyle name="Normal 3 10 16 15 2" xfId="25719"/>
    <cellStyle name="Normal 3 10 16 16" xfId="25720"/>
    <cellStyle name="Normal 3 10 16 2" xfId="7992"/>
    <cellStyle name="Normal 3 10 16 2 10" xfId="7993"/>
    <cellStyle name="Normal 3 10 16 2 10 2" xfId="25721"/>
    <cellStyle name="Normal 3 10 16 2 11" xfId="7994"/>
    <cellStyle name="Normal 3 10 16 2 11 2" xfId="25722"/>
    <cellStyle name="Normal 3 10 16 2 12" xfId="7995"/>
    <cellStyle name="Normal 3 10 16 2 12 2" xfId="25723"/>
    <cellStyle name="Normal 3 10 16 2 13" xfId="7996"/>
    <cellStyle name="Normal 3 10 16 2 13 2" xfId="25724"/>
    <cellStyle name="Normal 3 10 16 2 14" xfId="7997"/>
    <cellStyle name="Normal 3 10 16 2 14 2" xfId="25725"/>
    <cellStyle name="Normal 3 10 16 2 15" xfId="25726"/>
    <cellStyle name="Normal 3 10 16 2 2" xfId="7998"/>
    <cellStyle name="Normal 3 10 16 2 2 2" xfId="25727"/>
    <cellStyle name="Normal 3 10 16 2 3" xfId="7999"/>
    <cellStyle name="Normal 3 10 16 2 3 2" xfId="25728"/>
    <cellStyle name="Normal 3 10 16 2 4" xfId="8000"/>
    <cellStyle name="Normal 3 10 16 2 4 2" xfId="25729"/>
    <cellStyle name="Normal 3 10 16 2 5" xfId="8001"/>
    <cellStyle name="Normal 3 10 16 2 5 2" xfId="25730"/>
    <cellStyle name="Normal 3 10 16 2 6" xfId="8002"/>
    <cellStyle name="Normal 3 10 16 2 6 2" xfId="25731"/>
    <cellStyle name="Normal 3 10 16 2 7" xfId="8003"/>
    <cellStyle name="Normal 3 10 16 2 7 2" xfId="25732"/>
    <cellStyle name="Normal 3 10 16 2 8" xfId="8004"/>
    <cellStyle name="Normal 3 10 16 2 8 2" xfId="25733"/>
    <cellStyle name="Normal 3 10 16 2 9" xfId="8005"/>
    <cellStyle name="Normal 3 10 16 2 9 2" xfId="25734"/>
    <cellStyle name="Normal 3 10 16 3" xfId="8006"/>
    <cellStyle name="Normal 3 10 16 3 2" xfId="25735"/>
    <cellStyle name="Normal 3 10 16 4" xfId="8007"/>
    <cellStyle name="Normal 3 10 16 4 2" xfId="25736"/>
    <cellStyle name="Normal 3 10 16 5" xfId="8008"/>
    <cellStyle name="Normal 3 10 16 5 2" xfId="25737"/>
    <cellStyle name="Normal 3 10 16 6" xfId="8009"/>
    <cellStyle name="Normal 3 10 16 6 2" xfId="25738"/>
    <cellStyle name="Normal 3 10 16 7" xfId="8010"/>
    <cellStyle name="Normal 3 10 16 7 2" xfId="25739"/>
    <cellStyle name="Normal 3 10 16 8" xfId="8011"/>
    <cellStyle name="Normal 3 10 16 8 2" xfId="25740"/>
    <cellStyle name="Normal 3 10 16 9" xfId="8012"/>
    <cellStyle name="Normal 3 10 16 9 2" xfId="25741"/>
    <cellStyle name="Normal 3 10 17" xfId="8013"/>
    <cellStyle name="Normal 3 10 17 10" xfId="8014"/>
    <cellStyle name="Normal 3 10 17 10 2" xfId="25742"/>
    <cellStyle name="Normal 3 10 17 11" xfId="8015"/>
    <cellStyle name="Normal 3 10 17 11 2" xfId="25743"/>
    <cellStyle name="Normal 3 10 17 12" xfId="8016"/>
    <cellStyle name="Normal 3 10 17 12 2" xfId="25744"/>
    <cellStyle name="Normal 3 10 17 13" xfId="8017"/>
    <cellStyle name="Normal 3 10 17 13 2" xfId="25745"/>
    <cellStyle name="Normal 3 10 17 14" xfId="8018"/>
    <cellStyle name="Normal 3 10 17 14 2" xfId="25746"/>
    <cellStyle name="Normal 3 10 17 15" xfId="25747"/>
    <cellStyle name="Normal 3 10 17 2" xfId="8019"/>
    <cellStyle name="Normal 3 10 17 2 2" xfId="25748"/>
    <cellStyle name="Normal 3 10 17 3" xfId="8020"/>
    <cellStyle name="Normal 3 10 17 3 2" xfId="25749"/>
    <cellStyle name="Normal 3 10 17 4" xfId="8021"/>
    <cellStyle name="Normal 3 10 17 4 2" xfId="25750"/>
    <cellStyle name="Normal 3 10 17 5" xfId="8022"/>
    <cellStyle name="Normal 3 10 17 5 2" xfId="25751"/>
    <cellStyle name="Normal 3 10 17 6" xfId="8023"/>
    <cellStyle name="Normal 3 10 17 6 2" xfId="25752"/>
    <cellStyle name="Normal 3 10 17 7" xfId="8024"/>
    <cellStyle name="Normal 3 10 17 7 2" xfId="25753"/>
    <cellStyle name="Normal 3 10 17 8" xfId="8025"/>
    <cellStyle name="Normal 3 10 17 8 2" xfId="25754"/>
    <cellStyle name="Normal 3 10 17 9" xfId="8026"/>
    <cellStyle name="Normal 3 10 17 9 2" xfId="25755"/>
    <cellStyle name="Normal 3 10 18" xfId="8027"/>
    <cellStyle name="Normal 3 10 18 10" xfId="8028"/>
    <cellStyle name="Normal 3 10 18 10 2" xfId="25756"/>
    <cellStyle name="Normal 3 10 18 11" xfId="8029"/>
    <cellStyle name="Normal 3 10 18 11 2" xfId="25757"/>
    <cellStyle name="Normal 3 10 18 12" xfId="8030"/>
    <cellStyle name="Normal 3 10 18 12 2" xfId="25758"/>
    <cellStyle name="Normal 3 10 18 13" xfId="8031"/>
    <cellStyle name="Normal 3 10 18 13 2" xfId="25759"/>
    <cellStyle name="Normal 3 10 18 14" xfId="8032"/>
    <cellStyle name="Normal 3 10 18 14 2" xfId="25760"/>
    <cellStyle name="Normal 3 10 18 15" xfId="25761"/>
    <cellStyle name="Normal 3 10 18 2" xfId="8033"/>
    <cellStyle name="Normal 3 10 18 2 2" xfId="25762"/>
    <cellStyle name="Normal 3 10 18 3" xfId="8034"/>
    <cellStyle name="Normal 3 10 18 3 2" xfId="25763"/>
    <cellStyle name="Normal 3 10 18 4" xfId="8035"/>
    <cellStyle name="Normal 3 10 18 4 2" xfId="25764"/>
    <cellStyle name="Normal 3 10 18 5" xfId="8036"/>
    <cellStyle name="Normal 3 10 18 5 2" xfId="25765"/>
    <cellStyle name="Normal 3 10 18 6" xfId="8037"/>
    <cellStyle name="Normal 3 10 18 6 2" xfId="25766"/>
    <cellStyle name="Normal 3 10 18 7" xfId="8038"/>
    <cellStyle name="Normal 3 10 18 7 2" xfId="25767"/>
    <cellStyle name="Normal 3 10 18 8" xfId="8039"/>
    <cellStyle name="Normal 3 10 18 8 2" xfId="25768"/>
    <cellStyle name="Normal 3 10 18 9" xfId="8040"/>
    <cellStyle name="Normal 3 10 18 9 2" xfId="25769"/>
    <cellStyle name="Normal 3 10 19" xfId="8041"/>
    <cellStyle name="Normal 3 10 19 10" xfId="8042"/>
    <cellStyle name="Normal 3 10 19 10 2" xfId="25770"/>
    <cellStyle name="Normal 3 10 19 11" xfId="8043"/>
    <cellStyle name="Normal 3 10 19 11 2" xfId="25771"/>
    <cellStyle name="Normal 3 10 19 12" xfId="8044"/>
    <cellStyle name="Normal 3 10 19 12 2" xfId="25772"/>
    <cellStyle name="Normal 3 10 19 13" xfId="8045"/>
    <cellStyle name="Normal 3 10 19 13 2" xfId="25773"/>
    <cellStyle name="Normal 3 10 19 14" xfId="8046"/>
    <cellStyle name="Normal 3 10 19 14 2" xfId="25774"/>
    <cellStyle name="Normal 3 10 19 15" xfId="25775"/>
    <cellStyle name="Normal 3 10 19 2" xfId="8047"/>
    <cellStyle name="Normal 3 10 19 2 2" xfId="25776"/>
    <cellStyle name="Normal 3 10 19 3" xfId="8048"/>
    <cellStyle name="Normal 3 10 19 3 2" xfId="25777"/>
    <cellStyle name="Normal 3 10 19 4" xfId="8049"/>
    <cellStyle name="Normal 3 10 19 4 2" xfId="25778"/>
    <cellStyle name="Normal 3 10 19 5" xfId="8050"/>
    <cellStyle name="Normal 3 10 19 5 2" xfId="25779"/>
    <cellStyle name="Normal 3 10 19 6" xfId="8051"/>
    <cellStyle name="Normal 3 10 19 6 2" xfId="25780"/>
    <cellStyle name="Normal 3 10 19 7" xfId="8052"/>
    <cellStyle name="Normal 3 10 19 7 2" xfId="25781"/>
    <cellStyle name="Normal 3 10 19 8" xfId="8053"/>
    <cellStyle name="Normal 3 10 19 8 2" xfId="25782"/>
    <cellStyle name="Normal 3 10 19 9" xfId="8054"/>
    <cellStyle name="Normal 3 10 19 9 2" xfId="25783"/>
    <cellStyle name="Normal 3 10 2" xfId="8055"/>
    <cellStyle name="Normal 3 10 20" xfId="8056"/>
    <cellStyle name="Normal 3 10 20 10" xfId="8057"/>
    <cellStyle name="Normal 3 10 20 10 2" xfId="25784"/>
    <cellStyle name="Normal 3 10 20 11" xfId="8058"/>
    <cellStyle name="Normal 3 10 20 11 2" xfId="25785"/>
    <cellStyle name="Normal 3 10 20 12" xfId="8059"/>
    <cellStyle name="Normal 3 10 20 12 2" xfId="25786"/>
    <cellStyle name="Normal 3 10 20 13" xfId="8060"/>
    <cellStyle name="Normal 3 10 20 13 2" xfId="25787"/>
    <cellStyle name="Normal 3 10 20 14" xfId="8061"/>
    <cellStyle name="Normal 3 10 20 14 2" xfId="25788"/>
    <cellStyle name="Normal 3 10 20 15" xfId="25789"/>
    <cellStyle name="Normal 3 10 20 2" xfId="8062"/>
    <cellStyle name="Normal 3 10 20 2 2" xfId="25790"/>
    <cellStyle name="Normal 3 10 20 3" xfId="8063"/>
    <cellStyle name="Normal 3 10 20 3 2" xfId="25791"/>
    <cellStyle name="Normal 3 10 20 4" xfId="8064"/>
    <cellStyle name="Normal 3 10 20 4 2" xfId="25792"/>
    <cellStyle name="Normal 3 10 20 5" xfId="8065"/>
    <cellStyle name="Normal 3 10 20 5 2" xfId="25793"/>
    <cellStyle name="Normal 3 10 20 6" xfId="8066"/>
    <cellStyle name="Normal 3 10 20 6 2" xfId="25794"/>
    <cellStyle name="Normal 3 10 20 7" xfId="8067"/>
    <cellStyle name="Normal 3 10 20 7 2" xfId="25795"/>
    <cellStyle name="Normal 3 10 20 8" xfId="8068"/>
    <cellStyle name="Normal 3 10 20 8 2" xfId="25796"/>
    <cellStyle name="Normal 3 10 20 9" xfId="8069"/>
    <cellStyle name="Normal 3 10 20 9 2" xfId="25797"/>
    <cellStyle name="Normal 3 10 21" xfId="8070"/>
    <cellStyle name="Normal 3 10 21 10" xfId="8071"/>
    <cellStyle name="Normal 3 10 21 10 2" xfId="25798"/>
    <cellStyle name="Normal 3 10 21 11" xfId="8072"/>
    <cellStyle name="Normal 3 10 21 11 2" xfId="25799"/>
    <cellStyle name="Normal 3 10 21 12" xfId="8073"/>
    <cellStyle name="Normal 3 10 21 12 2" xfId="25800"/>
    <cellStyle name="Normal 3 10 21 13" xfId="8074"/>
    <cellStyle name="Normal 3 10 21 13 2" xfId="25801"/>
    <cellStyle name="Normal 3 10 21 14" xfId="8075"/>
    <cellStyle name="Normal 3 10 21 14 2" xfId="25802"/>
    <cellStyle name="Normal 3 10 21 15" xfId="25803"/>
    <cellStyle name="Normal 3 10 21 2" xfId="8076"/>
    <cellStyle name="Normal 3 10 21 2 2" xfId="25804"/>
    <cellStyle name="Normal 3 10 21 3" xfId="8077"/>
    <cellStyle name="Normal 3 10 21 3 2" xfId="25805"/>
    <cellStyle name="Normal 3 10 21 4" xfId="8078"/>
    <cellStyle name="Normal 3 10 21 4 2" xfId="25806"/>
    <cellStyle name="Normal 3 10 21 5" xfId="8079"/>
    <cellStyle name="Normal 3 10 21 5 2" xfId="25807"/>
    <cellStyle name="Normal 3 10 21 6" xfId="8080"/>
    <cellStyle name="Normal 3 10 21 6 2" xfId="25808"/>
    <cellStyle name="Normal 3 10 21 7" xfId="8081"/>
    <cellStyle name="Normal 3 10 21 7 2" xfId="25809"/>
    <cellStyle name="Normal 3 10 21 8" xfId="8082"/>
    <cellStyle name="Normal 3 10 21 8 2" xfId="25810"/>
    <cellStyle name="Normal 3 10 21 9" xfId="8083"/>
    <cellStyle name="Normal 3 10 21 9 2" xfId="25811"/>
    <cellStyle name="Normal 3 10 22" xfId="8084"/>
    <cellStyle name="Normal 3 10 22 10" xfId="8085"/>
    <cellStyle name="Normal 3 10 22 10 2" xfId="25812"/>
    <cellStyle name="Normal 3 10 22 11" xfId="8086"/>
    <cellStyle name="Normal 3 10 22 11 2" xfId="25813"/>
    <cellStyle name="Normal 3 10 22 12" xfId="8087"/>
    <cellStyle name="Normal 3 10 22 12 2" xfId="25814"/>
    <cellStyle name="Normal 3 10 22 13" xfId="8088"/>
    <cellStyle name="Normal 3 10 22 13 2" xfId="25815"/>
    <cellStyle name="Normal 3 10 22 14" xfId="8089"/>
    <cellStyle name="Normal 3 10 22 14 2" xfId="25816"/>
    <cellStyle name="Normal 3 10 22 15" xfId="25817"/>
    <cellStyle name="Normal 3 10 22 2" xfId="8090"/>
    <cellStyle name="Normal 3 10 22 2 2" xfId="25818"/>
    <cellStyle name="Normal 3 10 22 3" xfId="8091"/>
    <cellStyle name="Normal 3 10 22 3 2" xfId="25819"/>
    <cellStyle name="Normal 3 10 22 4" xfId="8092"/>
    <cellStyle name="Normal 3 10 22 4 2" xfId="25820"/>
    <cellStyle name="Normal 3 10 22 5" xfId="8093"/>
    <cellStyle name="Normal 3 10 22 5 2" xfId="25821"/>
    <cellStyle name="Normal 3 10 22 6" xfId="8094"/>
    <cellStyle name="Normal 3 10 22 6 2" xfId="25822"/>
    <cellStyle name="Normal 3 10 22 7" xfId="8095"/>
    <cellStyle name="Normal 3 10 22 7 2" xfId="25823"/>
    <cellStyle name="Normal 3 10 22 8" xfId="8096"/>
    <cellStyle name="Normal 3 10 22 8 2" xfId="25824"/>
    <cellStyle name="Normal 3 10 22 9" xfId="8097"/>
    <cellStyle name="Normal 3 10 22 9 2" xfId="25825"/>
    <cellStyle name="Normal 3 10 23" xfId="8098"/>
    <cellStyle name="Normal 3 10 24" xfId="8099"/>
    <cellStyle name="Normal 3 10 25" xfId="8100"/>
    <cellStyle name="Normal 3 10 25 10" xfId="8101"/>
    <cellStyle name="Normal 3 10 25 10 2" xfId="25826"/>
    <cellStyle name="Normal 3 10 25 11" xfId="8102"/>
    <cellStyle name="Normal 3 10 25 11 2" xfId="25827"/>
    <cellStyle name="Normal 3 10 25 12" xfId="8103"/>
    <cellStyle name="Normal 3 10 25 12 2" xfId="25828"/>
    <cellStyle name="Normal 3 10 25 13" xfId="8104"/>
    <cellStyle name="Normal 3 10 25 13 2" xfId="25829"/>
    <cellStyle name="Normal 3 10 25 14" xfId="8105"/>
    <cellStyle name="Normal 3 10 25 14 2" xfId="25830"/>
    <cellStyle name="Normal 3 10 25 15" xfId="25831"/>
    <cellStyle name="Normal 3 10 25 2" xfId="8106"/>
    <cellStyle name="Normal 3 10 25 2 2" xfId="25832"/>
    <cellStyle name="Normal 3 10 25 3" xfId="8107"/>
    <cellStyle name="Normal 3 10 25 3 2" xfId="25833"/>
    <cellStyle name="Normal 3 10 25 4" xfId="8108"/>
    <cellStyle name="Normal 3 10 25 4 2" xfId="25834"/>
    <cellStyle name="Normal 3 10 25 5" xfId="8109"/>
    <cellStyle name="Normal 3 10 25 5 2" xfId="25835"/>
    <cellStyle name="Normal 3 10 25 6" xfId="8110"/>
    <cellStyle name="Normal 3 10 25 6 2" xfId="25836"/>
    <cellStyle name="Normal 3 10 25 7" xfId="8111"/>
    <cellStyle name="Normal 3 10 25 7 2" xfId="25837"/>
    <cellStyle name="Normal 3 10 25 8" xfId="8112"/>
    <cellStyle name="Normal 3 10 25 8 2" xfId="25838"/>
    <cellStyle name="Normal 3 10 25 9" xfId="8113"/>
    <cellStyle name="Normal 3 10 25 9 2" xfId="25839"/>
    <cellStyle name="Normal 3 10 26" xfId="8114"/>
    <cellStyle name="Normal 3 10 26 10" xfId="8115"/>
    <cellStyle name="Normal 3 10 26 10 2" xfId="25840"/>
    <cellStyle name="Normal 3 10 26 11" xfId="8116"/>
    <cellStyle name="Normal 3 10 26 11 2" xfId="25841"/>
    <cellStyle name="Normal 3 10 26 12" xfId="8117"/>
    <cellStyle name="Normal 3 10 26 12 2" xfId="25842"/>
    <cellStyle name="Normal 3 10 26 13" xfId="8118"/>
    <cellStyle name="Normal 3 10 26 13 2" xfId="25843"/>
    <cellStyle name="Normal 3 10 26 14" xfId="8119"/>
    <cellStyle name="Normal 3 10 26 14 2" xfId="25844"/>
    <cellStyle name="Normal 3 10 26 15" xfId="25845"/>
    <cellStyle name="Normal 3 10 26 2" xfId="8120"/>
    <cellStyle name="Normal 3 10 26 2 2" xfId="25846"/>
    <cellStyle name="Normal 3 10 26 3" xfId="8121"/>
    <cellStyle name="Normal 3 10 26 3 2" xfId="25847"/>
    <cellStyle name="Normal 3 10 26 4" xfId="8122"/>
    <cellStyle name="Normal 3 10 26 4 2" xfId="25848"/>
    <cellStyle name="Normal 3 10 26 5" xfId="8123"/>
    <cellStyle name="Normal 3 10 26 5 2" xfId="25849"/>
    <cellStyle name="Normal 3 10 26 6" xfId="8124"/>
    <cellStyle name="Normal 3 10 26 6 2" xfId="25850"/>
    <cellStyle name="Normal 3 10 26 7" xfId="8125"/>
    <cellStyle name="Normal 3 10 26 7 2" xfId="25851"/>
    <cellStyle name="Normal 3 10 26 8" xfId="8126"/>
    <cellStyle name="Normal 3 10 26 8 2" xfId="25852"/>
    <cellStyle name="Normal 3 10 26 9" xfId="8127"/>
    <cellStyle name="Normal 3 10 26 9 2" xfId="25853"/>
    <cellStyle name="Normal 3 10 3" xfId="8128"/>
    <cellStyle name="Normal 3 10 4" xfId="8129"/>
    <cellStyle name="Normal 3 10 5" xfId="8130"/>
    <cellStyle name="Normal 3 10 6" xfId="8131"/>
    <cellStyle name="Normal 3 10 7" xfId="8132"/>
    <cellStyle name="Normal 3 10 8" xfId="8133"/>
    <cellStyle name="Normal 3 10 9" xfId="8134"/>
    <cellStyle name="Normal 3 11" xfId="8135"/>
    <cellStyle name="Normal 3 11 10" xfId="8136"/>
    <cellStyle name="Normal 3 11 11" xfId="8137"/>
    <cellStyle name="Normal 3 11 11 10" xfId="8138"/>
    <cellStyle name="Normal 3 11 11 10 2" xfId="25854"/>
    <cellStyle name="Normal 3 11 11 11" xfId="8139"/>
    <cellStyle name="Normal 3 11 11 11 2" xfId="25855"/>
    <cellStyle name="Normal 3 11 11 12" xfId="8140"/>
    <cellStyle name="Normal 3 11 11 12 2" xfId="25856"/>
    <cellStyle name="Normal 3 11 11 13" xfId="8141"/>
    <cellStyle name="Normal 3 11 11 13 2" xfId="25857"/>
    <cellStyle name="Normal 3 11 11 14" xfId="8142"/>
    <cellStyle name="Normal 3 11 11 14 2" xfId="25858"/>
    <cellStyle name="Normal 3 11 11 15" xfId="8143"/>
    <cellStyle name="Normal 3 11 11 15 2" xfId="25859"/>
    <cellStyle name="Normal 3 11 11 16" xfId="8144"/>
    <cellStyle name="Normal 3 11 11 16 2" xfId="25860"/>
    <cellStyle name="Normal 3 11 11 17" xfId="8145"/>
    <cellStyle name="Normal 3 11 11 17 2" xfId="25861"/>
    <cellStyle name="Normal 3 11 11 18" xfId="25862"/>
    <cellStyle name="Normal 3 11 11 2" xfId="8146"/>
    <cellStyle name="Normal 3 11 11 3" xfId="8147"/>
    <cellStyle name="Normal 3 11 11 4" xfId="8148"/>
    <cellStyle name="Normal 3 11 11 5" xfId="8149"/>
    <cellStyle name="Normal 3 11 11 5 2" xfId="25863"/>
    <cellStyle name="Normal 3 11 11 6" xfId="8150"/>
    <cellStyle name="Normal 3 11 11 6 2" xfId="25864"/>
    <cellStyle name="Normal 3 11 11 7" xfId="8151"/>
    <cellStyle name="Normal 3 11 11 7 2" xfId="25865"/>
    <cellStyle name="Normal 3 11 11 8" xfId="8152"/>
    <cellStyle name="Normal 3 11 11 8 2" xfId="25866"/>
    <cellStyle name="Normal 3 11 11 9" xfId="8153"/>
    <cellStyle name="Normal 3 11 11 9 2" xfId="25867"/>
    <cellStyle name="Normal 3 11 12" xfId="8154"/>
    <cellStyle name="Normal 3 11 13" xfId="8155"/>
    <cellStyle name="Normal 3 11 14" xfId="8156"/>
    <cellStyle name="Normal 3 11 14 10" xfId="8157"/>
    <cellStyle name="Normal 3 11 14 10 2" xfId="25868"/>
    <cellStyle name="Normal 3 11 14 11" xfId="8158"/>
    <cellStyle name="Normal 3 11 14 11 2" xfId="25869"/>
    <cellStyle name="Normal 3 11 14 12" xfId="8159"/>
    <cellStyle name="Normal 3 11 14 12 2" xfId="25870"/>
    <cellStyle name="Normal 3 11 14 13" xfId="8160"/>
    <cellStyle name="Normal 3 11 14 13 2" xfId="25871"/>
    <cellStyle name="Normal 3 11 14 14" xfId="8161"/>
    <cellStyle name="Normal 3 11 14 14 2" xfId="25872"/>
    <cellStyle name="Normal 3 11 14 15" xfId="8162"/>
    <cellStyle name="Normal 3 11 14 15 2" xfId="25873"/>
    <cellStyle name="Normal 3 11 14 16" xfId="25874"/>
    <cellStyle name="Normal 3 11 14 2" xfId="8163"/>
    <cellStyle name="Normal 3 11 14 2 10" xfId="8164"/>
    <cellStyle name="Normal 3 11 14 2 10 2" xfId="25875"/>
    <cellStyle name="Normal 3 11 14 2 11" xfId="8165"/>
    <cellStyle name="Normal 3 11 14 2 11 2" xfId="25876"/>
    <cellStyle name="Normal 3 11 14 2 12" xfId="8166"/>
    <cellStyle name="Normal 3 11 14 2 12 2" xfId="25877"/>
    <cellStyle name="Normal 3 11 14 2 13" xfId="8167"/>
    <cellStyle name="Normal 3 11 14 2 13 2" xfId="25878"/>
    <cellStyle name="Normal 3 11 14 2 14" xfId="8168"/>
    <cellStyle name="Normal 3 11 14 2 14 2" xfId="25879"/>
    <cellStyle name="Normal 3 11 14 2 15" xfId="25880"/>
    <cellStyle name="Normal 3 11 14 2 2" xfId="8169"/>
    <cellStyle name="Normal 3 11 14 2 2 2" xfId="25881"/>
    <cellStyle name="Normal 3 11 14 2 3" xfId="8170"/>
    <cellStyle name="Normal 3 11 14 2 3 2" xfId="25882"/>
    <cellStyle name="Normal 3 11 14 2 4" xfId="8171"/>
    <cellStyle name="Normal 3 11 14 2 4 2" xfId="25883"/>
    <cellStyle name="Normal 3 11 14 2 5" xfId="8172"/>
    <cellStyle name="Normal 3 11 14 2 5 2" xfId="25884"/>
    <cellStyle name="Normal 3 11 14 2 6" xfId="8173"/>
    <cellStyle name="Normal 3 11 14 2 6 2" xfId="25885"/>
    <cellStyle name="Normal 3 11 14 2 7" xfId="8174"/>
    <cellStyle name="Normal 3 11 14 2 7 2" xfId="25886"/>
    <cellStyle name="Normal 3 11 14 2 8" xfId="8175"/>
    <cellStyle name="Normal 3 11 14 2 8 2" xfId="25887"/>
    <cellStyle name="Normal 3 11 14 2 9" xfId="8176"/>
    <cellStyle name="Normal 3 11 14 2 9 2" xfId="25888"/>
    <cellStyle name="Normal 3 11 14 3" xfId="8177"/>
    <cellStyle name="Normal 3 11 14 3 2" xfId="25889"/>
    <cellStyle name="Normal 3 11 14 4" xfId="8178"/>
    <cellStyle name="Normal 3 11 14 4 2" xfId="25890"/>
    <cellStyle name="Normal 3 11 14 5" xfId="8179"/>
    <cellStyle name="Normal 3 11 14 5 2" xfId="25891"/>
    <cellStyle name="Normal 3 11 14 6" xfId="8180"/>
    <cellStyle name="Normal 3 11 14 6 2" xfId="25892"/>
    <cellStyle name="Normal 3 11 14 7" xfId="8181"/>
    <cellStyle name="Normal 3 11 14 7 2" xfId="25893"/>
    <cellStyle name="Normal 3 11 14 8" xfId="8182"/>
    <cellStyle name="Normal 3 11 14 8 2" xfId="25894"/>
    <cellStyle name="Normal 3 11 14 9" xfId="8183"/>
    <cellStyle name="Normal 3 11 14 9 2" xfId="25895"/>
    <cellStyle name="Normal 3 11 15" xfId="8184"/>
    <cellStyle name="Normal 3 11 15 10" xfId="8185"/>
    <cellStyle name="Normal 3 11 15 10 2" xfId="25896"/>
    <cellStyle name="Normal 3 11 15 11" xfId="8186"/>
    <cellStyle name="Normal 3 11 15 11 2" xfId="25897"/>
    <cellStyle name="Normal 3 11 15 12" xfId="8187"/>
    <cellStyle name="Normal 3 11 15 12 2" xfId="25898"/>
    <cellStyle name="Normal 3 11 15 13" xfId="8188"/>
    <cellStyle name="Normal 3 11 15 13 2" xfId="25899"/>
    <cellStyle name="Normal 3 11 15 14" xfId="8189"/>
    <cellStyle name="Normal 3 11 15 14 2" xfId="25900"/>
    <cellStyle name="Normal 3 11 15 15" xfId="8190"/>
    <cellStyle name="Normal 3 11 15 15 2" xfId="25901"/>
    <cellStyle name="Normal 3 11 15 16" xfId="25902"/>
    <cellStyle name="Normal 3 11 15 2" xfId="8191"/>
    <cellStyle name="Normal 3 11 15 2 10" xfId="8192"/>
    <cellStyle name="Normal 3 11 15 2 10 2" xfId="25903"/>
    <cellStyle name="Normal 3 11 15 2 11" xfId="8193"/>
    <cellStyle name="Normal 3 11 15 2 11 2" xfId="25904"/>
    <cellStyle name="Normal 3 11 15 2 12" xfId="8194"/>
    <cellStyle name="Normal 3 11 15 2 12 2" xfId="25905"/>
    <cellStyle name="Normal 3 11 15 2 13" xfId="8195"/>
    <cellStyle name="Normal 3 11 15 2 13 2" xfId="25906"/>
    <cellStyle name="Normal 3 11 15 2 14" xfId="8196"/>
    <cellStyle name="Normal 3 11 15 2 14 2" xfId="25907"/>
    <cellStyle name="Normal 3 11 15 2 15" xfId="25908"/>
    <cellStyle name="Normal 3 11 15 2 2" xfId="8197"/>
    <cellStyle name="Normal 3 11 15 2 2 2" xfId="25909"/>
    <cellStyle name="Normal 3 11 15 2 3" xfId="8198"/>
    <cellStyle name="Normal 3 11 15 2 3 2" xfId="25910"/>
    <cellStyle name="Normal 3 11 15 2 4" xfId="8199"/>
    <cellStyle name="Normal 3 11 15 2 4 2" xfId="25911"/>
    <cellStyle name="Normal 3 11 15 2 5" xfId="8200"/>
    <cellStyle name="Normal 3 11 15 2 5 2" xfId="25912"/>
    <cellStyle name="Normal 3 11 15 2 6" xfId="8201"/>
    <cellStyle name="Normal 3 11 15 2 6 2" xfId="25913"/>
    <cellStyle name="Normal 3 11 15 2 7" xfId="8202"/>
    <cellStyle name="Normal 3 11 15 2 7 2" xfId="25914"/>
    <cellStyle name="Normal 3 11 15 2 8" xfId="8203"/>
    <cellStyle name="Normal 3 11 15 2 8 2" xfId="25915"/>
    <cellStyle name="Normal 3 11 15 2 9" xfId="8204"/>
    <cellStyle name="Normal 3 11 15 2 9 2" xfId="25916"/>
    <cellStyle name="Normal 3 11 15 3" xfId="8205"/>
    <cellStyle name="Normal 3 11 15 3 2" xfId="25917"/>
    <cellStyle name="Normal 3 11 15 4" xfId="8206"/>
    <cellStyle name="Normal 3 11 15 4 2" xfId="25918"/>
    <cellStyle name="Normal 3 11 15 5" xfId="8207"/>
    <cellStyle name="Normal 3 11 15 5 2" xfId="25919"/>
    <cellStyle name="Normal 3 11 15 6" xfId="8208"/>
    <cellStyle name="Normal 3 11 15 6 2" xfId="25920"/>
    <cellStyle name="Normal 3 11 15 7" xfId="8209"/>
    <cellStyle name="Normal 3 11 15 7 2" xfId="25921"/>
    <cellStyle name="Normal 3 11 15 8" xfId="8210"/>
    <cellStyle name="Normal 3 11 15 8 2" xfId="25922"/>
    <cellStyle name="Normal 3 11 15 9" xfId="8211"/>
    <cellStyle name="Normal 3 11 15 9 2" xfId="25923"/>
    <cellStyle name="Normal 3 11 16" xfId="8212"/>
    <cellStyle name="Normal 3 11 16 10" xfId="8213"/>
    <cellStyle name="Normal 3 11 16 10 2" xfId="25924"/>
    <cellStyle name="Normal 3 11 16 11" xfId="8214"/>
    <cellStyle name="Normal 3 11 16 11 2" xfId="25925"/>
    <cellStyle name="Normal 3 11 16 12" xfId="8215"/>
    <cellStyle name="Normal 3 11 16 12 2" xfId="25926"/>
    <cellStyle name="Normal 3 11 16 13" xfId="8216"/>
    <cellStyle name="Normal 3 11 16 13 2" xfId="25927"/>
    <cellStyle name="Normal 3 11 16 14" xfId="8217"/>
    <cellStyle name="Normal 3 11 16 14 2" xfId="25928"/>
    <cellStyle name="Normal 3 11 16 15" xfId="8218"/>
    <cellStyle name="Normal 3 11 16 15 2" xfId="25929"/>
    <cellStyle name="Normal 3 11 16 16" xfId="25930"/>
    <cellStyle name="Normal 3 11 16 2" xfId="8219"/>
    <cellStyle name="Normal 3 11 16 2 10" xfId="8220"/>
    <cellStyle name="Normal 3 11 16 2 10 2" xfId="25931"/>
    <cellStyle name="Normal 3 11 16 2 11" xfId="8221"/>
    <cellStyle name="Normal 3 11 16 2 11 2" xfId="25932"/>
    <cellStyle name="Normal 3 11 16 2 12" xfId="8222"/>
    <cellStyle name="Normal 3 11 16 2 12 2" xfId="25933"/>
    <cellStyle name="Normal 3 11 16 2 13" xfId="8223"/>
    <cellStyle name="Normal 3 11 16 2 13 2" xfId="25934"/>
    <cellStyle name="Normal 3 11 16 2 14" xfId="8224"/>
    <cellStyle name="Normal 3 11 16 2 14 2" xfId="25935"/>
    <cellStyle name="Normal 3 11 16 2 15" xfId="25936"/>
    <cellStyle name="Normal 3 11 16 2 2" xfId="8225"/>
    <cellStyle name="Normal 3 11 16 2 2 2" xfId="25937"/>
    <cellStyle name="Normal 3 11 16 2 3" xfId="8226"/>
    <cellStyle name="Normal 3 11 16 2 3 2" xfId="25938"/>
    <cellStyle name="Normal 3 11 16 2 4" xfId="8227"/>
    <cellStyle name="Normal 3 11 16 2 4 2" xfId="25939"/>
    <cellStyle name="Normal 3 11 16 2 5" xfId="8228"/>
    <cellStyle name="Normal 3 11 16 2 5 2" xfId="25940"/>
    <cellStyle name="Normal 3 11 16 2 6" xfId="8229"/>
    <cellStyle name="Normal 3 11 16 2 6 2" xfId="25941"/>
    <cellStyle name="Normal 3 11 16 2 7" xfId="8230"/>
    <cellStyle name="Normal 3 11 16 2 7 2" xfId="25942"/>
    <cellStyle name="Normal 3 11 16 2 8" xfId="8231"/>
    <cellStyle name="Normal 3 11 16 2 8 2" xfId="25943"/>
    <cellStyle name="Normal 3 11 16 2 9" xfId="8232"/>
    <cellStyle name="Normal 3 11 16 2 9 2" xfId="25944"/>
    <cellStyle name="Normal 3 11 16 3" xfId="8233"/>
    <cellStyle name="Normal 3 11 16 3 2" xfId="25945"/>
    <cellStyle name="Normal 3 11 16 4" xfId="8234"/>
    <cellStyle name="Normal 3 11 16 4 2" xfId="25946"/>
    <cellStyle name="Normal 3 11 16 5" xfId="8235"/>
    <cellStyle name="Normal 3 11 16 5 2" xfId="25947"/>
    <cellStyle name="Normal 3 11 16 6" xfId="8236"/>
    <cellStyle name="Normal 3 11 16 6 2" xfId="25948"/>
    <cellStyle name="Normal 3 11 16 7" xfId="8237"/>
    <cellStyle name="Normal 3 11 16 7 2" xfId="25949"/>
    <cellStyle name="Normal 3 11 16 8" xfId="8238"/>
    <cellStyle name="Normal 3 11 16 8 2" xfId="25950"/>
    <cellStyle name="Normal 3 11 16 9" xfId="8239"/>
    <cellStyle name="Normal 3 11 16 9 2" xfId="25951"/>
    <cellStyle name="Normal 3 11 17" xfId="8240"/>
    <cellStyle name="Normal 3 11 17 10" xfId="8241"/>
    <cellStyle name="Normal 3 11 17 10 2" xfId="25952"/>
    <cellStyle name="Normal 3 11 17 11" xfId="8242"/>
    <cellStyle name="Normal 3 11 17 11 2" xfId="25953"/>
    <cellStyle name="Normal 3 11 17 12" xfId="8243"/>
    <cellStyle name="Normal 3 11 17 12 2" xfId="25954"/>
    <cellStyle name="Normal 3 11 17 13" xfId="8244"/>
    <cellStyle name="Normal 3 11 17 13 2" xfId="25955"/>
    <cellStyle name="Normal 3 11 17 14" xfId="8245"/>
    <cellStyle name="Normal 3 11 17 14 2" xfId="25956"/>
    <cellStyle name="Normal 3 11 17 15" xfId="25957"/>
    <cellStyle name="Normal 3 11 17 2" xfId="8246"/>
    <cellStyle name="Normal 3 11 17 2 2" xfId="25958"/>
    <cellStyle name="Normal 3 11 17 3" xfId="8247"/>
    <cellStyle name="Normal 3 11 17 3 2" xfId="25959"/>
    <cellStyle name="Normal 3 11 17 4" xfId="8248"/>
    <cellStyle name="Normal 3 11 17 4 2" xfId="25960"/>
    <cellStyle name="Normal 3 11 17 5" xfId="8249"/>
    <cellStyle name="Normal 3 11 17 5 2" xfId="25961"/>
    <cellStyle name="Normal 3 11 17 6" xfId="8250"/>
    <cellStyle name="Normal 3 11 17 6 2" xfId="25962"/>
    <cellStyle name="Normal 3 11 17 7" xfId="8251"/>
    <cellStyle name="Normal 3 11 17 7 2" xfId="25963"/>
    <cellStyle name="Normal 3 11 17 8" xfId="8252"/>
    <cellStyle name="Normal 3 11 17 8 2" xfId="25964"/>
    <cellStyle name="Normal 3 11 17 9" xfId="8253"/>
    <cellStyle name="Normal 3 11 17 9 2" xfId="25965"/>
    <cellStyle name="Normal 3 11 18" xfId="8254"/>
    <cellStyle name="Normal 3 11 18 10" xfId="8255"/>
    <cellStyle name="Normal 3 11 18 10 2" xfId="25966"/>
    <cellStyle name="Normal 3 11 18 11" xfId="8256"/>
    <cellStyle name="Normal 3 11 18 11 2" xfId="25967"/>
    <cellStyle name="Normal 3 11 18 12" xfId="8257"/>
    <cellStyle name="Normal 3 11 18 12 2" xfId="25968"/>
    <cellStyle name="Normal 3 11 18 13" xfId="8258"/>
    <cellStyle name="Normal 3 11 18 13 2" xfId="25969"/>
    <cellStyle name="Normal 3 11 18 14" xfId="8259"/>
    <cellStyle name="Normal 3 11 18 14 2" xfId="25970"/>
    <cellStyle name="Normal 3 11 18 15" xfId="25971"/>
    <cellStyle name="Normal 3 11 18 2" xfId="8260"/>
    <cellStyle name="Normal 3 11 18 2 2" xfId="25972"/>
    <cellStyle name="Normal 3 11 18 3" xfId="8261"/>
    <cellStyle name="Normal 3 11 18 3 2" xfId="25973"/>
    <cellStyle name="Normal 3 11 18 4" xfId="8262"/>
    <cellStyle name="Normal 3 11 18 4 2" xfId="25974"/>
    <cellStyle name="Normal 3 11 18 5" xfId="8263"/>
    <cellStyle name="Normal 3 11 18 5 2" xfId="25975"/>
    <cellStyle name="Normal 3 11 18 6" xfId="8264"/>
    <cellStyle name="Normal 3 11 18 6 2" xfId="25976"/>
    <cellStyle name="Normal 3 11 18 7" xfId="8265"/>
    <cellStyle name="Normal 3 11 18 7 2" xfId="25977"/>
    <cellStyle name="Normal 3 11 18 8" xfId="8266"/>
    <cellStyle name="Normal 3 11 18 8 2" xfId="25978"/>
    <cellStyle name="Normal 3 11 18 9" xfId="8267"/>
    <cellStyle name="Normal 3 11 18 9 2" xfId="25979"/>
    <cellStyle name="Normal 3 11 19" xfId="8268"/>
    <cellStyle name="Normal 3 11 19 10" xfId="8269"/>
    <cellStyle name="Normal 3 11 19 10 2" xfId="25980"/>
    <cellStyle name="Normal 3 11 19 11" xfId="8270"/>
    <cellStyle name="Normal 3 11 19 11 2" xfId="25981"/>
    <cellStyle name="Normal 3 11 19 12" xfId="8271"/>
    <cellStyle name="Normal 3 11 19 12 2" xfId="25982"/>
    <cellStyle name="Normal 3 11 19 13" xfId="8272"/>
    <cellStyle name="Normal 3 11 19 13 2" xfId="25983"/>
    <cellStyle name="Normal 3 11 19 14" xfId="8273"/>
    <cellStyle name="Normal 3 11 19 14 2" xfId="25984"/>
    <cellStyle name="Normal 3 11 19 15" xfId="25985"/>
    <cellStyle name="Normal 3 11 19 2" xfId="8274"/>
    <cellStyle name="Normal 3 11 19 2 2" xfId="25986"/>
    <cellStyle name="Normal 3 11 19 3" xfId="8275"/>
    <cellStyle name="Normal 3 11 19 3 2" xfId="25987"/>
    <cellStyle name="Normal 3 11 19 4" xfId="8276"/>
    <cellStyle name="Normal 3 11 19 4 2" xfId="25988"/>
    <cellStyle name="Normal 3 11 19 5" xfId="8277"/>
    <cellStyle name="Normal 3 11 19 5 2" xfId="25989"/>
    <cellStyle name="Normal 3 11 19 6" xfId="8278"/>
    <cellStyle name="Normal 3 11 19 6 2" xfId="25990"/>
    <cellStyle name="Normal 3 11 19 7" xfId="8279"/>
    <cellStyle name="Normal 3 11 19 7 2" xfId="25991"/>
    <cellStyle name="Normal 3 11 19 8" xfId="8280"/>
    <cellStyle name="Normal 3 11 19 8 2" xfId="25992"/>
    <cellStyle name="Normal 3 11 19 9" xfId="8281"/>
    <cellStyle name="Normal 3 11 19 9 2" xfId="25993"/>
    <cellStyle name="Normal 3 11 2" xfId="8282"/>
    <cellStyle name="Normal 3 11 20" xfId="8283"/>
    <cellStyle name="Normal 3 11 20 10" xfId="8284"/>
    <cellStyle name="Normal 3 11 20 10 2" xfId="25994"/>
    <cellStyle name="Normal 3 11 20 11" xfId="8285"/>
    <cellStyle name="Normal 3 11 20 11 2" xfId="25995"/>
    <cellStyle name="Normal 3 11 20 12" xfId="8286"/>
    <cellStyle name="Normal 3 11 20 12 2" xfId="25996"/>
    <cellStyle name="Normal 3 11 20 13" xfId="8287"/>
    <cellStyle name="Normal 3 11 20 13 2" xfId="25997"/>
    <cellStyle name="Normal 3 11 20 14" xfId="8288"/>
    <cellStyle name="Normal 3 11 20 14 2" xfId="25998"/>
    <cellStyle name="Normal 3 11 20 15" xfId="25999"/>
    <cellStyle name="Normal 3 11 20 2" xfId="8289"/>
    <cellStyle name="Normal 3 11 20 2 2" xfId="26000"/>
    <cellStyle name="Normal 3 11 20 3" xfId="8290"/>
    <cellStyle name="Normal 3 11 20 3 2" xfId="26001"/>
    <cellStyle name="Normal 3 11 20 4" xfId="8291"/>
    <cellStyle name="Normal 3 11 20 4 2" xfId="26002"/>
    <cellStyle name="Normal 3 11 20 5" xfId="8292"/>
    <cellStyle name="Normal 3 11 20 5 2" xfId="26003"/>
    <cellStyle name="Normal 3 11 20 6" xfId="8293"/>
    <cellStyle name="Normal 3 11 20 6 2" xfId="26004"/>
    <cellStyle name="Normal 3 11 20 7" xfId="8294"/>
    <cellStyle name="Normal 3 11 20 7 2" xfId="26005"/>
    <cellStyle name="Normal 3 11 20 8" xfId="8295"/>
    <cellStyle name="Normal 3 11 20 8 2" xfId="26006"/>
    <cellStyle name="Normal 3 11 20 9" xfId="8296"/>
    <cellStyle name="Normal 3 11 20 9 2" xfId="26007"/>
    <cellStyle name="Normal 3 11 21" xfId="8297"/>
    <cellStyle name="Normal 3 11 21 10" xfId="8298"/>
    <cellStyle name="Normal 3 11 21 10 2" xfId="26008"/>
    <cellStyle name="Normal 3 11 21 11" xfId="8299"/>
    <cellStyle name="Normal 3 11 21 11 2" xfId="26009"/>
    <cellStyle name="Normal 3 11 21 12" xfId="8300"/>
    <cellStyle name="Normal 3 11 21 12 2" xfId="26010"/>
    <cellStyle name="Normal 3 11 21 13" xfId="8301"/>
    <cellStyle name="Normal 3 11 21 13 2" xfId="26011"/>
    <cellStyle name="Normal 3 11 21 14" xfId="8302"/>
    <cellStyle name="Normal 3 11 21 14 2" xfId="26012"/>
    <cellStyle name="Normal 3 11 21 15" xfId="26013"/>
    <cellStyle name="Normal 3 11 21 2" xfId="8303"/>
    <cellStyle name="Normal 3 11 21 2 2" xfId="26014"/>
    <cellStyle name="Normal 3 11 21 3" xfId="8304"/>
    <cellStyle name="Normal 3 11 21 3 2" xfId="26015"/>
    <cellStyle name="Normal 3 11 21 4" xfId="8305"/>
    <cellStyle name="Normal 3 11 21 4 2" xfId="26016"/>
    <cellStyle name="Normal 3 11 21 5" xfId="8306"/>
    <cellStyle name="Normal 3 11 21 5 2" xfId="26017"/>
    <cellStyle name="Normal 3 11 21 6" xfId="8307"/>
    <cellStyle name="Normal 3 11 21 6 2" xfId="26018"/>
    <cellStyle name="Normal 3 11 21 7" xfId="8308"/>
    <cellStyle name="Normal 3 11 21 7 2" xfId="26019"/>
    <cellStyle name="Normal 3 11 21 8" xfId="8309"/>
    <cellStyle name="Normal 3 11 21 8 2" xfId="26020"/>
    <cellStyle name="Normal 3 11 21 9" xfId="8310"/>
    <cellStyle name="Normal 3 11 21 9 2" xfId="26021"/>
    <cellStyle name="Normal 3 11 22" xfId="8311"/>
    <cellStyle name="Normal 3 11 22 10" xfId="8312"/>
    <cellStyle name="Normal 3 11 22 10 2" xfId="26022"/>
    <cellStyle name="Normal 3 11 22 11" xfId="8313"/>
    <cellStyle name="Normal 3 11 22 11 2" xfId="26023"/>
    <cellStyle name="Normal 3 11 22 12" xfId="8314"/>
    <cellStyle name="Normal 3 11 22 12 2" xfId="26024"/>
    <cellStyle name="Normal 3 11 22 13" xfId="8315"/>
    <cellStyle name="Normal 3 11 22 13 2" xfId="26025"/>
    <cellStyle name="Normal 3 11 22 14" xfId="8316"/>
    <cellStyle name="Normal 3 11 22 14 2" xfId="26026"/>
    <cellStyle name="Normal 3 11 22 15" xfId="26027"/>
    <cellStyle name="Normal 3 11 22 2" xfId="8317"/>
    <cellStyle name="Normal 3 11 22 2 2" xfId="26028"/>
    <cellStyle name="Normal 3 11 22 3" xfId="8318"/>
    <cellStyle name="Normal 3 11 22 3 2" xfId="26029"/>
    <cellStyle name="Normal 3 11 22 4" xfId="8319"/>
    <cellStyle name="Normal 3 11 22 4 2" xfId="26030"/>
    <cellStyle name="Normal 3 11 22 5" xfId="8320"/>
    <cellStyle name="Normal 3 11 22 5 2" xfId="26031"/>
    <cellStyle name="Normal 3 11 22 6" xfId="8321"/>
    <cellStyle name="Normal 3 11 22 6 2" xfId="26032"/>
    <cellStyle name="Normal 3 11 22 7" xfId="8322"/>
    <cellStyle name="Normal 3 11 22 7 2" xfId="26033"/>
    <cellStyle name="Normal 3 11 22 8" xfId="8323"/>
    <cellStyle name="Normal 3 11 22 8 2" xfId="26034"/>
    <cellStyle name="Normal 3 11 22 9" xfId="8324"/>
    <cellStyle name="Normal 3 11 22 9 2" xfId="26035"/>
    <cellStyle name="Normal 3 11 23" xfId="8325"/>
    <cellStyle name="Normal 3 11 24" xfId="8326"/>
    <cellStyle name="Normal 3 11 25" xfId="8327"/>
    <cellStyle name="Normal 3 11 25 10" xfId="8328"/>
    <cellStyle name="Normal 3 11 25 10 2" xfId="26036"/>
    <cellStyle name="Normal 3 11 25 11" xfId="8329"/>
    <cellStyle name="Normal 3 11 25 11 2" xfId="26037"/>
    <cellStyle name="Normal 3 11 25 12" xfId="8330"/>
    <cellStyle name="Normal 3 11 25 12 2" xfId="26038"/>
    <cellStyle name="Normal 3 11 25 13" xfId="8331"/>
    <cellStyle name="Normal 3 11 25 13 2" xfId="26039"/>
    <cellStyle name="Normal 3 11 25 14" xfId="8332"/>
    <cellStyle name="Normal 3 11 25 14 2" xfId="26040"/>
    <cellStyle name="Normal 3 11 25 15" xfId="26041"/>
    <cellStyle name="Normal 3 11 25 2" xfId="8333"/>
    <cellStyle name="Normal 3 11 25 2 2" xfId="26042"/>
    <cellStyle name="Normal 3 11 25 3" xfId="8334"/>
    <cellStyle name="Normal 3 11 25 3 2" xfId="26043"/>
    <cellStyle name="Normal 3 11 25 4" xfId="8335"/>
    <cellStyle name="Normal 3 11 25 4 2" xfId="26044"/>
    <cellStyle name="Normal 3 11 25 5" xfId="8336"/>
    <cellStyle name="Normal 3 11 25 5 2" xfId="26045"/>
    <cellStyle name="Normal 3 11 25 6" xfId="8337"/>
    <cellStyle name="Normal 3 11 25 6 2" xfId="26046"/>
    <cellStyle name="Normal 3 11 25 7" xfId="8338"/>
    <cellStyle name="Normal 3 11 25 7 2" xfId="26047"/>
    <cellStyle name="Normal 3 11 25 8" xfId="8339"/>
    <cellStyle name="Normal 3 11 25 8 2" xfId="26048"/>
    <cellStyle name="Normal 3 11 25 9" xfId="8340"/>
    <cellStyle name="Normal 3 11 25 9 2" xfId="26049"/>
    <cellStyle name="Normal 3 11 26" xfId="8341"/>
    <cellStyle name="Normal 3 11 26 10" xfId="8342"/>
    <cellStyle name="Normal 3 11 26 10 2" xfId="26050"/>
    <cellStyle name="Normal 3 11 26 11" xfId="8343"/>
    <cellStyle name="Normal 3 11 26 11 2" xfId="26051"/>
    <cellStyle name="Normal 3 11 26 12" xfId="8344"/>
    <cellStyle name="Normal 3 11 26 12 2" xfId="26052"/>
    <cellStyle name="Normal 3 11 26 13" xfId="8345"/>
    <cellStyle name="Normal 3 11 26 13 2" xfId="26053"/>
    <cellStyle name="Normal 3 11 26 14" xfId="8346"/>
    <cellStyle name="Normal 3 11 26 14 2" xfId="26054"/>
    <cellStyle name="Normal 3 11 26 15" xfId="26055"/>
    <cellStyle name="Normal 3 11 26 2" xfId="8347"/>
    <cellStyle name="Normal 3 11 26 2 2" xfId="26056"/>
    <cellStyle name="Normal 3 11 26 3" xfId="8348"/>
    <cellStyle name="Normal 3 11 26 3 2" xfId="26057"/>
    <cellStyle name="Normal 3 11 26 4" xfId="8349"/>
    <cellStyle name="Normal 3 11 26 4 2" xfId="26058"/>
    <cellStyle name="Normal 3 11 26 5" xfId="8350"/>
    <cellStyle name="Normal 3 11 26 5 2" xfId="26059"/>
    <cellStyle name="Normal 3 11 26 6" xfId="8351"/>
    <cellStyle name="Normal 3 11 26 6 2" xfId="26060"/>
    <cellStyle name="Normal 3 11 26 7" xfId="8352"/>
    <cellStyle name="Normal 3 11 26 7 2" xfId="26061"/>
    <cellStyle name="Normal 3 11 26 8" xfId="8353"/>
    <cellStyle name="Normal 3 11 26 8 2" xfId="26062"/>
    <cellStyle name="Normal 3 11 26 9" xfId="8354"/>
    <cellStyle name="Normal 3 11 26 9 2" xfId="26063"/>
    <cellStyle name="Normal 3 11 3" xfId="8355"/>
    <cellStyle name="Normal 3 11 4" xfId="8356"/>
    <cellStyle name="Normal 3 11 5" xfId="8357"/>
    <cellStyle name="Normal 3 11 6" xfId="8358"/>
    <cellStyle name="Normal 3 11 7" xfId="8359"/>
    <cellStyle name="Normal 3 11 8" xfId="8360"/>
    <cellStyle name="Normal 3 11 9" xfId="8361"/>
    <cellStyle name="Normal 3 12" xfId="8362"/>
    <cellStyle name="Normal 3 12 10" xfId="8363"/>
    <cellStyle name="Normal 3 12 10 10" xfId="8364"/>
    <cellStyle name="Normal 3 12 10 10 2" xfId="26064"/>
    <cellStyle name="Normal 3 12 10 11" xfId="8365"/>
    <cellStyle name="Normal 3 12 10 11 2" xfId="26065"/>
    <cellStyle name="Normal 3 12 10 12" xfId="8366"/>
    <cellStyle name="Normal 3 12 10 12 2" xfId="26066"/>
    <cellStyle name="Normal 3 12 10 13" xfId="8367"/>
    <cellStyle name="Normal 3 12 10 13 2" xfId="26067"/>
    <cellStyle name="Normal 3 12 10 14" xfId="8368"/>
    <cellStyle name="Normal 3 12 10 14 2" xfId="26068"/>
    <cellStyle name="Normal 3 12 10 15" xfId="26069"/>
    <cellStyle name="Normal 3 12 10 2" xfId="8369"/>
    <cellStyle name="Normal 3 12 10 2 2" xfId="26070"/>
    <cellStyle name="Normal 3 12 10 3" xfId="8370"/>
    <cellStyle name="Normal 3 12 10 3 2" xfId="26071"/>
    <cellStyle name="Normal 3 12 10 4" xfId="8371"/>
    <cellStyle name="Normal 3 12 10 4 2" xfId="26072"/>
    <cellStyle name="Normal 3 12 10 5" xfId="8372"/>
    <cellStyle name="Normal 3 12 10 5 2" xfId="26073"/>
    <cellStyle name="Normal 3 12 10 6" xfId="8373"/>
    <cellStyle name="Normal 3 12 10 6 2" xfId="26074"/>
    <cellStyle name="Normal 3 12 10 7" xfId="8374"/>
    <cellStyle name="Normal 3 12 10 7 2" xfId="26075"/>
    <cellStyle name="Normal 3 12 10 8" xfId="8375"/>
    <cellStyle name="Normal 3 12 10 8 2" xfId="26076"/>
    <cellStyle name="Normal 3 12 10 9" xfId="8376"/>
    <cellStyle name="Normal 3 12 10 9 2" xfId="26077"/>
    <cellStyle name="Normal 3 12 11" xfId="8377"/>
    <cellStyle name="Normal 3 12 11 10" xfId="8378"/>
    <cellStyle name="Normal 3 12 11 10 2" xfId="26078"/>
    <cellStyle name="Normal 3 12 11 11" xfId="8379"/>
    <cellStyle name="Normal 3 12 11 11 2" xfId="26079"/>
    <cellStyle name="Normal 3 12 11 12" xfId="8380"/>
    <cellStyle name="Normal 3 12 11 12 2" xfId="26080"/>
    <cellStyle name="Normal 3 12 11 13" xfId="8381"/>
    <cellStyle name="Normal 3 12 11 13 2" xfId="26081"/>
    <cellStyle name="Normal 3 12 11 14" xfId="8382"/>
    <cellStyle name="Normal 3 12 11 14 2" xfId="26082"/>
    <cellStyle name="Normal 3 12 11 15" xfId="26083"/>
    <cellStyle name="Normal 3 12 11 2" xfId="8383"/>
    <cellStyle name="Normal 3 12 11 2 2" xfId="26084"/>
    <cellStyle name="Normal 3 12 11 3" xfId="8384"/>
    <cellStyle name="Normal 3 12 11 3 2" xfId="26085"/>
    <cellStyle name="Normal 3 12 11 4" xfId="8385"/>
    <cellStyle name="Normal 3 12 11 4 2" xfId="26086"/>
    <cellStyle name="Normal 3 12 11 5" xfId="8386"/>
    <cellStyle name="Normal 3 12 11 5 2" xfId="26087"/>
    <cellStyle name="Normal 3 12 11 6" xfId="8387"/>
    <cellStyle name="Normal 3 12 11 6 2" xfId="26088"/>
    <cellStyle name="Normal 3 12 11 7" xfId="8388"/>
    <cellStyle name="Normal 3 12 11 7 2" xfId="26089"/>
    <cellStyle name="Normal 3 12 11 8" xfId="8389"/>
    <cellStyle name="Normal 3 12 11 8 2" xfId="26090"/>
    <cellStyle name="Normal 3 12 11 9" xfId="8390"/>
    <cellStyle name="Normal 3 12 11 9 2" xfId="26091"/>
    <cellStyle name="Normal 3 12 12" xfId="8391"/>
    <cellStyle name="Normal 3 12 12 10" xfId="8392"/>
    <cellStyle name="Normal 3 12 12 10 2" xfId="26092"/>
    <cellStyle name="Normal 3 12 12 11" xfId="8393"/>
    <cellStyle name="Normal 3 12 12 11 2" xfId="26093"/>
    <cellStyle name="Normal 3 12 12 12" xfId="8394"/>
    <cellStyle name="Normal 3 12 12 12 2" xfId="26094"/>
    <cellStyle name="Normal 3 12 12 13" xfId="8395"/>
    <cellStyle name="Normal 3 12 12 13 2" xfId="26095"/>
    <cellStyle name="Normal 3 12 12 14" xfId="8396"/>
    <cellStyle name="Normal 3 12 12 14 2" xfId="26096"/>
    <cellStyle name="Normal 3 12 12 15" xfId="26097"/>
    <cellStyle name="Normal 3 12 12 2" xfId="8397"/>
    <cellStyle name="Normal 3 12 12 2 2" xfId="26098"/>
    <cellStyle name="Normal 3 12 12 3" xfId="8398"/>
    <cellStyle name="Normal 3 12 12 3 2" xfId="26099"/>
    <cellStyle name="Normal 3 12 12 4" xfId="8399"/>
    <cellStyle name="Normal 3 12 12 4 2" xfId="26100"/>
    <cellStyle name="Normal 3 12 12 5" xfId="8400"/>
    <cellStyle name="Normal 3 12 12 5 2" xfId="26101"/>
    <cellStyle name="Normal 3 12 12 6" xfId="8401"/>
    <cellStyle name="Normal 3 12 12 6 2" xfId="26102"/>
    <cellStyle name="Normal 3 12 12 7" xfId="8402"/>
    <cellStyle name="Normal 3 12 12 7 2" xfId="26103"/>
    <cellStyle name="Normal 3 12 12 8" xfId="8403"/>
    <cellStyle name="Normal 3 12 12 8 2" xfId="26104"/>
    <cellStyle name="Normal 3 12 12 9" xfId="8404"/>
    <cellStyle name="Normal 3 12 12 9 2" xfId="26105"/>
    <cellStyle name="Normal 3 12 13" xfId="8405"/>
    <cellStyle name="Normal 3 12 13 10" xfId="8406"/>
    <cellStyle name="Normal 3 12 13 10 2" xfId="26106"/>
    <cellStyle name="Normal 3 12 13 11" xfId="8407"/>
    <cellStyle name="Normal 3 12 13 11 2" xfId="26107"/>
    <cellStyle name="Normal 3 12 13 12" xfId="8408"/>
    <cellStyle name="Normal 3 12 13 12 2" xfId="26108"/>
    <cellStyle name="Normal 3 12 13 13" xfId="8409"/>
    <cellStyle name="Normal 3 12 13 13 2" xfId="26109"/>
    <cellStyle name="Normal 3 12 13 14" xfId="8410"/>
    <cellStyle name="Normal 3 12 13 14 2" xfId="26110"/>
    <cellStyle name="Normal 3 12 13 15" xfId="26111"/>
    <cellStyle name="Normal 3 12 13 2" xfId="8411"/>
    <cellStyle name="Normal 3 12 13 2 2" xfId="26112"/>
    <cellStyle name="Normal 3 12 13 3" xfId="8412"/>
    <cellStyle name="Normal 3 12 13 3 2" xfId="26113"/>
    <cellStyle name="Normal 3 12 13 4" xfId="8413"/>
    <cellStyle name="Normal 3 12 13 4 2" xfId="26114"/>
    <cellStyle name="Normal 3 12 13 5" xfId="8414"/>
    <cellStyle name="Normal 3 12 13 5 2" xfId="26115"/>
    <cellStyle name="Normal 3 12 13 6" xfId="8415"/>
    <cellStyle name="Normal 3 12 13 6 2" xfId="26116"/>
    <cellStyle name="Normal 3 12 13 7" xfId="8416"/>
    <cellStyle name="Normal 3 12 13 7 2" xfId="26117"/>
    <cellStyle name="Normal 3 12 13 8" xfId="8417"/>
    <cellStyle name="Normal 3 12 13 8 2" xfId="26118"/>
    <cellStyle name="Normal 3 12 13 9" xfId="8418"/>
    <cellStyle name="Normal 3 12 13 9 2" xfId="26119"/>
    <cellStyle name="Normal 3 12 14" xfId="8419"/>
    <cellStyle name="Normal 3 12 14 10" xfId="8420"/>
    <cellStyle name="Normal 3 12 14 10 2" xfId="26120"/>
    <cellStyle name="Normal 3 12 14 11" xfId="8421"/>
    <cellStyle name="Normal 3 12 14 11 2" xfId="26121"/>
    <cellStyle name="Normal 3 12 14 12" xfId="8422"/>
    <cellStyle name="Normal 3 12 14 12 2" xfId="26122"/>
    <cellStyle name="Normal 3 12 14 13" xfId="8423"/>
    <cellStyle name="Normal 3 12 14 13 2" xfId="26123"/>
    <cellStyle name="Normal 3 12 14 14" xfId="8424"/>
    <cellStyle name="Normal 3 12 14 14 2" xfId="26124"/>
    <cellStyle name="Normal 3 12 14 15" xfId="26125"/>
    <cellStyle name="Normal 3 12 14 2" xfId="8425"/>
    <cellStyle name="Normal 3 12 14 2 2" xfId="26126"/>
    <cellStyle name="Normal 3 12 14 3" xfId="8426"/>
    <cellStyle name="Normal 3 12 14 3 2" xfId="26127"/>
    <cellStyle name="Normal 3 12 14 4" xfId="8427"/>
    <cellStyle name="Normal 3 12 14 4 2" xfId="26128"/>
    <cellStyle name="Normal 3 12 14 5" xfId="8428"/>
    <cellStyle name="Normal 3 12 14 5 2" xfId="26129"/>
    <cellStyle name="Normal 3 12 14 6" xfId="8429"/>
    <cellStyle name="Normal 3 12 14 6 2" xfId="26130"/>
    <cellStyle name="Normal 3 12 14 7" xfId="8430"/>
    <cellStyle name="Normal 3 12 14 7 2" xfId="26131"/>
    <cellStyle name="Normal 3 12 14 8" xfId="8431"/>
    <cellStyle name="Normal 3 12 14 8 2" xfId="26132"/>
    <cellStyle name="Normal 3 12 14 9" xfId="8432"/>
    <cellStyle name="Normal 3 12 14 9 2" xfId="26133"/>
    <cellStyle name="Normal 3 12 15" xfId="8433"/>
    <cellStyle name="Normal 3 12 16" xfId="8434"/>
    <cellStyle name="Normal 3 12 17" xfId="8435"/>
    <cellStyle name="Normal 3 12 17 10" xfId="8436"/>
    <cellStyle name="Normal 3 12 17 10 2" xfId="26134"/>
    <cellStyle name="Normal 3 12 17 11" xfId="8437"/>
    <cellStyle name="Normal 3 12 17 11 2" xfId="26135"/>
    <cellStyle name="Normal 3 12 17 12" xfId="8438"/>
    <cellStyle name="Normal 3 12 17 12 2" xfId="26136"/>
    <cellStyle name="Normal 3 12 17 13" xfId="8439"/>
    <cellStyle name="Normal 3 12 17 13 2" xfId="26137"/>
    <cellStyle name="Normal 3 12 17 14" xfId="8440"/>
    <cellStyle name="Normal 3 12 17 14 2" xfId="26138"/>
    <cellStyle name="Normal 3 12 17 15" xfId="26139"/>
    <cellStyle name="Normal 3 12 17 2" xfId="8441"/>
    <cellStyle name="Normal 3 12 17 2 2" xfId="26140"/>
    <cellStyle name="Normal 3 12 17 3" xfId="8442"/>
    <cellStyle name="Normal 3 12 17 3 2" xfId="26141"/>
    <cellStyle name="Normal 3 12 17 4" xfId="8443"/>
    <cellStyle name="Normal 3 12 17 4 2" xfId="26142"/>
    <cellStyle name="Normal 3 12 17 5" xfId="8444"/>
    <cellStyle name="Normal 3 12 17 5 2" xfId="26143"/>
    <cellStyle name="Normal 3 12 17 6" xfId="8445"/>
    <cellStyle name="Normal 3 12 17 6 2" xfId="26144"/>
    <cellStyle name="Normal 3 12 17 7" xfId="8446"/>
    <cellStyle name="Normal 3 12 17 7 2" xfId="26145"/>
    <cellStyle name="Normal 3 12 17 8" xfId="8447"/>
    <cellStyle name="Normal 3 12 17 8 2" xfId="26146"/>
    <cellStyle name="Normal 3 12 17 9" xfId="8448"/>
    <cellStyle name="Normal 3 12 17 9 2" xfId="26147"/>
    <cellStyle name="Normal 3 12 18" xfId="8449"/>
    <cellStyle name="Normal 3 12 18 10" xfId="8450"/>
    <cellStyle name="Normal 3 12 18 10 2" xfId="26148"/>
    <cellStyle name="Normal 3 12 18 11" xfId="8451"/>
    <cellStyle name="Normal 3 12 18 11 2" xfId="26149"/>
    <cellStyle name="Normal 3 12 18 12" xfId="8452"/>
    <cellStyle name="Normal 3 12 18 12 2" xfId="26150"/>
    <cellStyle name="Normal 3 12 18 13" xfId="8453"/>
    <cellStyle name="Normal 3 12 18 13 2" xfId="26151"/>
    <cellStyle name="Normal 3 12 18 14" xfId="8454"/>
    <cellStyle name="Normal 3 12 18 14 2" xfId="26152"/>
    <cellStyle name="Normal 3 12 18 15" xfId="26153"/>
    <cellStyle name="Normal 3 12 18 2" xfId="8455"/>
    <cellStyle name="Normal 3 12 18 2 2" xfId="26154"/>
    <cellStyle name="Normal 3 12 18 3" xfId="8456"/>
    <cellStyle name="Normal 3 12 18 3 2" xfId="26155"/>
    <cellStyle name="Normal 3 12 18 4" xfId="8457"/>
    <cellStyle name="Normal 3 12 18 4 2" xfId="26156"/>
    <cellStyle name="Normal 3 12 18 5" xfId="8458"/>
    <cellStyle name="Normal 3 12 18 5 2" xfId="26157"/>
    <cellStyle name="Normal 3 12 18 6" xfId="8459"/>
    <cellStyle name="Normal 3 12 18 6 2" xfId="26158"/>
    <cellStyle name="Normal 3 12 18 7" xfId="8460"/>
    <cellStyle name="Normal 3 12 18 7 2" xfId="26159"/>
    <cellStyle name="Normal 3 12 18 8" xfId="8461"/>
    <cellStyle name="Normal 3 12 18 8 2" xfId="26160"/>
    <cellStyle name="Normal 3 12 18 9" xfId="8462"/>
    <cellStyle name="Normal 3 12 18 9 2" xfId="26161"/>
    <cellStyle name="Normal 3 12 2" xfId="8463"/>
    <cellStyle name="Normal 3 12 2 10" xfId="8464"/>
    <cellStyle name="Normal 3 12 2 10 2" xfId="26162"/>
    <cellStyle name="Normal 3 12 2 11" xfId="8465"/>
    <cellStyle name="Normal 3 12 2 11 2" xfId="26163"/>
    <cellStyle name="Normal 3 12 2 12" xfId="8466"/>
    <cellStyle name="Normal 3 12 2 12 2" xfId="26164"/>
    <cellStyle name="Normal 3 12 2 13" xfId="8467"/>
    <cellStyle name="Normal 3 12 2 13 2" xfId="26165"/>
    <cellStyle name="Normal 3 12 2 14" xfId="8468"/>
    <cellStyle name="Normal 3 12 2 14 2" xfId="26166"/>
    <cellStyle name="Normal 3 12 2 15" xfId="8469"/>
    <cellStyle name="Normal 3 12 2 15 2" xfId="26167"/>
    <cellStyle name="Normal 3 12 2 16" xfId="8470"/>
    <cellStyle name="Normal 3 12 2 16 2" xfId="26168"/>
    <cellStyle name="Normal 3 12 2 17" xfId="8471"/>
    <cellStyle name="Normal 3 12 2 17 2" xfId="26169"/>
    <cellStyle name="Normal 3 12 2 18" xfId="26170"/>
    <cellStyle name="Normal 3 12 2 2" xfId="8472"/>
    <cellStyle name="Normal 3 12 2 3" xfId="8473"/>
    <cellStyle name="Normal 3 12 2 4" xfId="8474"/>
    <cellStyle name="Normal 3 12 2 5" xfId="8475"/>
    <cellStyle name="Normal 3 12 2 5 2" xfId="26171"/>
    <cellStyle name="Normal 3 12 2 6" xfId="8476"/>
    <cellStyle name="Normal 3 12 2 6 2" xfId="26172"/>
    <cellStyle name="Normal 3 12 2 7" xfId="8477"/>
    <cellStyle name="Normal 3 12 2 7 2" xfId="26173"/>
    <cellStyle name="Normal 3 12 2 8" xfId="8478"/>
    <cellStyle name="Normal 3 12 2 8 2" xfId="26174"/>
    <cellStyle name="Normal 3 12 2 9" xfId="8479"/>
    <cellStyle name="Normal 3 12 2 9 2" xfId="26175"/>
    <cellStyle name="Normal 3 12 3" xfId="8480"/>
    <cellStyle name="Normal 3 12 4" xfId="8481"/>
    <cellStyle name="Normal 3 12 5" xfId="8482"/>
    <cellStyle name="Normal 3 12 6" xfId="8483"/>
    <cellStyle name="Normal 3 12 6 10" xfId="8484"/>
    <cellStyle name="Normal 3 12 6 10 2" xfId="26176"/>
    <cellStyle name="Normal 3 12 6 11" xfId="8485"/>
    <cellStyle name="Normal 3 12 6 11 2" xfId="26177"/>
    <cellStyle name="Normal 3 12 6 12" xfId="8486"/>
    <cellStyle name="Normal 3 12 6 12 2" xfId="26178"/>
    <cellStyle name="Normal 3 12 6 13" xfId="8487"/>
    <cellStyle name="Normal 3 12 6 13 2" xfId="26179"/>
    <cellStyle name="Normal 3 12 6 14" xfId="8488"/>
    <cellStyle name="Normal 3 12 6 14 2" xfId="26180"/>
    <cellStyle name="Normal 3 12 6 15" xfId="8489"/>
    <cellStyle name="Normal 3 12 6 15 2" xfId="26181"/>
    <cellStyle name="Normal 3 12 6 16" xfId="26182"/>
    <cellStyle name="Normal 3 12 6 2" xfId="8490"/>
    <cellStyle name="Normal 3 12 6 2 10" xfId="8491"/>
    <cellStyle name="Normal 3 12 6 2 10 2" xfId="26183"/>
    <cellStyle name="Normal 3 12 6 2 11" xfId="8492"/>
    <cellStyle name="Normal 3 12 6 2 11 2" xfId="26184"/>
    <cellStyle name="Normal 3 12 6 2 12" xfId="8493"/>
    <cellStyle name="Normal 3 12 6 2 12 2" xfId="26185"/>
    <cellStyle name="Normal 3 12 6 2 13" xfId="8494"/>
    <cellStyle name="Normal 3 12 6 2 13 2" xfId="26186"/>
    <cellStyle name="Normal 3 12 6 2 14" xfId="8495"/>
    <cellStyle name="Normal 3 12 6 2 14 2" xfId="26187"/>
    <cellStyle name="Normal 3 12 6 2 15" xfId="26188"/>
    <cellStyle name="Normal 3 12 6 2 2" xfId="8496"/>
    <cellStyle name="Normal 3 12 6 2 2 2" xfId="26189"/>
    <cellStyle name="Normal 3 12 6 2 3" xfId="8497"/>
    <cellStyle name="Normal 3 12 6 2 3 2" xfId="26190"/>
    <cellStyle name="Normal 3 12 6 2 4" xfId="8498"/>
    <cellStyle name="Normal 3 12 6 2 4 2" xfId="26191"/>
    <cellStyle name="Normal 3 12 6 2 5" xfId="8499"/>
    <cellStyle name="Normal 3 12 6 2 5 2" xfId="26192"/>
    <cellStyle name="Normal 3 12 6 2 6" xfId="8500"/>
    <cellStyle name="Normal 3 12 6 2 6 2" xfId="26193"/>
    <cellStyle name="Normal 3 12 6 2 7" xfId="8501"/>
    <cellStyle name="Normal 3 12 6 2 7 2" xfId="26194"/>
    <cellStyle name="Normal 3 12 6 2 8" xfId="8502"/>
    <cellStyle name="Normal 3 12 6 2 8 2" xfId="26195"/>
    <cellStyle name="Normal 3 12 6 2 9" xfId="8503"/>
    <cellStyle name="Normal 3 12 6 2 9 2" xfId="26196"/>
    <cellStyle name="Normal 3 12 6 3" xfId="8504"/>
    <cellStyle name="Normal 3 12 6 3 2" xfId="26197"/>
    <cellStyle name="Normal 3 12 6 4" xfId="8505"/>
    <cellStyle name="Normal 3 12 6 4 2" xfId="26198"/>
    <cellStyle name="Normal 3 12 6 5" xfId="8506"/>
    <cellStyle name="Normal 3 12 6 5 2" xfId="26199"/>
    <cellStyle name="Normal 3 12 6 6" xfId="8507"/>
    <cellStyle name="Normal 3 12 6 6 2" xfId="26200"/>
    <cellStyle name="Normal 3 12 6 7" xfId="8508"/>
    <cellStyle name="Normal 3 12 6 7 2" xfId="26201"/>
    <cellStyle name="Normal 3 12 6 8" xfId="8509"/>
    <cellStyle name="Normal 3 12 6 8 2" xfId="26202"/>
    <cellStyle name="Normal 3 12 6 9" xfId="8510"/>
    <cellStyle name="Normal 3 12 6 9 2" xfId="26203"/>
    <cellStyle name="Normal 3 12 7" xfId="8511"/>
    <cellStyle name="Normal 3 12 7 10" xfId="8512"/>
    <cellStyle name="Normal 3 12 7 10 2" xfId="26204"/>
    <cellStyle name="Normal 3 12 7 11" xfId="8513"/>
    <cellStyle name="Normal 3 12 7 11 2" xfId="26205"/>
    <cellStyle name="Normal 3 12 7 12" xfId="8514"/>
    <cellStyle name="Normal 3 12 7 12 2" xfId="26206"/>
    <cellStyle name="Normal 3 12 7 13" xfId="8515"/>
    <cellStyle name="Normal 3 12 7 13 2" xfId="26207"/>
    <cellStyle name="Normal 3 12 7 14" xfId="8516"/>
    <cellStyle name="Normal 3 12 7 14 2" xfId="26208"/>
    <cellStyle name="Normal 3 12 7 15" xfId="8517"/>
    <cellStyle name="Normal 3 12 7 15 2" xfId="26209"/>
    <cellStyle name="Normal 3 12 7 16" xfId="26210"/>
    <cellStyle name="Normal 3 12 7 2" xfId="8518"/>
    <cellStyle name="Normal 3 12 7 2 10" xfId="8519"/>
    <cellStyle name="Normal 3 12 7 2 10 2" xfId="26211"/>
    <cellStyle name="Normal 3 12 7 2 11" xfId="8520"/>
    <cellStyle name="Normal 3 12 7 2 11 2" xfId="26212"/>
    <cellStyle name="Normal 3 12 7 2 12" xfId="8521"/>
    <cellStyle name="Normal 3 12 7 2 12 2" xfId="26213"/>
    <cellStyle name="Normal 3 12 7 2 13" xfId="8522"/>
    <cellStyle name="Normal 3 12 7 2 13 2" xfId="26214"/>
    <cellStyle name="Normal 3 12 7 2 14" xfId="8523"/>
    <cellStyle name="Normal 3 12 7 2 14 2" xfId="26215"/>
    <cellStyle name="Normal 3 12 7 2 15" xfId="26216"/>
    <cellStyle name="Normal 3 12 7 2 2" xfId="8524"/>
    <cellStyle name="Normal 3 12 7 2 2 2" xfId="26217"/>
    <cellStyle name="Normal 3 12 7 2 3" xfId="8525"/>
    <cellStyle name="Normal 3 12 7 2 3 2" xfId="26218"/>
    <cellStyle name="Normal 3 12 7 2 4" xfId="8526"/>
    <cellStyle name="Normal 3 12 7 2 4 2" xfId="26219"/>
    <cellStyle name="Normal 3 12 7 2 5" xfId="8527"/>
    <cellStyle name="Normal 3 12 7 2 5 2" xfId="26220"/>
    <cellStyle name="Normal 3 12 7 2 6" xfId="8528"/>
    <cellStyle name="Normal 3 12 7 2 6 2" xfId="26221"/>
    <cellStyle name="Normal 3 12 7 2 7" xfId="8529"/>
    <cellStyle name="Normal 3 12 7 2 7 2" xfId="26222"/>
    <cellStyle name="Normal 3 12 7 2 8" xfId="8530"/>
    <cellStyle name="Normal 3 12 7 2 8 2" xfId="26223"/>
    <cellStyle name="Normal 3 12 7 2 9" xfId="8531"/>
    <cellStyle name="Normal 3 12 7 2 9 2" xfId="26224"/>
    <cellStyle name="Normal 3 12 7 3" xfId="8532"/>
    <cellStyle name="Normal 3 12 7 3 2" xfId="26225"/>
    <cellStyle name="Normal 3 12 7 4" xfId="8533"/>
    <cellStyle name="Normal 3 12 7 4 2" xfId="26226"/>
    <cellStyle name="Normal 3 12 7 5" xfId="8534"/>
    <cellStyle name="Normal 3 12 7 5 2" xfId="26227"/>
    <cellStyle name="Normal 3 12 7 6" xfId="8535"/>
    <cellStyle name="Normal 3 12 7 6 2" xfId="26228"/>
    <cellStyle name="Normal 3 12 7 7" xfId="8536"/>
    <cellStyle name="Normal 3 12 7 7 2" xfId="26229"/>
    <cellStyle name="Normal 3 12 7 8" xfId="8537"/>
    <cellStyle name="Normal 3 12 7 8 2" xfId="26230"/>
    <cellStyle name="Normal 3 12 7 9" xfId="8538"/>
    <cellStyle name="Normal 3 12 7 9 2" xfId="26231"/>
    <cellStyle name="Normal 3 12 8" xfId="8539"/>
    <cellStyle name="Normal 3 12 8 10" xfId="8540"/>
    <cellStyle name="Normal 3 12 8 10 2" xfId="26232"/>
    <cellStyle name="Normal 3 12 8 11" xfId="8541"/>
    <cellStyle name="Normal 3 12 8 11 2" xfId="26233"/>
    <cellStyle name="Normal 3 12 8 12" xfId="8542"/>
    <cellStyle name="Normal 3 12 8 12 2" xfId="26234"/>
    <cellStyle name="Normal 3 12 8 13" xfId="8543"/>
    <cellStyle name="Normal 3 12 8 13 2" xfId="26235"/>
    <cellStyle name="Normal 3 12 8 14" xfId="8544"/>
    <cellStyle name="Normal 3 12 8 14 2" xfId="26236"/>
    <cellStyle name="Normal 3 12 8 15" xfId="8545"/>
    <cellStyle name="Normal 3 12 8 15 2" xfId="26237"/>
    <cellStyle name="Normal 3 12 8 16" xfId="26238"/>
    <cellStyle name="Normal 3 12 8 2" xfId="8546"/>
    <cellStyle name="Normal 3 12 8 2 10" xfId="8547"/>
    <cellStyle name="Normal 3 12 8 2 10 2" xfId="26239"/>
    <cellStyle name="Normal 3 12 8 2 11" xfId="8548"/>
    <cellStyle name="Normal 3 12 8 2 11 2" xfId="26240"/>
    <cellStyle name="Normal 3 12 8 2 12" xfId="8549"/>
    <cellStyle name="Normal 3 12 8 2 12 2" xfId="26241"/>
    <cellStyle name="Normal 3 12 8 2 13" xfId="8550"/>
    <cellStyle name="Normal 3 12 8 2 13 2" xfId="26242"/>
    <cellStyle name="Normal 3 12 8 2 14" xfId="8551"/>
    <cellStyle name="Normal 3 12 8 2 14 2" xfId="26243"/>
    <cellStyle name="Normal 3 12 8 2 15" xfId="26244"/>
    <cellStyle name="Normal 3 12 8 2 2" xfId="8552"/>
    <cellStyle name="Normal 3 12 8 2 2 2" xfId="26245"/>
    <cellStyle name="Normal 3 12 8 2 3" xfId="8553"/>
    <cellStyle name="Normal 3 12 8 2 3 2" xfId="26246"/>
    <cellStyle name="Normal 3 12 8 2 4" xfId="8554"/>
    <cellStyle name="Normal 3 12 8 2 4 2" xfId="26247"/>
    <cellStyle name="Normal 3 12 8 2 5" xfId="8555"/>
    <cellStyle name="Normal 3 12 8 2 5 2" xfId="26248"/>
    <cellStyle name="Normal 3 12 8 2 6" xfId="8556"/>
    <cellStyle name="Normal 3 12 8 2 6 2" xfId="26249"/>
    <cellStyle name="Normal 3 12 8 2 7" xfId="8557"/>
    <cellStyle name="Normal 3 12 8 2 7 2" xfId="26250"/>
    <cellStyle name="Normal 3 12 8 2 8" xfId="8558"/>
    <cellStyle name="Normal 3 12 8 2 8 2" xfId="26251"/>
    <cellStyle name="Normal 3 12 8 2 9" xfId="8559"/>
    <cellStyle name="Normal 3 12 8 2 9 2" xfId="26252"/>
    <cellStyle name="Normal 3 12 8 3" xfId="8560"/>
    <cellStyle name="Normal 3 12 8 3 2" xfId="26253"/>
    <cellStyle name="Normal 3 12 8 4" xfId="8561"/>
    <cellStyle name="Normal 3 12 8 4 2" xfId="26254"/>
    <cellStyle name="Normal 3 12 8 5" xfId="8562"/>
    <cellStyle name="Normal 3 12 8 5 2" xfId="26255"/>
    <cellStyle name="Normal 3 12 8 6" xfId="8563"/>
    <cellStyle name="Normal 3 12 8 6 2" xfId="26256"/>
    <cellStyle name="Normal 3 12 8 7" xfId="8564"/>
    <cellStyle name="Normal 3 12 8 7 2" xfId="26257"/>
    <cellStyle name="Normal 3 12 8 8" xfId="8565"/>
    <cellStyle name="Normal 3 12 8 8 2" xfId="26258"/>
    <cellStyle name="Normal 3 12 8 9" xfId="8566"/>
    <cellStyle name="Normal 3 12 8 9 2" xfId="26259"/>
    <cellStyle name="Normal 3 12 9" xfId="8567"/>
    <cellStyle name="Normal 3 12 9 10" xfId="8568"/>
    <cellStyle name="Normal 3 12 9 10 2" xfId="26260"/>
    <cellStyle name="Normal 3 12 9 11" xfId="8569"/>
    <cellStyle name="Normal 3 12 9 11 2" xfId="26261"/>
    <cellStyle name="Normal 3 12 9 12" xfId="8570"/>
    <cellStyle name="Normal 3 12 9 12 2" xfId="26262"/>
    <cellStyle name="Normal 3 12 9 13" xfId="8571"/>
    <cellStyle name="Normal 3 12 9 13 2" xfId="26263"/>
    <cellStyle name="Normal 3 12 9 14" xfId="8572"/>
    <cellStyle name="Normal 3 12 9 14 2" xfId="26264"/>
    <cellStyle name="Normal 3 12 9 15" xfId="26265"/>
    <cellStyle name="Normal 3 12 9 2" xfId="8573"/>
    <cellStyle name="Normal 3 12 9 2 2" xfId="26266"/>
    <cellStyle name="Normal 3 12 9 3" xfId="8574"/>
    <cellStyle name="Normal 3 12 9 3 2" xfId="26267"/>
    <cellStyle name="Normal 3 12 9 4" xfId="8575"/>
    <cellStyle name="Normal 3 12 9 4 2" xfId="26268"/>
    <cellStyle name="Normal 3 12 9 5" xfId="8576"/>
    <cellStyle name="Normal 3 12 9 5 2" xfId="26269"/>
    <cellStyle name="Normal 3 12 9 6" xfId="8577"/>
    <cellStyle name="Normal 3 12 9 6 2" xfId="26270"/>
    <cellStyle name="Normal 3 12 9 7" xfId="8578"/>
    <cellStyle name="Normal 3 12 9 7 2" xfId="26271"/>
    <cellStyle name="Normal 3 12 9 8" xfId="8579"/>
    <cellStyle name="Normal 3 12 9 8 2" xfId="26272"/>
    <cellStyle name="Normal 3 12 9 9" xfId="8580"/>
    <cellStyle name="Normal 3 12 9 9 2" xfId="26273"/>
    <cellStyle name="Normal 3 13" xfId="8581"/>
    <cellStyle name="Normal 3 13 10" xfId="8582"/>
    <cellStyle name="Normal 3 13 10 10" xfId="8583"/>
    <cellStyle name="Normal 3 13 10 10 2" xfId="26274"/>
    <cellStyle name="Normal 3 13 10 11" xfId="8584"/>
    <cellStyle name="Normal 3 13 10 11 2" xfId="26275"/>
    <cellStyle name="Normal 3 13 10 12" xfId="8585"/>
    <cellStyle name="Normal 3 13 10 12 2" xfId="26276"/>
    <cellStyle name="Normal 3 13 10 13" xfId="8586"/>
    <cellStyle name="Normal 3 13 10 13 2" xfId="26277"/>
    <cellStyle name="Normal 3 13 10 14" xfId="8587"/>
    <cellStyle name="Normal 3 13 10 14 2" xfId="26278"/>
    <cellStyle name="Normal 3 13 10 15" xfId="26279"/>
    <cellStyle name="Normal 3 13 10 2" xfId="8588"/>
    <cellStyle name="Normal 3 13 10 2 2" xfId="26280"/>
    <cellStyle name="Normal 3 13 10 3" xfId="8589"/>
    <cellStyle name="Normal 3 13 10 3 2" xfId="26281"/>
    <cellStyle name="Normal 3 13 10 4" xfId="8590"/>
    <cellStyle name="Normal 3 13 10 4 2" xfId="26282"/>
    <cellStyle name="Normal 3 13 10 5" xfId="8591"/>
    <cellStyle name="Normal 3 13 10 5 2" xfId="26283"/>
    <cellStyle name="Normal 3 13 10 6" xfId="8592"/>
    <cellStyle name="Normal 3 13 10 6 2" xfId="26284"/>
    <cellStyle name="Normal 3 13 10 7" xfId="8593"/>
    <cellStyle name="Normal 3 13 10 7 2" xfId="26285"/>
    <cellStyle name="Normal 3 13 10 8" xfId="8594"/>
    <cellStyle name="Normal 3 13 10 8 2" xfId="26286"/>
    <cellStyle name="Normal 3 13 10 9" xfId="8595"/>
    <cellStyle name="Normal 3 13 10 9 2" xfId="26287"/>
    <cellStyle name="Normal 3 13 11" xfId="8596"/>
    <cellStyle name="Normal 3 13 11 10" xfId="8597"/>
    <cellStyle name="Normal 3 13 11 10 2" xfId="26288"/>
    <cellStyle name="Normal 3 13 11 11" xfId="8598"/>
    <cellStyle name="Normal 3 13 11 11 2" xfId="26289"/>
    <cellStyle name="Normal 3 13 11 12" xfId="8599"/>
    <cellStyle name="Normal 3 13 11 12 2" xfId="26290"/>
    <cellStyle name="Normal 3 13 11 13" xfId="8600"/>
    <cellStyle name="Normal 3 13 11 13 2" xfId="26291"/>
    <cellStyle name="Normal 3 13 11 14" xfId="8601"/>
    <cellStyle name="Normal 3 13 11 14 2" xfId="26292"/>
    <cellStyle name="Normal 3 13 11 15" xfId="26293"/>
    <cellStyle name="Normal 3 13 11 2" xfId="8602"/>
    <cellStyle name="Normal 3 13 11 2 2" xfId="26294"/>
    <cellStyle name="Normal 3 13 11 3" xfId="8603"/>
    <cellStyle name="Normal 3 13 11 3 2" xfId="26295"/>
    <cellStyle name="Normal 3 13 11 4" xfId="8604"/>
    <cellStyle name="Normal 3 13 11 4 2" xfId="26296"/>
    <cellStyle name="Normal 3 13 11 5" xfId="8605"/>
    <cellStyle name="Normal 3 13 11 5 2" xfId="26297"/>
    <cellStyle name="Normal 3 13 11 6" xfId="8606"/>
    <cellStyle name="Normal 3 13 11 6 2" xfId="26298"/>
    <cellStyle name="Normal 3 13 11 7" xfId="8607"/>
    <cellStyle name="Normal 3 13 11 7 2" xfId="26299"/>
    <cellStyle name="Normal 3 13 11 8" xfId="8608"/>
    <cellStyle name="Normal 3 13 11 8 2" xfId="26300"/>
    <cellStyle name="Normal 3 13 11 9" xfId="8609"/>
    <cellStyle name="Normal 3 13 11 9 2" xfId="26301"/>
    <cellStyle name="Normal 3 13 12" xfId="8610"/>
    <cellStyle name="Normal 3 13 12 10" xfId="8611"/>
    <cellStyle name="Normal 3 13 12 10 2" xfId="26302"/>
    <cellStyle name="Normal 3 13 12 11" xfId="8612"/>
    <cellStyle name="Normal 3 13 12 11 2" xfId="26303"/>
    <cellStyle name="Normal 3 13 12 12" xfId="8613"/>
    <cellStyle name="Normal 3 13 12 12 2" xfId="26304"/>
    <cellStyle name="Normal 3 13 12 13" xfId="8614"/>
    <cellStyle name="Normal 3 13 12 13 2" xfId="26305"/>
    <cellStyle name="Normal 3 13 12 14" xfId="8615"/>
    <cellStyle name="Normal 3 13 12 14 2" xfId="26306"/>
    <cellStyle name="Normal 3 13 12 15" xfId="26307"/>
    <cellStyle name="Normal 3 13 12 2" xfId="8616"/>
    <cellStyle name="Normal 3 13 12 2 2" xfId="26308"/>
    <cellStyle name="Normal 3 13 12 3" xfId="8617"/>
    <cellStyle name="Normal 3 13 12 3 2" xfId="26309"/>
    <cellStyle name="Normal 3 13 12 4" xfId="8618"/>
    <cellStyle name="Normal 3 13 12 4 2" xfId="26310"/>
    <cellStyle name="Normal 3 13 12 5" xfId="8619"/>
    <cellStyle name="Normal 3 13 12 5 2" xfId="26311"/>
    <cellStyle name="Normal 3 13 12 6" xfId="8620"/>
    <cellStyle name="Normal 3 13 12 6 2" xfId="26312"/>
    <cellStyle name="Normal 3 13 12 7" xfId="8621"/>
    <cellStyle name="Normal 3 13 12 7 2" xfId="26313"/>
    <cellStyle name="Normal 3 13 12 8" xfId="8622"/>
    <cellStyle name="Normal 3 13 12 8 2" xfId="26314"/>
    <cellStyle name="Normal 3 13 12 9" xfId="8623"/>
    <cellStyle name="Normal 3 13 12 9 2" xfId="26315"/>
    <cellStyle name="Normal 3 13 13" xfId="8624"/>
    <cellStyle name="Normal 3 13 13 10" xfId="8625"/>
    <cellStyle name="Normal 3 13 13 10 2" xfId="26316"/>
    <cellStyle name="Normal 3 13 13 11" xfId="8626"/>
    <cellStyle name="Normal 3 13 13 11 2" xfId="26317"/>
    <cellStyle name="Normal 3 13 13 12" xfId="8627"/>
    <cellStyle name="Normal 3 13 13 12 2" xfId="26318"/>
    <cellStyle name="Normal 3 13 13 13" xfId="8628"/>
    <cellStyle name="Normal 3 13 13 13 2" xfId="26319"/>
    <cellStyle name="Normal 3 13 13 14" xfId="8629"/>
    <cellStyle name="Normal 3 13 13 14 2" xfId="26320"/>
    <cellStyle name="Normal 3 13 13 15" xfId="26321"/>
    <cellStyle name="Normal 3 13 13 2" xfId="8630"/>
    <cellStyle name="Normal 3 13 13 2 2" xfId="26322"/>
    <cellStyle name="Normal 3 13 13 3" xfId="8631"/>
    <cellStyle name="Normal 3 13 13 3 2" xfId="26323"/>
    <cellStyle name="Normal 3 13 13 4" xfId="8632"/>
    <cellStyle name="Normal 3 13 13 4 2" xfId="26324"/>
    <cellStyle name="Normal 3 13 13 5" xfId="8633"/>
    <cellStyle name="Normal 3 13 13 5 2" xfId="26325"/>
    <cellStyle name="Normal 3 13 13 6" xfId="8634"/>
    <cellStyle name="Normal 3 13 13 6 2" xfId="26326"/>
    <cellStyle name="Normal 3 13 13 7" xfId="8635"/>
    <cellStyle name="Normal 3 13 13 7 2" xfId="26327"/>
    <cellStyle name="Normal 3 13 13 8" xfId="8636"/>
    <cellStyle name="Normal 3 13 13 8 2" xfId="26328"/>
    <cellStyle name="Normal 3 13 13 9" xfId="8637"/>
    <cellStyle name="Normal 3 13 13 9 2" xfId="26329"/>
    <cellStyle name="Normal 3 13 14" xfId="8638"/>
    <cellStyle name="Normal 3 13 14 10" xfId="8639"/>
    <cellStyle name="Normal 3 13 14 10 2" xfId="26330"/>
    <cellStyle name="Normal 3 13 14 11" xfId="8640"/>
    <cellStyle name="Normal 3 13 14 11 2" xfId="26331"/>
    <cellStyle name="Normal 3 13 14 12" xfId="8641"/>
    <cellStyle name="Normal 3 13 14 12 2" xfId="26332"/>
    <cellStyle name="Normal 3 13 14 13" xfId="8642"/>
    <cellStyle name="Normal 3 13 14 13 2" xfId="26333"/>
    <cellStyle name="Normal 3 13 14 14" xfId="8643"/>
    <cellStyle name="Normal 3 13 14 14 2" xfId="26334"/>
    <cellStyle name="Normal 3 13 14 15" xfId="26335"/>
    <cellStyle name="Normal 3 13 14 2" xfId="8644"/>
    <cellStyle name="Normal 3 13 14 2 2" xfId="26336"/>
    <cellStyle name="Normal 3 13 14 3" xfId="8645"/>
    <cellStyle name="Normal 3 13 14 3 2" xfId="26337"/>
    <cellStyle name="Normal 3 13 14 4" xfId="8646"/>
    <cellStyle name="Normal 3 13 14 4 2" xfId="26338"/>
    <cellStyle name="Normal 3 13 14 5" xfId="8647"/>
    <cellStyle name="Normal 3 13 14 5 2" xfId="26339"/>
    <cellStyle name="Normal 3 13 14 6" xfId="8648"/>
    <cellStyle name="Normal 3 13 14 6 2" xfId="26340"/>
    <cellStyle name="Normal 3 13 14 7" xfId="8649"/>
    <cellStyle name="Normal 3 13 14 7 2" xfId="26341"/>
    <cellStyle name="Normal 3 13 14 8" xfId="8650"/>
    <cellStyle name="Normal 3 13 14 8 2" xfId="26342"/>
    <cellStyle name="Normal 3 13 14 9" xfId="8651"/>
    <cellStyle name="Normal 3 13 14 9 2" xfId="26343"/>
    <cellStyle name="Normal 3 13 15" xfId="8652"/>
    <cellStyle name="Normal 3 13 16" xfId="8653"/>
    <cellStyle name="Normal 3 13 17" xfId="8654"/>
    <cellStyle name="Normal 3 13 17 10" xfId="8655"/>
    <cellStyle name="Normal 3 13 17 10 2" xfId="26344"/>
    <cellStyle name="Normal 3 13 17 11" xfId="8656"/>
    <cellStyle name="Normal 3 13 17 11 2" xfId="26345"/>
    <cellStyle name="Normal 3 13 17 12" xfId="8657"/>
    <cellStyle name="Normal 3 13 17 12 2" xfId="26346"/>
    <cellStyle name="Normal 3 13 17 13" xfId="8658"/>
    <cellStyle name="Normal 3 13 17 13 2" xfId="26347"/>
    <cellStyle name="Normal 3 13 17 14" xfId="8659"/>
    <cellStyle name="Normal 3 13 17 14 2" xfId="26348"/>
    <cellStyle name="Normal 3 13 17 15" xfId="26349"/>
    <cellStyle name="Normal 3 13 17 2" xfId="8660"/>
    <cellStyle name="Normal 3 13 17 2 2" xfId="26350"/>
    <cellStyle name="Normal 3 13 17 3" xfId="8661"/>
    <cellStyle name="Normal 3 13 17 3 2" xfId="26351"/>
    <cellStyle name="Normal 3 13 17 4" xfId="8662"/>
    <cellStyle name="Normal 3 13 17 4 2" xfId="26352"/>
    <cellStyle name="Normal 3 13 17 5" xfId="8663"/>
    <cellStyle name="Normal 3 13 17 5 2" xfId="26353"/>
    <cellStyle name="Normal 3 13 17 6" xfId="8664"/>
    <cellStyle name="Normal 3 13 17 6 2" xfId="26354"/>
    <cellStyle name="Normal 3 13 17 7" xfId="8665"/>
    <cellStyle name="Normal 3 13 17 7 2" xfId="26355"/>
    <cellStyle name="Normal 3 13 17 8" xfId="8666"/>
    <cellStyle name="Normal 3 13 17 8 2" xfId="26356"/>
    <cellStyle name="Normal 3 13 17 9" xfId="8667"/>
    <cellStyle name="Normal 3 13 17 9 2" xfId="26357"/>
    <cellStyle name="Normal 3 13 18" xfId="8668"/>
    <cellStyle name="Normal 3 13 18 10" xfId="8669"/>
    <cellStyle name="Normal 3 13 18 10 2" xfId="26358"/>
    <cellStyle name="Normal 3 13 18 11" xfId="8670"/>
    <cellStyle name="Normal 3 13 18 11 2" xfId="26359"/>
    <cellStyle name="Normal 3 13 18 12" xfId="8671"/>
    <cellStyle name="Normal 3 13 18 12 2" xfId="26360"/>
    <cellStyle name="Normal 3 13 18 13" xfId="8672"/>
    <cellStyle name="Normal 3 13 18 13 2" xfId="26361"/>
    <cellStyle name="Normal 3 13 18 14" xfId="8673"/>
    <cellStyle name="Normal 3 13 18 14 2" xfId="26362"/>
    <cellStyle name="Normal 3 13 18 15" xfId="26363"/>
    <cellStyle name="Normal 3 13 18 2" xfId="8674"/>
    <cellStyle name="Normal 3 13 18 2 2" xfId="26364"/>
    <cellStyle name="Normal 3 13 18 3" xfId="8675"/>
    <cellStyle name="Normal 3 13 18 3 2" xfId="26365"/>
    <cellStyle name="Normal 3 13 18 4" xfId="8676"/>
    <cellStyle name="Normal 3 13 18 4 2" xfId="26366"/>
    <cellStyle name="Normal 3 13 18 5" xfId="8677"/>
    <cellStyle name="Normal 3 13 18 5 2" xfId="26367"/>
    <cellStyle name="Normal 3 13 18 6" xfId="8678"/>
    <cellStyle name="Normal 3 13 18 6 2" xfId="26368"/>
    <cellStyle name="Normal 3 13 18 7" xfId="8679"/>
    <cellStyle name="Normal 3 13 18 7 2" xfId="26369"/>
    <cellStyle name="Normal 3 13 18 8" xfId="8680"/>
    <cellStyle name="Normal 3 13 18 8 2" xfId="26370"/>
    <cellStyle name="Normal 3 13 18 9" xfId="8681"/>
    <cellStyle name="Normal 3 13 18 9 2" xfId="26371"/>
    <cellStyle name="Normal 3 13 2" xfId="8682"/>
    <cellStyle name="Normal 3 13 2 10" xfId="8683"/>
    <cellStyle name="Normal 3 13 2 10 2" xfId="26372"/>
    <cellStyle name="Normal 3 13 2 11" xfId="8684"/>
    <cellStyle name="Normal 3 13 2 11 2" xfId="26373"/>
    <cellStyle name="Normal 3 13 2 12" xfId="8685"/>
    <cellStyle name="Normal 3 13 2 12 2" xfId="26374"/>
    <cellStyle name="Normal 3 13 2 13" xfId="8686"/>
    <cellStyle name="Normal 3 13 2 13 2" xfId="26375"/>
    <cellStyle name="Normal 3 13 2 14" xfId="8687"/>
    <cellStyle name="Normal 3 13 2 14 2" xfId="26376"/>
    <cellStyle name="Normal 3 13 2 15" xfId="8688"/>
    <cellStyle name="Normal 3 13 2 15 2" xfId="26377"/>
    <cellStyle name="Normal 3 13 2 16" xfId="8689"/>
    <cellStyle name="Normal 3 13 2 16 2" xfId="26378"/>
    <cellStyle name="Normal 3 13 2 17" xfId="8690"/>
    <cellStyle name="Normal 3 13 2 17 2" xfId="26379"/>
    <cellStyle name="Normal 3 13 2 18" xfId="26380"/>
    <cellStyle name="Normal 3 13 2 2" xfId="8691"/>
    <cellStyle name="Normal 3 13 2 3" xfId="8692"/>
    <cellStyle name="Normal 3 13 2 4" xfId="8693"/>
    <cellStyle name="Normal 3 13 2 5" xfId="8694"/>
    <cellStyle name="Normal 3 13 2 5 2" xfId="26381"/>
    <cellStyle name="Normal 3 13 2 6" xfId="8695"/>
    <cellStyle name="Normal 3 13 2 6 2" xfId="26382"/>
    <cellStyle name="Normal 3 13 2 7" xfId="8696"/>
    <cellStyle name="Normal 3 13 2 7 2" xfId="26383"/>
    <cellStyle name="Normal 3 13 2 8" xfId="8697"/>
    <cellStyle name="Normal 3 13 2 8 2" xfId="26384"/>
    <cellStyle name="Normal 3 13 2 9" xfId="8698"/>
    <cellStyle name="Normal 3 13 2 9 2" xfId="26385"/>
    <cellStyle name="Normal 3 13 3" xfId="8699"/>
    <cellStyle name="Normal 3 13 4" xfId="8700"/>
    <cellStyle name="Normal 3 13 5" xfId="8701"/>
    <cellStyle name="Normal 3 13 6" xfId="8702"/>
    <cellStyle name="Normal 3 13 6 10" xfId="8703"/>
    <cellStyle name="Normal 3 13 6 10 2" xfId="26386"/>
    <cellStyle name="Normal 3 13 6 11" xfId="8704"/>
    <cellStyle name="Normal 3 13 6 11 2" xfId="26387"/>
    <cellStyle name="Normal 3 13 6 12" xfId="8705"/>
    <cellStyle name="Normal 3 13 6 12 2" xfId="26388"/>
    <cellStyle name="Normal 3 13 6 13" xfId="8706"/>
    <cellStyle name="Normal 3 13 6 13 2" xfId="26389"/>
    <cellStyle name="Normal 3 13 6 14" xfId="8707"/>
    <cellStyle name="Normal 3 13 6 14 2" xfId="26390"/>
    <cellStyle name="Normal 3 13 6 15" xfId="8708"/>
    <cellStyle name="Normal 3 13 6 15 2" xfId="26391"/>
    <cellStyle name="Normal 3 13 6 16" xfId="26392"/>
    <cellStyle name="Normal 3 13 6 2" xfId="8709"/>
    <cellStyle name="Normal 3 13 6 2 10" xfId="8710"/>
    <cellStyle name="Normal 3 13 6 2 10 2" xfId="26393"/>
    <cellStyle name="Normal 3 13 6 2 11" xfId="8711"/>
    <cellStyle name="Normal 3 13 6 2 11 2" xfId="26394"/>
    <cellStyle name="Normal 3 13 6 2 12" xfId="8712"/>
    <cellStyle name="Normal 3 13 6 2 12 2" xfId="26395"/>
    <cellStyle name="Normal 3 13 6 2 13" xfId="8713"/>
    <cellStyle name="Normal 3 13 6 2 13 2" xfId="26396"/>
    <cellStyle name="Normal 3 13 6 2 14" xfId="8714"/>
    <cellStyle name="Normal 3 13 6 2 14 2" xfId="26397"/>
    <cellStyle name="Normal 3 13 6 2 15" xfId="26398"/>
    <cellStyle name="Normal 3 13 6 2 2" xfId="8715"/>
    <cellStyle name="Normal 3 13 6 2 2 2" xfId="26399"/>
    <cellStyle name="Normal 3 13 6 2 3" xfId="8716"/>
    <cellStyle name="Normal 3 13 6 2 3 2" xfId="26400"/>
    <cellStyle name="Normal 3 13 6 2 4" xfId="8717"/>
    <cellStyle name="Normal 3 13 6 2 4 2" xfId="26401"/>
    <cellStyle name="Normal 3 13 6 2 5" xfId="8718"/>
    <cellStyle name="Normal 3 13 6 2 5 2" xfId="26402"/>
    <cellStyle name="Normal 3 13 6 2 6" xfId="8719"/>
    <cellStyle name="Normal 3 13 6 2 6 2" xfId="26403"/>
    <cellStyle name="Normal 3 13 6 2 7" xfId="8720"/>
    <cellStyle name="Normal 3 13 6 2 7 2" xfId="26404"/>
    <cellStyle name="Normal 3 13 6 2 8" xfId="8721"/>
    <cellStyle name="Normal 3 13 6 2 8 2" xfId="26405"/>
    <cellStyle name="Normal 3 13 6 2 9" xfId="8722"/>
    <cellStyle name="Normal 3 13 6 2 9 2" xfId="26406"/>
    <cellStyle name="Normal 3 13 6 3" xfId="8723"/>
    <cellStyle name="Normal 3 13 6 3 2" xfId="26407"/>
    <cellStyle name="Normal 3 13 6 4" xfId="8724"/>
    <cellStyle name="Normal 3 13 6 4 2" xfId="26408"/>
    <cellStyle name="Normal 3 13 6 5" xfId="8725"/>
    <cellStyle name="Normal 3 13 6 5 2" xfId="26409"/>
    <cellStyle name="Normal 3 13 6 6" xfId="8726"/>
    <cellStyle name="Normal 3 13 6 6 2" xfId="26410"/>
    <cellStyle name="Normal 3 13 6 7" xfId="8727"/>
    <cellStyle name="Normal 3 13 6 7 2" xfId="26411"/>
    <cellStyle name="Normal 3 13 6 8" xfId="8728"/>
    <cellStyle name="Normal 3 13 6 8 2" xfId="26412"/>
    <cellStyle name="Normal 3 13 6 9" xfId="8729"/>
    <cellStyle name="Normal 3 13 6 9 2" xfId="26413"/>
    <cellStyle name="Normal 3 13 7" xfId="8730"/>
    <cellStyle name="Normal 3 13 7 10" xfId="8731"/>
    <cellStyle name="Normal 3 13 7 10 2" xfId="26414"/>
    <cellStyle name="Normal 3 13 7 11" xfId="8732"/>
    <cellStyle name="Normal 3 13 7 11 2" xfId="26415"/>
    <cellStyle name="Normal 3 13 7 12" xfId="8733"/>
    <cellStyle name="Normal 3 13 7 12 2" xfId="26416"/>
    <cellStyle name="Normal 3 13 7 13" xfId="8734"/>
    <cellStyle name="Normal 3 13 7 13 2" xfId="26417"/>
    <cellStyle name="Normal 3 13 7 14" xfId="8735"/>
    <cellStyle name="Normal 3 13 7 14 2" xfId="26418"/>
    <cellStyle name="Normal 3 13 7 15" xfId="8736"/>
    <cellStyle name="Normal 3 13 7 15 2" xfId="26419"/>
    <cellStyle name="Normal 3 13 7 16" xfId="26420"/>
    <cellStyle name="Normal 3 13 7 2" xfId="8737"/>
    <cellStyle name="Normal 3 13 7 2 10" xfId="8738"/>
    <cellStyle name="Normal 3 13 7 2 10 2" xfId="26421"/>
    <cellStyle name="Normal 3 13 7 2 11" xfId="8739"/>
    <cellStyle name="Normal 3 13 7 2 11 2" xfId="26422"/>
    <cellStyle name="Normal 3 13 7 2 12" xfId="8740"/>
    <cellStyle name="Normal 3 13 7 2 12 2" xfId="26423"/>
    <cellStyle name="Normal 3 13 7 2 13" xfId="8741"/>
    <cellStyle name="Normal 3 13 7 2 13 2" xfId="26424"/>
    <cellStyle name="Normal 3 13 7 2 14" xfId="8742"/>
    <cellStyle name="Normal 3 13 7 2 14 2" xfId="26425"/>
    <cellStyle name="Normal 3 13 7 2 15" xfId="26426"/>
    <cellStyle name="Normal 3 13 7 2 2" xfId="8743"/>
    <cellStyle name="Normal 3 13 7 2 2 2" xfId="26427"/>
    <cellStyle name="Normal 3 13 7 2 3" xfId="8744"/>
    <cellStyle name="Normal 3 13 7 2 3 2" xfId="26428"/>
    <cellStyle name="Normal 3 13 7 2 4" xfId="8745"/>
    <cellStyle name="Normal 3 13 7 2 4 2" xfId="26429"/>
    <cellStyle name="Normal 3 13 7 2 5" xfId="8746"/>
    <cellStyle name="Normal 3 13 7 2 5 2" xfId="26430"/>
    <cellStyle name="Normal 3 13 7 2 6" xfId="8747"/>
    <cellStyle name="Normal 3 13 7 2 6 2" xfId="26431"/>
    <cellStyle name="Normal 3 13 7 2 7" xfId="8748"/>
    <cellStyle name="Normal 3 13 7 2 7 2" xfId="26432"/>
    <cellStyle name="Normal 3 13 7 2 8" xfId="8749"/>
    <cellStyle name="Normal 3 13 7 2 8 2" xfId="26433"/>
    <cellStyle name="Normal 3 13 7 2 9" xfId="8750"/>
    <cellStyle name="Normal 3 13 7 2 9 2" xfId="26434"/>
    <cellStyle name="Normal 3 13 7 3" xfId="8751"/>
    <cellStyle name="Normal 3 13 7 3 2" xfId="26435"/>
    <cellStyle name="Normal 3 13 7 4" xfId="8752"/>
    <cellStyle name="Normal 3 13 7 4 2" xfId="26436"/>
    <cellStyle name="Normal 3 13 7 5" xfId="8753"/>
    <cellStyle name="Normal 3 13 7 5 2" xfId="26437"/>
    <cellStyle name="Normal 3 13 7 6" xfId="8754"/>
    <cellStyle name="Normal 3 13 7 6 2" xfId="26438"/>
    <cellStyle name="Normal 3 13 7 7" xfId="8755"/>
    <cellStyle name="Normal 3 13 7 7 2" xfId="26439"/>
    <cellStyle name="Normal 3 13 7 8" xfId="8756"/>
    <cellStyle name="Normal 3 13 7 8 2" xfId="26440"/>
    <cellStyle name="Normal 3 13 7 9" xfId="8757"/>
    <cellStyle name="Normal 3 13 7 9 2" xfId="26441"/>
    <cellStyle name="Normal 3 13 8" xfId="8758"/>
    <cellStyle name="Normal 3 13 8 10" xfId="8759"/>
    <cellStyle name="Normal 3 13 8 10 2" xfId="26442"/>
    <cellStyle name="Normal 3 13 8 11" xfId="8760"/>
    <cellStyle name="Normal 3 13 8 11 2" xfId="26443"/>
    <cellStyle name="Normal 3 13 8 12" xfId="8761"/>
    <cellStyle name="Normal 3 13 8 12 2" xfId="26444"/>
    <cellStyle name="Normal 3 13 8 13" xfId="8762"/>
    <cellStyle name="Normal 3 13 8 13 2" xfId="26445"/>
    <cellStyle name="Normal 3 13 8 14" xfId="8763"/>
    <cellStyle name="Normal 3 13 8 14 2" xfId="26446"/>
    <cellStyle name="Normal 3 13 8 15" xfId="8764"/>
    <cellStyle name="Normal 3 13 8 15 2" xfId="26447"/>
    <cellStyle name="Normal 3 13 8 16" xfId="26448"/>
    <cellStyle name="Normal 3 13 8 2" xfId="8765"/>
    <cellStyle name="Normal 3 13 8 2 10" xfId="8766"/>
    <cellStyle name="Normal 3 13 8 2 10 2" xfId="26449"/>
    <cellStyle name="Normal 3 13 8 2 11" xfId="8767"/>
    <cellStyle name="Normal 3 13 8 2 11 2" xfId="26450"/>
    <cellStyle name="Normal 3 13 8 2 12" xfId="8768"/>
    <cellStyle name="Normal 3 13 8 2 12 2" xfId="26451"/>
    <cellStyle name="Normal 3 13 8 2 13" xfId="8769"/>
    <cellStyle name="Normal 3 13 8 2 13 2" xfId="26452"/>
    <cellStyle name="Normal 3 13 8 2 14" xfId="8770"/>
    <cellStyle name="Normal 3 13 8 2 14 2" xfId="26453"/>
    <cellStyle name="Normal 3 13 8 2 15" xfId="26454"/>
    <cellStyle name="Normal 3 13 8 2 2" xfId="8771"/>
    <cellStyle name="Normal 3 13 8 2 2 2" xfId="26455"/>
    <cellStyle name="Normal 3 13 8 2 3" xfId="8772"/>
    <cellStyle name="Normal 3 13 8 2 3 2" xfId="26456"/>
    <cellStyle name="Normal 3 13 8 2 4" xfId="8773"/>
    <cellStyle name="Normal 3 13 8 2 4 2" xfId="26457"/>
    <cellStyle name="Normal 3 13 8 2 5" xfId="8774"/>
    <cellStyle name="Normal 3 13 8 2 5 2" xfId="26458"/>
    <cellStyle name="Normal 3 13 8 2 6" xfId="8775"/>
    <cellStyle name="Normal 3 13 8 2 6 2" xfId="26459"/>
    <cellStyle name="Normal 3 13 8 2 7" xfId="8776"/>
    <cellStyle name="Normal 3 13 8 2 7 2" xfId="26460"/>
    <cellStyle name="Normal 3 13 8 2 8" xfId="8777"/>
    <cellStyle name="Normal 3 13 8 2 8 2" xfId="26461"/>
    <cellStyle name="Normal 3 13 8 2 9" xfId="8778"/>
    <cellStyle name="Normal 3 13 8 2 9 2" xfId="26462"/>
    <cellStyle name="Normal 3 13 8 3" xfId="8779"/>
    <cellStyle name="Normal 3 13 8 3 2" xfId="26463"/>
    <cellStyle name="Normal 3 13 8 4" xfId="8780"/>
    <cellStyle name="Normal 3 13 8 4 2" xfId="26464"/>
    <cellStyle name="Normal 3 13 8 5" xfId="8781"/>
    <cellStyle name="Normal 3 13 8 5 2" xfId="26465"/>
    <cellStyle name="Normal 3 13 8 6" xfId="8782"/>
    <cellStyle name="Normal 3 13 8 6 2" xfId="26466"/>
    <cellStyle name="Normal 3 13 8 7" xfId="8783"/>
    <cellStyle name="Normal 3 13 8 7 2" xfId="26467"/>
    <cellStyle name="Normal 3 13 8 8" xfId="8784"/>
    <cellStyle name="Normal 3 13 8 8 2" xfId="26468"/>
    <cellStyle name="Normal 3 13 8 9" xfId="8785"/>
    <cellStyle name="Normal 3 13 8 9 2" xfId="26469"/>
    <cellStyle name="Normal 3 13 9" xfId="8786"/>
    <cellStyle name="Normal 3 13 9 10" xfId="8787"/>
    <cellStyle name="Normal 3 13 9 10 2" xfId="26470"/>
    <cellStyle name="Normal 3 13 9 11" xfId="8788"/>
    <cellStyle name="Normal 3 13 9 11 2" xfId="26471"/>
    <cellStyle name="Normal 3 13 9 12" xfId="8789"/>
    <cellStyle name="Normal 3 13 9 12 2" xfId="26472"/>
    <cellStyle name="Normal 3 13 9 13" xfId="8790"/>
    <cellStyle name="Normal 3 13 9 13 2" xfId="26473"/>
    <cellStyle name="Normal 3 13 9 14" xfId="8791"/>
    <cellStyle name="Normal 3 13 9 14 2" xfId="26474"/>
    <cellStyle name="Normal 3 13 9 15" xfId="26475"/>
    <cellStyle name="Normal 3 13 9 2" xfId="8792"/>
    <cellStyle name="Normal 3 13 9 2 2" xfId="26476"/>
    <cellStyle name="Normal 3 13 9 3" xfId="8793"/>
    <cellStyle name="Normal 3 13 9 3 2" xfId="26477"/>
    <cellStyle name="Normal 3 13 9 4" xfId="8794"/>
    <cellStyle name="Normal 3 13 9 4 2" xfId="26478"/>
    <cellStyle name="Normal 3 13 9 5" xfId="8795"/>
    <cellStyle name="Normal 3 13 9 5 2" xfId="26479"/>
    <cellStyle name="Normal 3 13 9 6" xfId="8796"/>
    <cellStyle name="Normal 3 13 9 6 2" xfId="26480"/>
    <cellStyle name="Normal 3 13 9 7" xfId="8797"/>
    <cellStyle name="Normal 3 13 9 7 2" xfId="26481"/>
    <cellStyle name="Normal 3 13 9 8" xfId="8798"/>
    <cellStyle name="Normal 3 13 9 8 2" xfId="26482"/>
    <cellStyle name="Normal 3 13 9 9" xfId="8799"/>
    <cellStyle name="Normal 3 13 9 9 2" xfId="26483"/>
    <cellStyle name="Normal 3 14" xfId="8800"/>
    <cellStyle name="Normal 3 14 10" xfId="8801"/>
    <cellStyle name="Normal 3 14 10 10" xfId="8802"/>
    <cellStyle name="Normal 3 14 10 10 2" xfId="26484"/>
    <cellStyle name="Normal 3 14 10 11" xfId="8803"/>
    <cellStyle name="Normal 3 14 10 11 2" xfId="26485"/>
    <cellStyle name="Normal 3 14 10 12" xfId="8804"/>
    <cellStyle name="Normal 3 14 10 12 2" xfId="26486"/>
    <cellStyle name="Normal 3 14 10 13" xfId="8805"/>
    <cellStyle name="Normal 3 14 10 13 2" xfId="26487"/>
    <cellStyle name="Normal 3 14 10 14" xfId="8806"/>
    <cellStyle name="Normal 3 14 10 14 2" xfId="26488"/>
    <cellStyle name="Normal 3 14 10 15" xfId="26489"/>
    <cellStyle name="Normal 3 14 10 2" xfId="8807"/>
    <cellStyle name="Normal 3 14 10 2 2" xfId="26490"/>
    <cellStyle name="Normal 3 14 10 3" xfId="8808"/>
    <cellStyle name="Normal 3 14 10 3 2" xfId="26491"/>
    <cellStyle name="Normal 3 14 10 4" xfId="8809"/>
    <cellStyle name="Normal 3 14 10 4 2" xfId="26492"/>
    <cellStyle name="Normal 3 14 10 5" xfId="8810"/>
    <cellStyle name="Normal 3 14 10 5 2" xfId="26493"/>
    <cellStyle name="Normal 3 14 10 6" xfId="8811"/>
    <cellStyle name="Normal 3 14 10 6 2" xfId="26494"/>
    <cellStyle name="Normal 3 14 10 7" xfId="8812"/>
    <cellStyle name="Normal 3 14 10 7 2" xfId="26495"/>
    <cellStyle name="Normal 3 14 10 8" xfId="8813"/>
    <cellStyle name="Normal 3 14 10 8 2" xfId="26496"/>
    <cellStyle name="Normal 3 14 10 9" xfId="8814"/>
    <cellStyle name="Normal 3 14 10 9 2" xfId="26497"/>
    <cellStyle name="Normal 3 14 11" xfId="8815"/>
    <cellStyle name="Normal 3 14 11 10" xfId="8816"/>
    <cellStyle name="Normal 3 14 11 10 2" xfId="26498"/>
    <cellStyle name="Normal 3 14 11 11" xfId="8817"/>
    <cellStyle name="Normal 3 14 11 11 2" xfId="26499"/>
    <cellStyle name="Normal 3 14 11 12" xfId="8818"/>
    <cellStyle name="Normal 3 14 11 12 2" xfId="26500"/>
    <cellStyle name="Normal 3 14 11 13" xfId="8819"/>
    <cellStyle name="Normal 3 14 11 13 2" xfId="26501"/>
    <cellStyle name="Normal 3 14 11 14" xfId="8820"/>
    <cellStyle name="Normal 3 14 11 14 2" xfId="26502"/>
    <cellStyle name="Normal 3 14 11 15" xfId="26503"/>
    <cellStyle name="Normal 3 14 11 2" xfId="8821"/>
    <cellStyle name="Normal 3 14 11 2 2" xfId="26504"/>
    <cellStyle name="Normal 3 14 11 3" xfId="8822"/>
    <cellStyle name="Normal 3 14 11 3 2" xfId="26505"/>
    <cellStyle name="Normal 3 14 11 4" xfId="8823"/>
    <cellStyle name="Normal 3 14 11 4 2" xfId="26506"/>
    <cellStyle name="Normal 3 14 11 5" xfId="8824"/>
    <cellStyle name="Normal 3 14 11 5 2" xfId="26507"/>
    <cellStyle name="Normal 3 14 11 6" xfId="8825"/>
    <cellStyle name="Normal 3 14 11 6 2" xfId="26508"/>
    <cellStyle name="Normal 3 14 11 7" xfId="8826"/>
    <cellStyle name="Normal 3 14 11 7 2" xfId="26509"/>
    <cellStyle name="Normal 3 14 11 8" xfId="8827"/>
    <cellStyle name="Normal 3 14 11 8 2" xfId="26510"/>
    <cellStyle name="Normal 3 14 11 9" xfId="8828"/>
    <cellStyle name="Normal 3 14 11 9 2" xfId="26511"/>
    <cellStyle name="Normal 3 14 12" xfId="8829"/>
    <cellStyle name="Normal 3 14 12 10" xfId="8830"/>
    <cellStyle name="Normal 3 14 12 10 2" xfId="26512"/>
    <cellStyle name="Normal 3 14 12 11" xfId="8831"/>
    <cellStyle name="Normal 3 14 12 11 2" xfId="26513"/>
    <cellStyle name="Normal 3 14 12 12" xfId="8832"/>
    <cellStyle name="Normal 3 14 12 12 2" xfId="26514"/>
    <cellStyle name="Normal 3 14 12 13" xfId="8833"/>
    <cellStyle name="Normal 3 14 12 13 2" xfId="26515"/>
    <cellStyle name="Normal 3 14 12 14" xfId="8834"/>
    <cellStyle name="Normal 3 14 12 14 2" xfId="26516"/>
    <cellStyle name="Normal 3 14 12 15" xfId="26517"/>
    <cellStyle name="Normal 3 14 12 2" xfId="8835"/>
    <cellStyle name="Normal 3 14 12 2 2" xfId="26518"/>
    <cellStyle name="Normal 3 14 12 3" xfId="8836"/>
    <cellStyle name="Normal 3 14 12 3 2" xfId="26519"/>
    <cellStyle name="Normal 3 14 12 4" xfId="8837"/>
    <cellStyle name="Normal 3 14 12 4 2" xfId="26520"/>
    <cellStyle name="Normal 3 14 12 5" xfId="8838"/>
    <cellStyle name="Normal 3 14 12 5 2" xfId="26521"/>
    <cellStyle name="Normal 3 14 12 6" xfId="8839"/>
    <cellStyle name="Normal 3 14 12 6 2" xfId="26522"/>
    <cellStyle name="Normal 3 14 12 7" xfId="8840"/>
    <cellStyle name="Normal 3 14 12 7 2" xfId="26523"/>
    <cellStyle name="Normal 3 14 12 8" xfId="8841"/>
    <cellStyle name="Normal 3 14 12 8 2" xfId="26524"/>
    <cellStyle name="Normal 3 14 12 9" xfId="8842"/>
    <cellStyle name="Normal 3 14 12 9 2" xfId="26525"/>
    <cellStyle name="Normal 3 14 13" xfId="8843"/>
    <cellStyle name="Normal 3 14 13 10" xfId="8844"/>
    <cellStyle name="Normal 3 14 13 10 2" xfId="26526"/>
    <cellStyle name="Normal 3 14 13 11" xfId="8845"/>
    <cellStyle name="Normal 3 14 13 11 2" xfId="26527"/>
    <cellStyle name="Normal 3 14 13 12" xfId="8846"/>
    <cellStyle name="Normal 3 14 13 12 2" xfId="26528"/>
    <cellStyle name="Normal 3 14 13 13" xfId="8847"/>
    <cellStyle name="Normal 3 14 13 13 2" xfId="26529"/>
    <cellStyle name="Normal 3 14 13 14" xfId="8848"/>
    <cellStyle name="Normal 3 14 13 14 2" xfId="26530"/>
    <cellStyle name="Normal 3 14 13 15" xfId="26531"/>
    <cellStyle name="Normal 3 14 13 2" xfId="8849"/>
    <cellStyle name="Normal 3 14 13 2 2" xfId="26532"/>
    <cellStyle name="Normal 3 14 13 3" xfId="8850"/>
    <cellStyle name="Normal 3 14 13 3 2" xfId="26533"/>
    <cellStyle name="Normal 3 14 13 4" xfId="8851"/>
    <cellStyle name="Normal 3 14 13 4 2" xfId="26534"/>
    <cellStyle name="Normal 3 14 13 5" xfId="8852"/>
    <cellStyle name="Normal 3 14 13 5 2" xfId="26535"/>
    <cellStyle name="Normal 3 14 13 6" xfId="8853"/>
    <cellStyle name="Normal 3 14 13 6 2" xfId="26536"/>
    <cellStyle name="Normal 3 14 13 7" xfId="8854"/>
    <cellStyle name="Normal 3 14 13 7 2" xfId="26537"/>
    <cellStyle name="Normal 3 14 13 8" xfId="8855"/>
    <cellStyle name="Normal 3 14 13 8 2" xfId="26538"/>
    <cellStyle name="Normal 3 14 13 9" xfId="8856"/>
    <cellStyle name="Normal 3 14 13 9 2" xfId="26539"/>
    <cellStyle name="Normal 3 14 14" xfId="8857"/>
    <cellStyle name="Normal 3 14 14 10" xfId="8858"/>
    <cellStyle name="Normal 3 14 14 10 2" xfId="26540"/>
    <cellStyle name="Normal 3 14 14 11" xfId="8859"/>
    <cellStyle name="Normal 3 14 14 11 2" xfId="26541"/>
    <cellStyle name="Normal 3 14 14 12" xfId="8860"/>
    <cellStyle name="Normal 3 14 14 12 2" xfId="26542"/>
    <cellStyle name="Normal 3 14 14 13" xfId="8861"/>
    <cellStyle name="Normal 3 14 14 13 2" xfId="26543"/>
    <cellStyle name="Normal 3 14 14 14" xfId="8862"/>
    <cellStyle name="Normal 3 14 14 14 2" xfId="26544"/>
    <cellStyle name="Normal 3 14 14 15" xfId="26545"/>
    <cellStyle name="Normal 3 14 14 2" xfId="8863"/>
    <cellStyle name="Normal 3 14 14 2 2" xfId="26546"/>
    <cellStyle name="Normal 3 14 14 3" xfId="8864"/>
    <cellStyle name="Normal 3 14 14 3 2" xfId="26547"/>
    <cellStyle name="Normal 3 14 14 4" xfId="8865"/>
    <cellStyle name="Normal 3 14 14 4 2" xfId="26548"/>
    <cellStyle name="Normal 3 14 14 5" xfId="8866"/>
    <cellStyle name="Normal 3 14 14 5 2" xfId="26549"/>
    <cellStyle name="Normal 3 14 14 6" xfId="8867"/>
    <cellStyle name="Normal 3 14 14 6 2" xfId="26550"/>
    <cellStyle name="Normal 3 14 14 7" xfId="8868"/>
    <cellStyle name="Normal 3 14 14 7 2" xfId="26551"/>
    <cellStyle name="Normal 3 14 14 8" xfId="8869"/>
    <cellStyle name="Normal 3 14 14 8 2" xfId="26552"/>
    <cellStyle name="Normal 3 14 14 9" xfId="8870"/>
    <cellStyle name="Normal 3 14 14 9 2" xfId="26553"/>
    <cellStyle name="Normal 3 14 15" xfId="8871"/>
    <cellStyle name="Normal 3 14 16" xfId="8872"/>
    <cellStyle name="Normal 3 14 17" xfId="8873"/>
    <cellStyle name="Normal 3 14 17 10" xfId="8874"/>
    <cellStyle name="Normal 3 14 17 10 2" xfId="26554"/>
    <cellStyle name="Normal 3 14 17 11" xfId="8875"/>
    <cellStyle name="Normal 3 14 17 11 2" xfId="26555"/>
    <cellStyle name="Normal 3 14 17 12" xfId="8876"/>
    <cellStyle name="Normal 3 14 17 12 2" xfId="26556"/>
    <cellStyle name="Normal 3 14 17 13" xfId="8877"/>
    <cellStyle name="Normal 3 14 17 13 2" xfId="26557"/>
    <cellStyle name="Normal 3 14 17 14" xfId="8878"/>
    <cellStyle name="Normal 3 14 17 14 2" xfId="26558"/>
    <cellStyle name="Normal 3 14 17 15" xfId="26559"/>
    <cellStyle name="Normal 3 14 17 2" xfId="8879"/>
    <cellStyle name="Normal 3 14 17 2 2" xfId="26560"/>
    <cellStyle name="Normal 3 14 17 3" xfId="8880"/>
    <cellStyle name="Normal 3 14 17 3 2" xfId="26561"/>
    <cellStyle name="Normal 3 14 17 4" xfId="8881"/>
    <cellStyle name="Normal 3 14 17 4 2" xfId="26562"/>
    <cellStyle name="Normal 3 14 17 5" xfId="8882"/>
    <cellStyle name="Normal 3 14 17 5 2" xfId="26563"/>
    <cellStyle name="Normal 3 14 17 6" xfId="8883"/>
    <cellStyle name="Normal 3 14 17 6 2" xfId="26564"/>
    <cellStyle name="Normal 3 14 17 7" xfId="8884"/>
    <cellStyle name="Normal 3 14 17 7 2" xfId="26565"/>
    <cellStyle name="Normal 3 14 17 8" xfId="8885"/>
    <cellStyle name="Normal 3 14 17 8 2" xfId="26566"/>
    <cellStyle name="Normal 3 14 17 9" xfId="8886"/>
    <cellStyle name="Normal 3 14 17 9 2" xfId="26567"/>
    <cellStyle name="Normal 3 14 18" xfId="8887"/>
    <cellStyle name="Normal 3 14 18 10" xfId="8888"/>
    <cellStyle name="Normal 3 14 18 10 2" xfId="26568"/>
    <cellStyle name="Normal 3 14 18 11" xfId="8889"/>
    <cellStyle name="Normal 3 14 18 11 2" xfId="26569"/>
    <cellStyle name="Normal 3 14 18 12" xfId="8890"/>
    <cellStyle name="Normal 3 14 18 12 2" xfId="26570"/>
    <cellStyle name="Normal 3 14 18 13" xfId="8891"/>
    <cellStyle name="Normal 3 14 18 13 2" xfId="26571"/>
    <cellStyle name="Normal 3 14 18 14" xfId="8892"/>
    <cellStyle name="Normal 3 14 18 14 2" xfId="26572"/>
    <cellStyle name="Normal 3 14 18 15" xfId="26573"/>
    <cellStyle name="Normal 3 14 18 2" xfId="8893"/>
    <cellStyle name="Normal 3 14 18 2 2" xfId="26574"/>
    <cellStyle name="Normal 3 14 18 3" xfId="8894"/>
    <cellStyle name="Normal 3 14 18 3 2" xfId="26575"/>
    <cellStyle name="Normal 3 14 18 4" xfId="8895"/>
    <cellStyle name="Normal 3 14 18 4 2" xfId="26576"/>
    <cellStyle name="Normal 3 14 18 5" xfId="8896"/>
    <cellStyle name="Normal 3 14 18 5 2" xfId="26577"/>
    <cellStyle name="Normal 3 14 18 6" xfId="8897"/>
    <cellStyle name="Normal 3 14 18 6 2" xfId="26578"/>
    <cellStyle name="Normal 3 14 18 7" xfId="8898"/>
    <cellStyle name="Normal 3 14 18 7 2" xfId="26579"/>
    <cellStyle name="Normal 3 14 18 8" xfId="8899"/>
    <cellStyle name="Normal 3 14 18 8 2" xfId="26580"/>
    <cellStyle name="Normal 3 14 18 9" xfId="8900"/>
    <cellStyle name="Normal 3 14 18 9 2" xfId="26581"/>
    <cellStyle name="Normal 3 14 2" xfId="8901"/>
    <cellStyle name="Normal 3 14 2 10" xfId="8902"/>
    <cellStyle name="Normal 3 14 2 10 2" xfId="26582"/>
    <cellStyle name="Normal 3 14 2 11" xfId="8903"/>
    <cellStyle name="Normal 3 14 2 11 2" xfId="26583"/>
    <cellStyle name="Normal 3 14 2 12" xfId="8904"/>
    <cellStyle name="Normal 3 14 2 12 2" xfId="26584"/>
    <cellStyle name="Normal 3 14 2 13" xfId="8905"/>
    <cellStyle name="Normal 3 14 2 13 2" xfId="26585"/>
    <cellStyle name="Normal 3 14 2 14" xfId="8906"/>
    <cellStyle name="Normal 3 14 2 14 2" xfId="26586"/>
    <cellStyle name="Normal 3 14 2 15" xfId="8907"/>
    <cellStyle name="Normal 3 14 2 15 2" xfId="26587"/>
    <cellStyle name="Normal 3 14 2 16" xfId="8908"/>
    <cellStyle name="Normal 3 14 2 16 2" xfId="26588"/>
    <cellStyle name="Normal 3 14 2 17" xfId="8909"/>
    <cellStyle name="Normal 3 14 2 17 2" xfId="26589"/>
    <cellStyle name="Normal 3 14 2 18" xfId="26590"/>
    <cellStyle name="Normal 3 14 2 2" xfId="8910"/>
    <cellStyle name="Normal 3 14 2 3" xfId="8911"/>
    <cellStyle name="Normal 3 14 2 4" xfId="8912"/>
    <cellStyle name="Normal 3 14 2 5" xfId="8913"/>
    <cellStyle name="Normal 3 14 2 5 2" xfId="26591"/>
    <cellStyle name="Normal 3 14 2 6" xfId="8914"/>
    <cellStyle name="Normal 3 14 2 6 2" xfId="26592"/>
    <cellStyle name="Normal 3 14 2 7" xfId="8915"/>
    <cellStyle name="Normal 3 14 2 7 2" xfId="26593"/>
    <cellStyle name="Normal 3 14 2 8" xfId="8916"/>
    <cellStyle name="Normal 3 14 2 8 2" xfId="26594"/>
    <cellStyle name="Normal 3 14 2 9" xfId="8917"/>
    <cellStyle name="Normal 3 14 2 9 2" xfId="26595"/>
    <cellStyle name="Normal 3 14 3" xfId="8918"/>
    <cellStyle name="Normal 3 14 4" xfId="8919"/>
    <cellStyle name="Normal 3 14 5" xfId="8920"/>
    <cellStyle name="Normal 3 14 6" xfId="8921"/>
    <cellStyle name="Normal 3 14 6 10" xfId="8922"/>
    <cellStyle name="Normal 3 14 6 10 2" xfId="26596"/>
    <cellStyle name="Normal 3 14 6 11" xfId="8923"/>
    <cellStyle name="Normal 3 14 6 11 2" xfId="26597"/>
    <cellStyle name="Normal 3 14 6 12" xfId="8924"/>
    <cellStyle name="Normal 3 14 6 12 2" xfId="26598"/>
    <cellStyle name="Normal 3 14 6 13" xfId="8925"/>
    <cellStyle name="Normal 3 14 6 13 2" xfId="26599"/>
    <cellStyle name="Normal 3 14 6 14" xfId="8926"/>
    <cellStyle name="Normal 3 14 6 14 2" xfId="26600"/>
    <cellStyle name="Normal 3 14 6 15" xfId="8927"/>
    <cellStyle name="Normal 3 14 6 15 2" xfId="26601"/>
    <cellStyle name="Normal 3 14 6 16" xfId="26602"/>
    <cellStyle name="Normal 3 14 6 2" xfId="8928"/>
    <cellStyle name="Normal 3 14 6 2 10" xfId="8929"/>
    <cellStyle name="Normal 3 14 6 2 10 2" xfId="26603"/>
    <cellStyle name="Normal 3 14 6 2 11" xfId="8930"/>
    <cellStyle name="Normal 3 14 6 2 11 2" xfId="26604"/>
    <cellStyle name="Normal 3 14 6 2 12" xfId="8931"/>
    <cellStyle name="Normal 3 14 6 2 12 2" xfId="26605"/>
    <cellStyle name="Normal 3 14 6 2 13" xfId="8932"/>
    <cellStyle name="Normal 3 14 6 2 13 2" xfId="26606"/>
    <cellStyle name="Normal 3 14 6 2 14" xfId="8933"/>
    <cellStyle name="Normal 3 14 6 2 14 2" xfId="26607"/>
    <cellStyle name="Normal 3 14 6 2 15" xfId="26608"/>
    <cellStyle name="Normal 3 14 6 2 2" xfId="8934"/>
    <cellStyle name="Normal 3 14 6 2 2 2" xfId="26609"/>
    <cellStyle name="Normal 3 14 6 2 3" xfId="8935"/>
    <cellStyle name="Normal 3 14 6 2 3 2" xfId="26610"/>
    <cellStyle name="Normal 3 14 6 2 4" xfId="8936"/>
    <cellStyle name="Normal 3 14 6 2 4 2" xfId="26611"/>
    <cellStyle name="Normal 3 14 6 2 5" xfId="8937"/>
    <cellStyle name="Normal 3 14 6 2 5 2" xfId="26612"/>
    <cellStyle name="Normal 3 14 6 2 6" xfId="8938"/>
    <cellStyle name="Normal 3 14 6 2 6 2" xfId="26613"/>
    <cellStyle name="Normal 3 14 6 2 7" xfId="8939"/>
    <cellStyle name="Normal 3 14 6 2 7 2" xfId="26614"/>
    <cellStyle name="Normal 3 14 6 2 8" xfId="8940"/>
    <cellStyle name="Normal 3 14 6 2 8 2" xfId="26615"/>
    <cellStyle name="Normal 3 14 6 2 9" xfId="8941"/>
    <cellStyle name="Normal 3 14 6 2 9 2" xfId="26616"/>
    <cellStyle name="Normal 3 14 6 3" xfId="8942"/>
    <cellStyle name="Normal 3 14 6 3 2" xfId="26617"/>
    <cellStyle name="Normal 3 14 6 4" xfId="8943"/>
    <cellStyle name="Normal 3 14 6 4 2" xfId="26618"/>
    <cellStyle name="Normal 3 14 6 5" xfId="8944"/>
    <cellStyle name="Normal 3 14 6 5 2" xfId="26619"/>
    <cellStyle name="Normal 3 14 6 6" xfId="8945"/>
    <cellStyle name="Normal 3 14 6 6 2" xfId="26620"/>
    <cellStyle name="Normal 3 14 6 7" xfId="8946"/>
    <cellStyle name="Normal 3 14 6 7 2" xfId="26621"/>
    <cellStyle name="Normal 3 14 6 8" xfId="8947"/>
    <cellStyle name="Normal 3 14 6 8 2" xfId="26622"/>
    <cellStyle name="Normal 3 14 6 9" xfId="8948"/>
    <cellStyle name="Normal 3 14 6 9 2" xfId="26623"/>
    <cellStyle name="Normal 3 14 7" xfId="8949"/>
    <cellStyle name="Normal 3 14 7 10" xfId="8950"/>
    <cellStyle name="Normal 3 14 7 10 2" xfId="26624"/>
    <cellStyle name="Normal 3 14 7 11" xfId="8951"/>
    <cellStyle name="Normal 3 14 7 11 2" xfId="26625"/>
    <cellStyle name="Normal 3 14 7 12" xfId="8952"/>
    <cellStyle name="Normal 3 14 7 12 2" xfId="26626"/>
    <cellStyle name="Normal 3 14 7 13" xfId="8953"/>
    <cellStyle name="Normal 3 14 7 13 2" xfId="26627"/>
    <cellStyle name="Normal 3 14 7 14" xfId="8954"/>
    <cellStyle name="Normal 3 14 7 14 2" xfId="26628"/>
    <cellStyle name="Normal 3 14 7 15" xfId="8955"/>
    <cellStyle name="Normal 3 14 7 15 2" xfId="26629"/>
    <cellStyle name="Normal 3 14 7 16" xfId="26630"/>
    <cellStyle name="Normal 3 14 7 2" xfId="8956"/>
    <cellStyle name="Normal 3 14 7 2 10" xfId="8957"/>
    <cellStyle name="Normal 3 14 7 2 10 2" xfId="26631"/>
    <cellStyle name="Normal 3 14 7 2 11" xfId="8958"/>
    <cellStyle name="Normal 3 14 7 2 11 2" xfId="26632"/>
    <cellStyle name="Normal 3 14 7 2 12" xfId="8959"/>
    <cellStyle name="Normal 3 14 7 2 12 2" xfId="26633"/>
    <cellStyle name="Normal 3 14 7 2 13" xfId="8960"/>
    <cellStyle name="Normal 3 14 7 2 13 2" xfId="26634"/>
    <cellStyle name="Normal 3 14 7 2 14" xfId="8961"/>
    <cellStyle name="Normal 3 14 7 2 14 2" xfId="26635"/>
    <cellStyle name="Normal 3 14 7 2 15" xfId="26636"/>
    <cellStyle name="Normal 3 14 7 2 2" xfId="8962"/>
    <cellStyle name="Normal 3 14 7 2 2 2" xfId="26637"/>
    <cellStyle name="Normal 3 14 7 2 3" xfId="8963"/>
    <cellStyle name="Normal 3 14 7 2 3 2" xfId="26638"/>
    <cellStyle name="Normal 3 14 7 2 4" xfId="8964"/>
    <cellStyle name="Normal 3 14 7 2 4 2" xfId="26639"/>
    <cellStyle name="Normal 3 14 7 2 5" xfId="8965"/>
    <cellStyle name="Normal 3 14 7 2 5 2" xfId="26640"/>
    <cellStyle name="Normal 3 14 7 2 6" xfId="8966"/>
    <cellStyle name="Normal 3 14 7 2 6 2" xfId="26641"/>
    <cellStyle name="Normal 3 14 7 2 7" xfId="8967"/>
    <cellStyle name="Normal 3 14 7 2 7 2" xfId="26642"/>
    <cellStyle name="Normal 3 14 7 2 8" xfId="8968"/>
    <cellStyle name="Normal 3 14 7 2 8 2" xfId="26643"/>
    <cellStyle name="Normal 3 14 7 2 9" xfId="8969"/>
    <cellStyle name="Normal 3 14 7 2 9 2" xfId="26644"/>
    <cellStyle name="Normal 3 14 7 3" xfId="8970"/>
    <cellStyle name="Normal 3 14 7 3 2" xfId="26645"/>
    <cellStyle name="Normal 3 14 7 4" xfId="8971"/>
    <cellStyle name="Normal 3 14 7 4 2" xfId="26646"/>
    <cellStyle name="Normal 3 14 7 5" xfId="8972"/>
    <cellStyle name="Normal 3 14 7 5 2" xfId="26647"/>
    <cellStyle name="Normal 3 14 7 6" xfId="8973"/>
    <cellStyle name="Normal 3 14 7 6 2" xfId="26648"/>
    <cellStyle name="Normal 3 14 7 7" xfId="8974"/>
    <cellStyle name="Normal 3 14 7 7 2" xfId="26649"/>
    <cellStyle name="Normal 3 14 7 8" xfId="8975"/>
    <cellStyle name="Normal 3 14 7 8 2" xfId="26650"/>
    <cellStyle name="Normal 3 14 7 9" xfId="8976"/>
    <cellStyle name="Normal 3 14 7 9 2" xfId="26651"/>
    <cellStyle name="Normal 3 14 8" xfId="8977"/>
    <cellStyle name="Normal 3 14 8 10" xfId="8978"/>
    <cellStyle name="Normal 3 14 8 10 2" xfId="26652"/>
    <cellStyle name="Normal 3 14 8 11" xfId="8979"/>
    <cellStyle name="Normal 3 14 8 11 2" xfId="26653"/>
    <cellStyle name="Normal 3 14 8 12" xfId="8980"/>
    <cellStyle name="Normal 3 14 8 12 2" xfId="26654"/>
    <cellStyle name="Normal 3 14 8 13" xfId="8981"/>
    <cellStyle name="Normal 3 14 8 13 2" xfId="26655"/>
    <cellStyle name="Normal 3 14 8 14" xfId="8982"/>
    <cellStyle name="Normal 3 14 8 14 2" xfId="26656"/>
    <cellStyle name="Normal 3 14 8 15" xfId="8983"/>
    <cellStyle name="Normal 3 14 8 15 2" xfId="26657"/>
    <cellStyle name="Normal 3 14 8 16" xfId="26658"/>
    <cellStyle name="Normal 3 14 8 2" xfId="8984"/>
    <cellStyle name="Normal 3 14 8 2 10" xfId="8985"/>
    <cellStyle name="Normal 3 14 8 2 10 2" xfId="26659"/>
    <cellStyle name="Normal 3 14 8 2 11" xfId="8986"/>
    <cellStyle name="Normal 3 14 8 2 11 2" xfId="26660"/>
    <cellStyle name="Normal 3 14 8 2 12" xfId="8987"/>
    <cellStyle name="Normal 3 14 8 2 12 2" xfId="26661"/>
    <cellStyle name="Normal 3 14 8 2 13" xfId="8988"/>
    <cellStyle name="Normal 3 14 8 2 13 2" xfId="26662"/>
    <cellStyle name="Normal 3 14 8 2 14" xfId="8989"/>
    <cellStyle name="Normal 3 14 8 2 14 2" xfId="26663"/>
    <cellStyle name="Normal 3 14 8 2 15" xfId="26664"/>
    <cellStyle name="Normal 3 14 8 2 2" xfId="8990"/>
    <cellStyle name="Normal 3 14 8 2 2 2" xfId="26665"/>
    <cellStyle name="Normal 3 14 8 2 3" xfId="8991"/>
    <cellStyle name="Normal 3 14 8 2 3 2" xfId="26666"/>
    <cellStyle name="Normal 3 14 8 2 4" xfId="8992"/>
    <cellStyle name="Normal 3 14 8 2 4 2" xfId="26667"/>
    <cellStyle name="Normal 3 14 8 2 5" xfId="8993"/>
    <cellStyle name="Normal 3 14 8 2 5 2" xfId="26668"/>
    <cellStyle name="Normal 3 14 8 2 6" xfId="8994"/>
    <cellStyle name="Normal 3 14 8 2 6 2" xfId="26669"/>
    <cellStyle name="Normal 3 14 8 2 7" xfId="8995"/>
    <cellStyle name="Normal 3 14 8 2 7 2" xfId="26670"/>
    <cellStyle name="Normal 3 14 8 2 8" xfId="8996"/>
    <cellStyle name="Normal 3 14 8 2 8 2" xfId="26671"/>
    <cellStyle name="Normal 3 14 8 2 9" xfId="8997"/>
    <cellStyle name="Normal 3 14 8 2 9 2" xfId="26672"/>
    <cellStyle name="Normal 3 14 8 3" xfId="8998"/>
    <cellStyle name="Normal 3 14 8 3 2" xfId="26673"/>
    <cellStyle name="Normal 3 14 8 4" xfId="8999"/>
    <cellStyle name="Normal 3 14 8 4 2" xfId="26674"/>
    <cellStyle name="Normal 3 14 8 5" xfId="9000"/>
    <cellStyle name="Normal 3 14 8 5 2" xfId="26675"/>
    <cellStyle name="Normal 3 14 8 6" xfId="9001"/>
    <cellStyle name="Normal 3 14 8 6 2" xfId="26676"/>
    <cellStyle name="Normal 3 14 8 7" xfId="9002"/>
    <cellStyle name="Normal 3 14 8 7 2" xfId="26677"/>
    <cellStyle name="Normal 3 14 8 8" xfId="9003"/>
    <cellStyle name="Normal 3 14 8 8 2" xfId="26678"/>
    <cellStyle name="Normal 3 14 8 9" xfId="9004"/>
    <cellStyle name="Normal 3 14 8 9 2" xfId="26679"/>
    <cellStyle name="Normal 3 14 9" xfId="9005"/>
    <cellStyle name="Normal 3 14 9 10" xfId="9006"/>
    <cellStyle name="Normal 3 14 9 10 2" xfId="26680"/>
    <cellStyle name="Normal 3 14 9 11" xfId="9007"/>
    <cellStyle name="Normal 3 14 9 11 2" xfId="26681"/>
    <cellStyle name="Normal 3 14 9 12" xfId="9008"/>
    <cellStyle name="Normal 3 14 9 12 2" xfId="26682"/>
    <cellStyle name="Normal 3 14 9 13" xfId="9009"/>
    <cellStyle name="Normal 3 14 9 13 2" xfId="26683"/>
    <cellStyle name="Normal 3 14 9 14" xfId="9010"/>
    <cellStyle name="Normal 3 14 9 14 2" xfId="26684"/>
    <cellStyle name="Normal 3 14 9 15" xfId="26685"/>
    <cellStyle name="Normal 3 14 9 2" xfId="9011"/>
    <cellStyle name="Normal 3 14 9 2 2" xfId="26686"/>
    <cellStyle name="Normal 3 14 9 3" xfId="9012"/>
    <cellStyle name="Normal 3 14 9 3 2" xfId="26687"/>
    <cellStyle name="Normal 3 14 9 4" xfId="9013"/>
    <cellStyle name="Normal 3 14 9 4 2" xfId="26688"/>
    <cellStyle name="Normal 3 14 9 5" xfId="9014"/>
    <cellStyle name="Normal 3 14 9 5 2" xfId="26689"/>
    <cellStyle name="Normal 3 14 9 6" xfId="9015"/>
    <cellStyle name="Normal 3 14 9 6 2" xfId="26690"/>
    <cellStyle name="Normal 3 14 9 7" xfId="9016"/>
    <cellStyle name="Normal 3 14 9 7 2" xfId="26691"/>
    <cellStyle name="Normal 3 14 9 8" xfId="9017"/>
    <cellStyle name="Normal 3 14 9 8 2" xfId="26692"/>
    <cellStyle name="Normal 3 14 9 9" xfId="9018"/>
    <cellStyle name="Normal 3 14 9 9 2" xfId="26693"/>
    <cellStyle name="Normal 3 15" xfId="9019"/>
    <cellStyle name="Normal 3 15 10" xfId="9020"/>
    <cellStyle name="Normal 3 15 10 10" xfId="9021"/>
    <cellStyle name="Normal 3 15 10 10 2" xfId="26694"/>
    <cellStyle name="Normal 3 15 10 11" xfId="9022"/>
    <cellStyle name="Normal 3 15 10 11 2" xfId="26695"/>
    <cellStyle name="Normal 3 15 10 12" xfId="9023"/>
    <cellStyle name="Normal 3 15 10 12 2" xfId="26696"/>
    <cellStyle name="Normal 3 15 10 13" xfId="9024"/>
    <cellStyle name="Normal 3 15 10 13 2" xfId="26697"/>
    <cellStyle name="Normal 3 15 10 14" xfId="9025"/>
    <cellStyle name="Normal 3 15 10 14 2" xfId="26698"/>
    <cellStyle name="Normal 3 15 10 15" xfId="26699"/>
    <cellStyle name="Normal 3 15 10 2" xfId="9026"/>
    <cellStyle name="Normal 3 15 10 2 2" xfId="26700"/>
    <cellStyle name="Normal 3 15 10 3" xfId="9027"/>
    <cellStyle name="Normal 3 15 10 3 2" xfId="26701"/>
    <cellStyle name="Normal 3 15 10 4" xfId="9028"/>
    <cellStyle name="Normal 3 15 10 4 2" xfId="26702"/>
    <cellStyle name="Normal 3 15 10 5" xfId="9029"/>
    <cellStyle name="Normal 3 15 10 5 2" xfId="26703"/>
    <cellStyle name="Normal 3 15 10 6" xfId="9030"/>
    <cellStyle name="Normal 3 15 10 6 2" xfId="26704"/>
    <cellStyle name="Normal 3 15 10 7" xfId="9031"/>
    <cellStyle name="Normal 3 15 10 7 2" xfId="26705"/>
    <cellStyle name="Normal 3 15 10 8" xfId="9032"/>
    <cellStyle name="Normal 3 15 10 8 2" xfId="26706"/>
    <cellStyle name="Normal 3 15 10 9" xfId="9033"/>
    <cellStyle name="Normal 3 15 10 9 2" xfId="26707"/>
    <cellStyle name="Normal 3 15 11" xfId="9034"/>
    <cellStyle name="Normal 3 15 11 10" xfId="9035"/>
    <cellStyle name="Normal 3 15 11 10 2" xfId="26708"/>
    <cellStyle name="Normal 3 15 11 11" xfId="9036"/>
    <cellStyle name="Normal 3 15 11 11 2" xfId="26709"/>
    <cellStyle name="Normal 3 15 11 12" xfId="9037"/>
    <cellStyle name="Normal 3 15 11 12 2" xfId="26710"/>
    <cellStyle name="Normal 3 15 11 13" xfId="9038"/>
    <cellStyle name="Normal 3 15 11 13 2" xfId="26711"/>
    <cellStyle name="Normal 3 15 11 14" xfId="9039"/>
    <cellStyle name="Normal 3 15 11 14 2" xfId="26712"/>
    <cellStyle name="Normal 3 15 11 15" xfId="26713"/>
    <cellStyle name="Normal 3 15 11 2" xfId="9040"/>
    <cellStyle name="Normal 3 15 11 2 2" xfId="26714"/>
    <cellStyle name="Normal 3 15 11 3" xfId="9041"/>
    <cellStyle name="Normal 3 15 11 3 2" xfId="26715"/>
    <cellStyle name="Normal 3 15 11 4" xfId="9042"/>
    <cellStyle name="Normal 3 15 11 4 2" xfId="26716"/>
    <cellStyle name="Normal 3 15 11 5" xfId="9043"/>
    <cellStyle name="Normal 3 15 11 5 2" xfId="26717"/>
    <cellStyle name="Normal 3 15 11 6" xfId="9044"/>
    <cellStyle name="Normal 3 15 11 6 2" xfId="26718"/>
    <cellStyle name="Normal 3 15 11 7" xfId="9045"/>
    <cellStyle name="Normal 3 15 11 7 2" xfId="26719"/>
    <cellStyle name="Normal 3 15 11 8" xfId="9046"/>
    <cellStyle name="Normal 3 15 11 8 2" xfId="26720"/>
    <cellStyle name="Normal 3 15 11 9" xfId="9047"/>
    <cellStyle name="Normal 3 15 11 9 2" xfId="26721"/>
    <cellStyle name="Normal 3 15 12" xfId="9048"/>
    <cellStyle name="Normal 3 15 12 10" xfId="9049"/>
    <cellStyle name="Normal 3 15 12 10 2" xfId="26722"/>
    <cellStyle name="Normal 3 15 12 11" xfId="9050"/>
    <cellStyle name="Normal 3 15 12 11 2" xfId="26723"/>
    <cellStyle name="Normal 3 15 12 12" xfId="9051"/>
    <cellStyle name="Normal 3 15 12 12 2" xfId="26724"/>
    <cellStyle name="Normal 3 15 12 13" xfId="9052"/>
    <cellStyle name="Normal 3 15 12 13 2" xfId="26725"/>
    <cellStyle name="Normal 3 15 12 14" xfId="9053"/>
    <cellStyle name="Normal 3 15 12 14 2" xfId="26726"/>
    <cellStyle name="Normal 3 15 12 15" xfId="26727"/>
    <cellStyle name="Normal 3 15 12 2" xfId="9054"/>
    <cellStyle name="Normal 3 15 12 2 2" xfId="26728"/>
    <cellStyle name="Normal 3 15 12 3" xfId="9055"/>
    <cellStyle name="Normal 3 15 12 3 2" xfId="26729"/>
    <cellStyle name="Normal 3 15 12 4" xfId="9056"/>
    <cellStyle name="Normal 3 15 12 4 2" xfId="26730"/>
    <cellStyle name="Normal 3 15 12 5" xfId="9057"/>
    <cellStyle name="Normal 3 15 12 5 2" xfId="26731"/>
    <cellStyle name="Normal 3 15 12 6" xfId="9058"/>
    <cellStyle name="Normal 3 15 12 6 2" xfId="26732"/>
    <cellStyle name="Normal 3 15 12 7" xfId="9059"/>
    <cellStyle name="Normal 3 15 12 7 2" xfId="26733"/>
    <cellStyle name="Normal 3 15 12 8" xfId="9060"/>
    <cellStyle name="Normal 3 15 12 8 2" xfId="26734"/>
    <cellStyle name="Normal 3 15 12 9" xfId="9061"/>
    <cellStyle name="Normal 3 15 12 9 2" xfId="26735"/>
    <cellStyle name="Normal 3 15 13" xfId="9062"/>
    <cellStyle name="Normal 3 15 13 10" xfId="9063"/>
    <cellStyle name="Normal 3 15 13 10 2" xfId="26736"/>
    <cellStyle name="Normal 3 15 13 11" xfId="9064"/>
    <cellStyle name="Normal 3 15 13 11 2" xfId="26737"/>
    <cellStyle name="Normal 3 15 13 12" xfId="9065"/>
    <cellStyle name="Normal 3 15 13 12 2" xfId="26738"/>
    <cellStyle name="Normal 3 15 13 13" xfId="9066"/>
    <cellStyle name="Normal 3 15 13 13 2" xfId="26739"/>
    <cellStyle name="Normal 3 15 13 14" xfId="9067"/>
    <cellStyle name="Normal 3 15 13 14 2" xfId="26740"/>
    <cellStyle name="Normal 3 15 13 15" xfId="26741"/>
    <cellStyle name="Normal 3 15 13 2" xfId="9068"/>
    <cellStyle name="Normal 3 15 13 2 2" xfId="26742"/>
    <cellStyle name="Normal 3 15 13 3" xfId="9069"/>
    <cellStyle name="Normal 3 15 13 3 2" xfId="26743"/>
    <cellStyle name="Normal 3 15 13 4" xfId="9070"/>
    <cellStyle name="Normal 3 15 13 4 2" xfId="26744"/>
    <cellStyle name="Normal 3 15 13 5" xfId="9071"/>
    <cellStyle name="Normal 3 15 13 5 2" xfId="26745"/>
    <cellStyle name="Normal 3 15 13 6" xfId="9072"/>
    <cellStyle name="Normal 3 15 13 6 2" xfId="26746"/>
    <cellStyle name="Normal 3 15 13 7" xfId="9073"/>
    <cellStyle name="Normal 3 15 13 7 2" xfId="26747"/>
    <cellStyle name="Normal 3 15 13 8" xfId="9074"/>
    <cellStyle name="Normal 3 15 13 8 2" xfId="26748"/>
    <cellStyle name="Normal 3 15 13 9" xfId="9075"/>
    <cellStyle name="Normal 3 15 13 9 2" xfId="26749"/>
    <cellStyle name="Normal 3 15 14" xfId="9076"/>
    <cellStyle name="Normal 3 15 14 10" xfId="9077"/>
    <cellStyle name="Normal 3 15 14 10 2" xfId="26750"/>
    <cellStyle name="Normal 3 15 14 11" xfId="9078"/>
    <cellStyle name="Normal 3 15 14 11 2" xfId="26751"/>
    <cellStyle name="Normal 3 15 14 12" xfId="9079"/>
    <cellStyle name="Normal 3 15 14 12 2" xfId="26752"/>
    <cellStyle name="Normal 3 15 14 13" xfId="9080"/>
    <cellStyle name="Normal 3 15 14 13 2" xfId="26753"/>
    <cellStyle name="Normal 3 15 14 14" xfId="9081"/>
    <cellStyle name="Normal 3 15 14 14 2" xfId="26754"/>
    <cellStyle name="Normal 3 15 14 15" xfId="26755"/>
    <cellStyle name="Normal 3 15 14 2" xfId="9082"/>
    <cellStyle name="Normal 3 15 14 2 2" xfId="26756"/>
    <cellStyle name="Normal 3 15 14 3" xfId="9083"/>
    <cellStyle name="Normal 3 15 14 3 2" xfId="26757"/>
    <cellStyle name="Normal 3 15 14 4" xfId="9084"/>
    <cellStyle name="Normal 3 15 14 4 2" xfId="26758"/>
    <cellStyle name="Normal 3 15 14 5" xfId="9085"/>
    <cellStyle name="Normal 3 15 14 5 2" xfId="26759"/>
    <cellStyle name="Normal 3 15 14 6" xfId="9086"/>
    <cellStyle name="Normal 3 15 14 6 2" xfId="26760"/>
    <cellStyle name="Normal 3 15 14 7" xfId="9087"/>
    <cellStyle name="Normal 3 15 14 7 2" xfId="26761"/>
    <cellStyle name="Normal 3 15 14 8" xfId="9088"/>
    <cellStyle name="Normal 3 15 14 8 2" xfId="26762"/>
    <cellStyle name="Normal 3 15 14 9" xfId="9089"/>
    <cellStyle name="Normal 3 15 14 9 2" xfId="26763"/>
    <cellStyle name="Normal 3 15 15" xfId="9090"/>
    <cellStyle name="Normal 3 15 16" xfId="9091"/>
    <cellStyle name="Normal 3 15 17" xfId="9092"/>
    <cellStyle name="Normal 3 15 17 10" xfId="9093"/>
    <cellStyle name="Normal 3 15 17 10 2" xfId="26764"/>
    <cellStyle name="Normal 3 15 17 11" xfId="9094"/>
    <cellStyle name="Normal 3 15 17 11 2" xfId="26765"/>
    <cellStyle name="Normal 3 15 17 12" xfId="9095"/>
    <cellStyle name="Normal 3 15 17 12 2" xfId="26766"/>
    <cellStyle name="Normal 3 15 17 13" xfId="9096"/>
    <cellStyle name="Normal 3 15 17 13 2" xfId="26767"/>
    <cellStyle name="Normal 3 15 17 14" xfId="9097"/>
    <cellStyle name="Normal 3 15 17 14 2" xfId="26768"/>
    <cellStyle name="Normal 3 15 17 15" xfId="26769"/>
    <cellStyle name="Normal 3 15 17 2" xfId="9098"/>
    <cellStyle name="Normal 3 15 17 2 2" xfId="26770"/>
    <cellStyle name="Normal 3 15 17 3" xfId="9099"/>
    <cellStyle name="Normal 3 15 17 3 2" xfId="26771"/>
    <cellStyle name="Normal 3 15 17 4" xfId="9100"/>
    <cellStyle name="Normal 3 15 17 4 2" xfId="26772"/>
    <cellStyle name="Normal 3 15 17 5" xfId="9101"/>
    <cellStyle name="Normal 3 15 17 5 2" xfId="26773"/>
    <cellStyle name="Normal 3 15 17 6" xfId="9102"/>
    <cellStyle name="Normal 3 15 17 6 2" xfId="26774"/>
    <cellStyle name="Normal 3 15 17 7" xfId="9103"/>
    <cellStyle name="Normal 3 15 17 7 2" xfId="26775"/>
    <cellStyle name="Normal 3 15 17 8" xfId="9104"/>
    <cellStyle name="Normal 3 15 17 8 2" xfId="26776"/>
    <cellStyle name="Normal 3 15 17 9" xfId="9105"/>
    <cellStyle name="Normal 3 15 17 9 2" xfId="26777"/>
    <cellStyle name="Normal 3 15 18" xfId="9106"/>
    <cellStyle name="Normal 3 15 18 10" xfId="9107"/>
    <cellStyle name="Normal 3 15 18 10 2" xfId="26778"/>
    <cellStyle name="Normal 3 15 18 11" xfId="9108"/>
    <cellStyle name="Normal 3 15 18 11 2" xfId="26779"/>
    <cellStyle name="Normal 3 15 18 12" xfId="9109"/>
    <cellStyle name="Normal 3 15 18 12 2" xfId="26780"/>
    <cellStyle name="Normal 3 15 18 13" xfId="9110"/>
    <cellStyle name="Normal 3 15 18 13 2" xfId="26781"/>
    <cellStyle name="Normal 3 15 18 14" xfId="9111"/>
    <cellStyle name="Normal 3 15 18 14 2" xfId="26782"/>
    <cellStyle name="Normal 3 15 18 15" xfId="26783"/>
    <cellStyle name="Normal 3 15 18 2" xfId="9112"/>
    <cellStyle name="Normal 3 15 18 2 2" xfId="26784"/>
    <cellStyle name="Normal 3 15 18 3" xfId="9113"/>
    <cellStyle name="Normal 3 15 18 3 2" xfId="26785"/>
    <cellStyle name="Normal 3 15 18 4" xfId="9114"/>
    <cellStyle name="Normal 3 15 18 4 2" xfId="26786"/>
    <cellStyle name="Normal 3 15 18 5" xfId="9115"/>
    <cellStyle name="Normal 3 15 18 5 2" xfId="26787"/>
    <cellStyle name="Normal 3 15 18 6" xfId="9116"/>
    <cellStyle name="Normal 3 15 18 6 2" xfId="26788"/>
    <cellStyle name="Normal 3 15 18 7" xfId="9117"/>
    <cellStyle name="Normal 3 15 18 7 2" xfId="26789"/>
    <cellStyle name="Normal 3 15 18 8" xfId="9118"/>
    <cellStyle name="Normal 3 15 18 8 2" xfId="26790"/>
    <cellStyle name="Normal 3 15 18 9" xfId="9119"/>
    <cellStyle name="Normal 3 15 18 9 2" xfId="26791"/>
    <cellStyle name="Normal 3 15 2" xfId="9120"/>
    <cellStyle name="Normal 3 15 2 10" xfId="9121"/>
    <cellStyle name="Normal 3 15 2 10 2" xfId="26792"/>
    <cellStyle name="Normal 3 15 2 11" xfId="9122"/>
    <cellStyle name="Normal 3 15 2 11 2" xfId="26793"/>
    <cellStyle name="Normal 3 15 2 12" xfId="9123"/>
    <cellStyle name="Normal 3 15 2 12 2" xfId="26794"/>
    <cellStyle name="Normal 3 15 2 13" xfId="9124"/>
    <cellStyle name="Normal 3 15 2 13 2" xfId="26795"/>
    <cellStyle name="Normal 3 15 2 14" xfId="9125"/>
    <cellStyle name="Normal 3 15 2 14 2" xfId="26796"/>
    <cellStyle name="Normal 3 15 2 15" xfId="9126"/>
    <cellStyle name="Normal 3 15 2 15 2" xfId="26797"/>
    <cellStyle name="Normal 3 15 2 16" xfId="9127"/>
    <cellStyle name="Normal 3 15 2 16 2" xfId="26798"/>
    <cellStyle name="Normal 3 15 2 17" xfId="9128"/>
    <cellStyle name="Normal 3 15 2 17 2" xfId="26799"/>
    <cellStyle name="Normal 3 15 2 18" xfId="26800"/>
    <cellStyle name="Normal 3 15 2 2" xfId="9129"/>
    <cellStyle name="Normal 3 15 2 3" xfId="9130"/>
    <cellStyle name="Normal 3 15 2 4" xfId="9131"/>
    <cellStyle name="Normal 3 15 2 5" xfId="9132"/>
    <cellStyle name="Normal 3 15 2 5 2" xfId="26801"/>
    <cellStyle name="Normal 3 15 2 6" xfId="9133"/>
    <cellStyle name="Normal 3 15 2 6 2" xfId="26802"/>
    <cellStyle name="Normal 3 15 2 7" xfId="9134"/>
    <cellStyle name="Normal 3 15 2 7 2" xfId="26803"/>
    <cellStyle name="Normal 3 15 2 8" xfId="9135"/>
    <cellStyle name="Normal 3 15 2 8 2" xfId="26804"/>
    <cellStyle name="Normal 3 15 2 9" xfId="9136"/>
    <cellStyle name="Normal 3 15 2 9 2" xfId="26805"/>
    <cellStyle name="Normal 3 15 3" xfId="9137"/>
    <cellStyle name="Normal 3 15 4" xfId="9138"/>
    <cellStyle name="Normal 3 15 5" xfId="9139"/>
    <cellStyle name="Normal 3 15 6" xfId="9140"/>
    <cellStyle name="Normal 3 15 6 10" xfId="9141"/>
    <cellStyle name="Normal 3 15 6 10 2" xfId="26806"/>
    <cellStyle name="Normal 3 15 6 11" xfId="9142"/>
    <cellStyle name="Normal 3 15 6 11 2" xfId="26807"/>
    <cellStyle name="Normal 3 15 6 12" xfId="9143"/>
    <cellStyle name="Normal 3 15 6 12 2" xfId="26808"/>
    <cellStyle name="Normal 3 15 6 13" xfId="9144"/>
    <cellStyle name="Normal 3 15 6 13 2" xfId="26809"/>
    <cellStyle name="Normal 3 15 6 14" xfId="9145"/>
    <cellStyle name="Normal 3 15 6 14 2" xfId="26810"/>
    <cellStyle name="Normal 3 15 6 15" xfId="9146"/>
    <cellStyle name="Normal 3 15 6 15 2" xfId="26811"/>
    <cellStyle name="Normal 3 15 6 16" xfId="26812"/>
    <cellStyle name="Normal 3 15 6 2" xfId="9147"/>
    <cellStyle name="Normal 3 15 6 2 10" xfId="9148"/>
    <cellStyle name="Normal 3 15 6 2 10 2" xfId="26813"/>
    <cellStyle name="Normal 3 15 6 2 11" xfId="9149"/>
    <cellStyle name="Normal 3 15 6 2 11 2" xfId="26814"/>
    <cellStyle name="Normal 3 15 6 2 12" xfId="9150"/>
    <cellStyle name="Normal 3 15 6 2 12 2" xfId="26815"/>
    <cellStyle name="Normal 3 15 6 2 13" xfId="9151"/>
    <cellStyle name="Normal 3 15 6 2 13 2" xfId="26816"/>
    <cellStyle name="Normal 3 15 6 2 14" xfId="9152"/>
    <cellStyle name="Normal 3 15 6 2 14 2" xfId="26817"/>
    <cellStyle name="Normal 3 15 6 2 15" xfId="26818"/>
    <cellStyle name="Normal 3 15 6 2 2" xfId="9153"/>
    <cellStyle name="Normal 3 15 6 2 2 2" xfId="26819"/>
    <cellStyle name="Normal 3 15 6 2 3" xfId="9154"/>
    <cellStyle name="Normal 3 15 6 2 3 2" xfId="26820"/>
    <cellStyle name="Normal 3 15 6 2 4" xfId="9155"/>
    <cellStyle name="Normal 3 15 6 2 4 2" xfId="26821"/>
    <cellStyle name="Normal 3 15 6 2 5" xfId="9156"/>
    <cellStyle name="Normal 3 15 6 2 5 2" xfId="26822"/>
    <cellStyle name="Normal 3 15 6 2 6" xfId="9157"/>
    <cellStyle name="Normal 3 15 6 2 6 2" xfId="26823"/>
    <cellStyle name="Normal 3 15 6 2 7" xfId="9158"/>
    <cellStyle name="Normal 3 15 6 2 7 2" xfId="26824"/>
    <cellStyle name="Normal 3 15 6 2 8" xfId="9159"/>
    <cellStyle name="Normal 3 15 6 2 8 2" xfId="26825"/>
    <cellStyle name="Normal 3 15 6 2 9" xfId="9160"/>
    <cellStyle name="Normal 3 15 6 2 9 2" xfId="26826"/>
    <cellStyle name="Normal 3 15 6 3" xfId="9161"/>
    <cellStyle name="Normal 3 15 6 3 2" xfId="26827"/>
    <cellStyle name="Normal 3 15 6 4" xfId="9162"/>
    <cellStyle name="Normal 3 15 6 4 2" xfId="26828"/>
    <cellStyle name="Normal 3 15 6 5" xfId="9163"/>
    <cellStyle name="Normal 3 15 6 5 2" xfId="26829"/>
    <cellStyle name="Normal 3 15 6 6" xfId="9164"/>
    <cellStyle name="Normal 3 15 6 6 2" xfId="26830"/>
    <cellStyle name="Normal 3 15 6 7" xfId="9165"/>
    <cellStyle name="Normal 3 15 6 7 2" xfId="26831"/>
    <cellStyle name="Normal 3 15 6 8" xfId="9166"/>
    <cellStyle name="Normal 3 15 6 8 2" xfId="26832"/>
    <cellStyle name="Normal 3 15 6 9" xfId="9167"/>
    <cellStyle name="Normal 3 15 6 9 2" xfId="26833"/>
    <cellStyle name="Normal 3 15 7" xfId="9168"/>
    <cellStyle name="Normal 3 15 7 10" xfId="9169"/>
    <cellStyle name="Normal 3 15 7 10 2" xfId="26834"/>
    <cellStyle name="Normal 3 15 7 11" xfId="9170"/>
    <cellStyle name="Normal 3 15 7 11 2" xfId="26835"/>
    <cellStyle name="Normal 3 15 7 12" xfId="9171"/>
    <cellStyle name="Normal 3 15 7 12 2" xfId="26836"/>
    <cellStyle name="Normal 3 15 7 13" xfId="9172"/>
    <cellStyle name="Normal 3 15 7 13 2" xfId="26837"/>
    <cellStyle name="Normal 3 15 7 14" xfId="9173"/>
    <cellStyle name="Normal 3 15 7 14 2" xfId="26838"/>
    <cellStyle name="Normal 3 15 7 15" xfId="9174"/>
    <cellStyle name="Normal 3 15 7 15 2" xfId="26839"/>
    <cellStyle name="Normal 3 15 7 16" xfId="26840"/>
    <cellStyle name="Normal 3 15 7 2" xfId="9175"/>
    <cellStyle name="Normal 3 15 7 2 10" xfId="9176"/>
    <cellStyle name="Normal 3 15 7 2 10 2" xfId="26841"/>
    <cellStyle name="Normal 3 15 7 2 11" xfId="9177"/>
    <cellStyle name="Normal 3 15 7 2 11 2" xfId="26842"/>
    <cellStyle name="Normal 3 15 7 2 12" xfId="9178"/>
    <cellStyle name="Normal 3 15 7 2 12 2" xfId="26843"/>
    <cellStyle name="Normal 3 15 7 2 13" xfId="9179"/>
    <cellStyle name="Normal 3 15 7 2 13 2" xfId="26844"/>
    <cellStyle name="Normal 3 15 7 2 14" xfId="9180"/>
    <cellStyle name="Normal 3 15 7 2 14 2" xfId="26845"/>
    <cellStyle name="Normal 3 15 7 2 15" xfId="26846"/>
    <cellStyle name="Normal 3 15 7 2 2" xfId="9181"/>
    <cellStyle name="Normal 3 15 7 2 2 2" xfId="26847"/>
    <cellStyle name="Normal 3 15 7 2 3" xfId="9182"/>
    <cellStyle name="Normal 3 15 7 2 3 2" xfId="26848"/>
    <cellStyle name="Normal 3 15 7 2 4" xfId="9183"/>
    <cellStyle name="Normal 3 15 7 2 4 2" xfId="26849"/>
    <cellStyle name="Normal 3 15 7 2 5" xfId="9184"/>
    <cellStyle name="Normal 3 15 7 2 5 2" xfId="26850"/>
    <cellStyle name="Normal 3 15 7 2 6" xfId="9185"/>
    <cellStyle name="Normal 3 15 7 2 6 2" xfId="26851"/>
    <cellStyle name="Normal 3 15 7 2 7" xfId="9186"/>
    <cellStyle name="Normal 3 15 7 2 7 2" xfId="26852"/>
    <cellStyle name="Normal 3 15 7 2 8" xfId="9187"/>
    <cellStyle name="Normal 3 15 7 2 8 2" xfId="26853"/>
    <cellStyle name="Normal 3 15 7 2 9" xfId="9188"/>
    <cellStyle name="Normal 3 15 7 2 9 2" xfId="26854"/>
    <cellStyle name="Normal 3 15 7 3" xfId="9189"/>
    <cellStyle name="Normal 3 15 7 3 2" xfId="26855"/>
    <cellStyle name="Normal 3 15 7 4" xfId="9190"/>
    <cellStyle name="Normal 3 15 7 4 2" xfId="26856"/>
    <cellStyle name="Normal 3 15 7 5" xfId="9191"/>
    <cellStyle name="Normal 3 15 7 5 2" xfId="26857"/>
    <cellStyle name="Normal 3 15 7 6" xfId="9192"/>
    <cellStyle name="Normal 3 15 7 6 2" xfId="26858"/>
    <cellStyle name="Normal 3 15 7 7" xfId="9193"/>
    <cellStyle name="Normal 3 15 7 7 2" xfId="26859"/>
    <cellStyle name="Normal 3 15 7 8" xfId="9194"/>
    <cellStyle name="Normal 3 15 7 8 2" xfId="26860"/>
    <cellStyle name="Normal 3 15 7 9" xfId="9195"/>
    <cellStyle name="Normal 3 15 7 9 2" xfId="26861"/>
    <cellStyle name="Normal 3 15 8" xfId="9196"/>
    <cellStyle name="Normal 3 15 8 10" xfId="9197"/>
    <cellStyle name="Normal 3 15 8 10 2" xfId="26862"/>
    <cellStyle name="Normal 3 15 8 11" xfId="9198"/>
    <cellStyle name="Normal 3 15 8 11 2" xfId="26863"/>
    <cellStyle name="Normal 3 15 8 12" xfId="9199"/>
    <cellStyle name="Normal 3 15 8 12 2" xfId="26864"/>
    <cellStyle name="Normal 3 15 8 13" xfId="9200"/>
    <cellStyle name="Normal 3 15 8 13 2" xfId="26865"/>
    <cellStyle name="Normal 3 15 8 14" xfId="9201"/>
    <cellStyle name="Normal 3 15 8 14 2" xfId="26866"/>
    <cellStyle name="Normal 3 15 8 15" xfId="9202"/>
    <cellStyle name="Normal 3 15 8 15 2" xfId="26867"/>
    <cellStyle name="Normal 3 15 8 16" xfId="26868"/>
    <cellStyle name="Normal 3 15 8 2" xfId="9203"/>
    <cellStyle name="Normal 3 15 8 2 10" xfId="9204"/>
    <cellStyle name="Normal 3 15 8 2 10 2" xfId="26869"/>
    <cellStyle name="Normal 3 15 8 2 11" xfId="9205"/>
    <cellStyle name="Normal 3 15 8 2 11 2" xfId="26870"/>
    <cellStyle name="Normal 3 15 8 2 12" xfId="9206"/>
    <cellStyle name="Normal 3 15 8 2 12 2" xfId="26871"/>
    <cellStyle name="Normal 3 15 8 2 13" xfId="9207"/>
    <cellStyle name="Normal 3 15 8 2 13 2" xfId="26872"/>
    <cellStyle name="Normal 3 15 8 2 14" xfId="9208"/>
    <cellStyle name="Normal 3 15 8 2 14 2" xfId="26873"/>
    <cellStyle name="Normal 3 15 8 2 15" xfId="26874"/>
    <cellStyle name="Normal 3 15 8 2 2" xfId="9209"/>
    <cellStyle name="Normal 3 15 8 2 2 2" xfId="26875"/>
    <cellStyle name="Normal 3 15 8 2 3" xfId="9210"/>
    <cellStyle name="Normal 3 15 8 2 3 2" xfId="26876"/>
    <cellStyle name="Normal 3 15 8 2 4" xfId="9211"/>
    <cellStyle name="Normal 3 15 8 2 4 2" xfId="26877"/>
    <cellStyle name="Normal 3 15 8 2 5" xfId="9212"/>
    <cellStyle name="Normal 3 15 8 2 5 2" xfId="26878"/>
    <cellStyle name="Normal 3 15 8 2 6" xfId="9213"/>
    <cellStyle name="Normal 3 15 8 2 6 2" xfId="26879"/>
    <cellStyle name="Normal 3 15 8 2 7" xfId="9214"/>
    <cellStyle name="Normal 3 15 8 2 7 2" xfId="26880"/>
    <cellStyle name="Normal 3 15 8 2 8" xfId="9215"/>
    <cellStyle name="Normal 3 15 8 2 8 2" xfId="26881"/>
    <cellStyle name="Normal 3 15 8 2 9" xfId="9216"/>
    <cellStyle name="Normal 3 15 8 2 9 2" xfId="26882"/>
    <cellStyle name="Normal 3 15 8 3" xfId="9217"/>
    <cellStyle name="Normal 3 15 8 3 2" xfId="26883"/>
    <cellStyle name="Normal 3 15 8 4" xfId="9218"/>
    <cellStyle name="Normal 3 15 8 4 2" xfId="26884"/>
    <cellStyle name="Normal 3 15 8 5" xfId="9219"/>
    <cellStyle name="Normal 3 15 8 5 2" xfId="26885"/>
    <cellStyle name="Normal 3 15 8 6" xfId="9220"/>
    <cellStyle name="Normal 3 15 8 6 2" xfId="26886"/>
    <cellStyle name="Normal 3 15 8 7" xfId="9221"/>
    <cellStyle name="Normal 3 15 8 7 2" xfId="26887"/>
    <cellStyle name="Normal 3 15 8 8" xfId="9222"/>
    <cellStyle name="Normal 3 15 8 8 2" xfId="26888"/>
    <cellStyle name="Normal 3 15 8 9" xfId="9223"/>
    <cellStyle name="Normal 3 15 8 9 2" xfId="26889"/>
    <cellStyle name="Normal 3 15 9" xfId="9224"/>
    <cellStyle name="Normal 3 15 9 10" xfId="9225"/>
    <cellStyle name="Normal 3 15 9 10 2" xfId="26890"/>
    <cellStyle name="Normal 3 15 9 11" xfId="9226"/>
    <cellStyle name="Normal 3 15 9 11 2" xfId="26891"/>
    <cellStyle name="Normal 3 15 9 12" xfId="9227"/>
    <cellStyle name="Normal 3 15 9 12 2" xfId="26892"/>
    <cellStyle name="Normal 3 15 9 13" xfId="9228"/>
    <cellStyle name="Normal 3 15 9 13 2" xfId="26893"/>
    <cellStyle name="Normal 3 15 9 14" xfId="9229"/>
    <cellStyle name="Normal 3 15 9 14 2" xfId="26894"/>
    <cellStyle name="Normal 3 15 9 15" xfId="26895"/>
    <cellStyle name="Normal 3 15 9 2" xfId="9230"/>
    <cellStyle name="Normal 3 15 9 2 2" xfId="26896"/>
    <cellStyle name="Normal 3 15 9 3" xfId="9231"/>
    <cellStyle name="Normal 3 15 9 3 2" xfId="26897"/>
    <cellStyle name="Normal 3 15 9 4" xfId="9232"/>
    <cellStyle name="Normal 3 15 9 4 2" xfId="26898"/>
    <cellStyle name="Normal 3 15 9 5" xfId="9233"/>
    <cellStyle name="Normal 3 15 9 5 2" xfId="26899"/>
    <cellStyle name="Normal 3 15 9 6" xfId="9234"/>
    <cellStyle name="Normal 3 15 9 6 2" xfId="26900"/>
    <cellStyle name="Normal 3 15 9 7" xfId="9235"/>
    <cellStyle name="Normal 3 15 9 7 2" xfId="26901"/>
    <cellStyle name="Normal 3 15 9 8" xfId="9236"/>
    <cellStyle name="Normal 3 15 9 8 2" xfId="26902"/>
    <cellStyle name="Normal 3 15 9 9" xfId="9237"/>
    <cellStyle name="Normal 3 15 9 9 2" xfId="26903"/>
    <cellStyle name="Normal 3 16" xfId="9238"/>
    <cellStyle name="Normal 3 16 10" xfId="9239"/>
    <cellStyle name="Normal 3 16 10 10" xfId="9240"/>
    <cellStyle name="Normal 3 16 10 10 2" xfId="26904"/>
    <cellStyle name="Normal 3 16 10 11" xfId="9241"/>
    <cellStyle name="Normal 3 16 10 11 2" xfId="26905"/>
    <cellStyle name="Normal 3 16 10 12" xfId="9242"/>
    <cellStyle name="Normal 3 16 10 12 2" xfId="26906"/>
    <cellStyle name="Normal 3 16 10 13" xfId="9243"/>
    <cellStyle name="Normal 3 16 10 13 2" xfId="26907"/>
    <cellStyle name="Normal 3 16 10 14" xfId="9244"/>
    <cellStyle name="Normal 3 16 10 14 2" xfId="26908"/>
    <cellStyle name="Normal 3 16 10 15" xfId="26909"/>
    <cellStyle name="Normal 3 16 10 2" xfId="9245"/>
    <cellStyle name="Normal 3 16 10 2 2" xfId="26910"/>
    <cellStyle name="Normal 3 16 10 3" xfId="9246"/>
    <cellStyle name="Normal 3 16 10 3 2" xfId="26911"/>
    <cellStyle name="Normal 3 16 10 4" xfId="9247"/>
    <cellStyle name="Normal 3 16 10 4 2" xfId="26912"/>
    <cellStyle name="Normal 3 16 10 5" xfId="9248"/>
    <cellStyle name="Normal 3 16 10 5 2" xfId="26913"/>
    <cellStyle name="Normal 3 16 10 6" xfId="9249"/>
    <cellStyle name="Normal 3 16 10 6 2" xfId="26914"/>
    <cellStyle name="Normal 3 16 10 7" xfId="9250"/>
    <cellStyle name="Normal 3 16 10 7 2" xfId="26915"/>
    <cellStyle name="Normal 3 16 10 8" xfId="9251"/>
    <cellStyle name="Normal 3 16 10 8 2" xfId="26916"/>
    <cellStyle name="Normal 3 16 10 9" xfId="9252"/>
    <cellStyle name="Normal 3 16 10 9 2" xfId="26917"/>
    <cellStyle name="Normal 3 16 11" xfId="9253"/>
    <cellStyle name="Normal 3 16 11 10" xfId="9254"/>
    <cellStyle name="Normal 3 16 11 10 2" xfId="26918"/>
    <cellStyle name="Normal 3 16 11 11" xfId="9255"/>
    <cellStyle name="Normal 3 16 11 11 2" xfId="26919"/>
    <cellStyle name="Normal 3 16 11 12" xfId="9256"/>
    <cellStyle name="Normal 3 16 11 12 2" xfId="26920"/>
    <cellStyle name="Normal 3 16 11 13" xfId="9257"/>
    <cellStyle name="Normal 3 16 11 13 2" xfId="26921"/>
    <cellStyle name="Normal 3 16 11 14" xfId="9258"/>
    <cellStyle name="Normal 3 16 11 14 2" xfId="26922"/>
    <cellStyle name="Normal 3 16 11 15" xfId="26923"/>
    <cellStyle name="Normal 3 16 11 2" xfId="9259"/>
    <cellStyle name="Normal 3 16 11 2 2" xfId="26924"/>
    <cellStyle name="Normal 3 16 11 3" xfId="9260"/>
    <cellStyle name="Normal 3 16 11 3 2" xfId="26925"/>
    <cellStyle name="Normal 3 16 11 4" xfId="9261"/>
    <cellStyle name="Normal 3 16 11 4 2" xfId="26926"/>
    <cellStyle name="Normal 3 16 11 5" xfId="9262"/>
    <cellStyle name="Normal 3 16 11 5 2" xfId="26927"/>
    <cellStyle name="Normal 3 16 11 6" xfId="9263"/>
    <cellStyle name="Normal 3 16 11 6 2" xfId="26928"/>
    <cellStyle name="Normal 3 16 11 7" xfId="9264"/>
    <cellStyle name="Normal 3 16 11 7 2" xfId="26929"/>
    <cellStyle name="Normal 3 16 11 8" xfId="9265"/>
    <cellStyle name="Normal 3 16 11 8 2" xfId="26930"/>
    <cellStyle name="Normal 3 16 11 9" xfId="9266"/>
    <cellStyle name="Normal 3 16 11 9 2" xfId="26931"/>
    <cellStyle name="Normal 3 16 12" xfId="9267"/>
    <cellStyle name="Normal 3 16 12 10" xfId="9268"/>
    <cellStyle name="Normal 3 16 12 10 2" xfId="26932"/>
    <cellStyle name="Normal 3 16 12 11" xfId="9269"/>
    <cellStyle name="Normal 3 16 12 11 2" xfId="26933"/>
    <cellStyle name="Normal 3 16 12 12" xfId="9270"/>
    <cellStyle name="Normal 3 16 12 12 2" xfId="26934"/>
    <cellStyle name="Normal 3 16 12 13" xfId="9271"/>
    <cellStyle name="Normal 3 16 12 13 2" xfId="26935"/>
    <cellStyle name="Normal 3 16 12 14" xfId="9272"/>
    <cellStyle name="Normal 3 16 12 14 2" xfId="26936"/>
    <cellStyle name="Normal 3 16 12 15" xfId="26937"/>
    <cellStyle name="Normal 3 16 12 2" xfId="9273"/>
    <cellStyle name="Normal 3 16 12 2 2" xfId="26938"/>
    <cellStyle name="Normal 3 16 12 3" xfId="9274"/>
    <cellStyle name="Normal 3 16 12 3 2" xfId="26939"/>
    <cellStyle name="Normal 3 16 12 4" xfId="9275"/>
    <cellStyle name="Normal 3 16 12 4 2" xfId="26940"/>
    <cellStyle name="Normal 3 16 12 5" xfId="9276"/>
    <cellStyle name="Normal 3 16 12 5 2" xfId="26941"/>
    <cellStyle name="Normal 3 16 12 6" xfId="9277"/>
    <cellStyle name="Normal 3 16 12 6 2" xfId="26942"/>
    <cellStyle name="Normal 3 16 12 7" xfId="9278"/>
    <cellStyle name="Normal 3 16 12 7 2" xfId="26943"/>
    <cellStyle name="Normal 3 16 12 8" xfId="9279"/>
    <cellStyle name="Normal 3 16 12 8 2" xfId="26944"/>
    <cellStyle name="Normal 3 16 12 9" xfId="9280"/>
    <cellStyle name="Normal 3 16 12 9 2" xfId="26945"/>
    <cellStyle name="Normal 3 16 13" xfId="9281"/>
    <cellStyle name="Normal 3 16 13 10" xfId="9282"/>
    <cellStyle name="Normal 3 16 13 10 2" xfId="26946"/>
    <cellStyle name="Normal 3 16 13 11" xfId="9283"/>
    <cellStyle name="Normal 3 16 13 11 2" xfId="26947"/>
    <cellStyle name="Normal 3 16 13 12" xfId="9284"/>
    <cellStyle name="Normal 3 16 13 12 2" xfId="26948"/>
    <cellStyle name="Normal 3 16 13 13" xfId="9285"/>
    <cellStyle name="Normal 3 16 13 13 2" xfId="26949"/>
    <cellStyle name="Normal 3 16 13 14" xfId="9286"/>
    <cellStyle name="Normal 3 16 13 14 2" xfId="26950"/>
    <cellStyle name="Normal 3 16 13 15" xfId="26951"/>
    <cellStyle name="Normal 3 16 13 2" xfId="9287"/>
    <cellStyle name="Normal 3 16 13 2 2" xfId="26952"/>
    <cellStyle name="Normal 3 16 13 3" xfId="9288"/>
    <cellStyle name="Normal 3 16 13 3 2" xfId="26953"/>
    <cellStyle name="Normal 3 16 13 4" xfId="9289"/>
    <cellStyle name="Normal 3 16 13 4 2" xfId="26954"/>
    <cellStyle name="Normal 3 16 13 5" xfId="9290"/>
    <cellStyle name="Normal 3 16 13 5 2" xfId="26955"/>
    <cellStyle name="Normal 3 16 13 6" xfId="9291"/>
    <cellStyle name="Normal 3 16 13 6 2" xfId="26956"/>
    <cellStyle name="Normal 3 16 13 7" xfId="9292"/>
    <cellStyle name="Normal 3 16 13 7 2" xfId="26957"/>
    <cellStyle name="Normal 3 16 13 8" xfId="9293"/>
    <cellStyle name="Normal 3 16 13 8 2" xfId="26958"/>
    <cellStyle name="Normal 3 16 13 9" xfId="9294"/>
    <cellStyle name="Normal 3 16 13 9 2" xfId="26959"/>
    <cellStyle name="Normal 3 16 14" xfId="9295"/>
    <cellStyle name="Normal 3 16 14 10" xfId="9296"/>
    <cellStyle name="Normal 3 16 14 10 2" xfId="26960"/>
    <cellStyle name="Normal 3 16 14 11" xfId="9297"/>
    <cellStyle name="Normal 3 16 14 11 2" xfId="26961"/>
    <cellStyle name="Normal 3 16 14 12" xfId="9298"/>
    <cellStyle name="Normal 3 16 14 12 2" xfId="26962"/>
    <cellStyle name="Normal 3 16 14 13" xfId="9299"/>
    <cellStyle name="Normal 3 16 14 13 2" xfId="26963"/>
    <cellStyle name="Normal 3 16 14 14" xfId="9300"/>
    <cellStyle name="Normal 3 16 14 14 2" xfId="26964"/>
    <cellStyle name="Normal 3 16 14 15" xfId="26965"/>
    <cellStyle name="Normal 3 16 14 2" xfId="9301"/>
    <cellStyle name="Normal 3 16 14 2 2" xfId="26966"/>
    <cellStyle name="Normal 3 16 14 3" xfId="9302"/>
    <cellStyle name="Normal 3 16 14 3 2" xfId="26967"/>
    <cellStyle name="Normal 3 16 14 4" xfId="9303"/>
    <cellStyle name="Normal 3 16 14 4 2" xfId="26968"/>
    <cellStyle name="Normal 3 16 14 5" xfId="9304"/>
    <cellStyle name="Normal 3 16 14 5 2" xfId="26969"/>
    <cellStyle name="Normal 3 16 14 6" xfId="9305"/>
    <cellStyle name="Normal 3 16 14 6 2" xfId="26970"/>
    <cellStyle name="Normal 3 16 14 7" xfId="9306"/>
    <cellStyle name="Normal 3 16 14 7 2" xfId="26971"/>
    <cellStyle name="Normal 3 16 14 8" xfId="9307"/>
    <cellStyle name="Normal 3 16 14 8 2" xfId="26972"/>
    <cellStyle name="Normal 3 16 14 9" xfId="9308"/>
    <cellStyle name="Normal 3 16 14 9 2" xfId="26973"/>
    <cellStyle name="Normal 3 16 15" xfId="9309"/>
    <cellStyle name="Normal 3 16 16" xfId="9310"/>
    <cellStyle name="Normal 3 16 17" xfId="9311"/>
    <cellStyle name="Normal 3 16 17 10" xfId="9312"/>
    <cellStyle name="Normal 3 16 17 10 2" xfId="26974"/>
    <cellStyle name="Normal 3 16 17 11" xfId="9313"/>
    <cellStyle name="Normal 3 16 17 11 2" xfId="26975"/>
    <cellStyle name="Normal 3 16 17 12" xfId="9314"/>
    <cellStyle name="Normal 3 16 17 12 2" xfId="26976"/>
    <cellStyle name="Normal 3 16 17 13" xfId="9315"/>
    <cellStyle name="Normal 3 16 17 13 2" xfId="26977"/>
    <cellStyle name="Normal 3 16 17 14" xfId="9316"/>
    <cellStyle name="Normal 3 16 17 14 2" xfId="26978"/>
    <cellStyle name="Normal 3 16 17 15" xfId="26979"/>
    <cellStyle name="Normal 3 16 17 2" xfId="9317"/>
    <cellStyle name="Normal 3 16 17 2 2" xfId="26980"/>
    <cellStyle name="Normal 3 16 17 3" xfId="9318"/>
    <cellStyle name="Normal 3 16 17 3 2" xfId="26981"/>
    <cellStyle name="Normal 3 16 17 4" xfId="9319"/>
    <cellStyle name="Normal 3 16 17 4 2" xfId="26982"/>
    <cellStyle name="Normal 3 16 17 5" xfId="9320"/>
    <cellStyle name="Normal 3 16 17 5 2" xfId="26983"/>
    <cellStyle name="Normal 3 16 17 6" xfId="9321"/>
    <cellStyle name="Normal 3 16 17 6 2" xfId="26984"/>
    <cellStyle name="Normal 3 16 17 7" xfId="9322"/>
    <cellStyle name="Normal 3 16 17 7 2" xfId="26985"/>
    <cellStyle name="Normal 3 16 17 8" xfId="9323"/>
    <cellStyle name="Normal 3 16 17 8 2" xfId="26986"/>
    <cellStyle name="Normal 3 16 17 9" xfId="9324"/>
    <cellStyle name="Normal 3 16 17 9 2" xfId="26987"/>
    <cellStyle name="Normal 3 16 18" xfId="9325"/>
    <cellStyle name="Normal 3 16 18 10" xfId="9326"/>
    <cellStyle name="Normal 3 16 18 10 2" xfId="26988"/>
    <cellStyle name="Normal 3 16 18 11" xfId="9327"/>
    <cellStyle name="Normal 3 16 18 11 2" xfId="26989"/>
    <cellStyle name="Normal 3 16 18 12" xfId="9328"/>
    <cellStyle name="Normal 3 16 18 12 2" xfId="26990"/>
    <cellStyle name="Normal 3 16 18 13" xfId="9329"/>
    <cellStyle name="Normal 3 16 18 13 2" xfId="26991"/>
    <cellStyle name="Normal 3 16 18 14" xfId="9330"/>
    <cellStyle name="Normal 3 16 18 14 2" xfId="26992"/>
    <cellStyle name="Normal 3 16 18 15" xfId="26993"/>
    <cellStyle name="Normal 3 16 18 2" xfId="9331"/>
    <cellStyle name="Normal 3 16 18 2 2" xfId="26994"/>
    <cellStyle name="Normal 3 16 18 3" xfId="9332"/>
    <cellStyle name="Normal 3 16 18 3 2" xfId="26995"/>
    <cellStyle name="Normal 3 16 18 4" xfId="9333"/>
    <cellStyle name="Normal 3 16 18 4 2" xfId="26996"/>
    <cellStyle name="Normal 3 16 18 5" xfId="9334"/>
    <cellStyle name="Normal 3 16 18 5 2" xfId="26997"/>
    <cellStyle name="Normal 3 16 18 6" xfId="9335"/>
    <cellStyle name="Normal 3 16 18 6 2" xfId="26998"/>
    <cellStyle name="Normal 3 16 18 7" xfId="9336"/>
    <cellStyle name="Normal 3 16 18 7 2" xfId="26999"/>
    <cellStyle name="Normal 3 16 18 8" xfId="9337"/>
    <cellStyle name="Normal 3 16 18 8 2" xfId="27000"/>
    <cellStyle name="Normal 3 16 18 9" xfId="9338"/>
    <cellStyle name="Normal 3 16 18 9 2" xfId="27001"/>
    <cellStyle name="Normal 3 16 2" xfId="9339"/>
    <cellStyle name="Normal 3 16 2 10" xfId="9340"/>
    <cellStyle name="Normal 3 16 2 10 2" xfId="27002"/>
    <cellStyle name="Normal 3 16 2 11" xfId="9341"/>
    <cellStyle name="Normal 3 16 2 11 2" xfId="27003"/>
    <cellStyle name="Normal 3 16 2 12" xfId="9342"/>
    <cellStyle name="Normal 3 16 2 12 2" xfId="27004"/>
    <cellStyle name="Normal 3 16 2 13" xfId="9343"/>
    <cellStyle name="Normal 3 16 2 13 2" xfId="27005"/>
    <cellStyle name="Normal 3 16 2 14" xfId="9344"/>
    <cellStyle name="Normal 3 16 2 14 2" xfId="27006"/>
    <cellStyle name="Normal 3 16 2 15" xfId="9345"/>
    <cellStyle name="Normal 3 16 2 15 2" xfId="27007"/>
    <cellStyle name="Normal 3 16 2 16" xfId="9346"/>
    <cellStyle name="Normal 3 16 2 16 2" xfId="27008"/>
    <cellStyle name="Normal 3 16 2 17" xfId="9347"/>
    <cellStyle name="Normal 3 16 2 17 2" xfId="27009"/>
    <cellStyle name="Normal 3 16 2 18" xfId="27010"/>
    <cellStyle name="Normal 3 16 2 2" xfId="9348"/>
    <cellStyle name="Normal 3 16 2 3" xfId="9349"/>
    <cellStyle name="Normal 3 16 2 4" xfId="9350"/>
    <cellStyle name="Normal 3 16 2 5" xfId="9351"/>
    <cellStyle name="Normal 3 16 2 5 2" xfId="27011"/>
    <cellStyle name="Normal 3 16 2 6" xfId="9352"/>
    <cellStyle name="Normal 3 16 2 6 2" xfId="27012"/>
    <cellStyle name="Normal 3 16 2 7" xfId="9353"/>
    <cellStyle name="Normal 3 16 2 7 2" xfId="27013"/>
    <cellStyle name="Normal 3 16 2 8" xfId="9354"/>
    <cellStyle name="Normal 3 16 2 8 2" xfId="27014"/>
    <cellStyle name="Normal 3 16 2 9" xfId="9355"/>
    <cellStyle name="Normal 3 16 2 9 2" xfId="27015"/>
    <cellStyle name="Normal 3 16 3" xfId="9356"/>
    <cellStyle name="Normal 3 16 4" xfId="9357"/>
    <cellStyle name="Normal 3 16 5" xfId="9358"/>
    <cellStyle name="Normal 3 16 6" xfId="9359"/>
    <cellStyle name="Normal 3 16 6 10" xfId="9360"/>
    <cellStyle name="Normal 3 16 6 10 2" xfId="27016"/>
    <cellStyle name="Normal 3 16 6 11" xfId="9361"/>
    <cellStyle name="Normal 3 16 6 11 2" xfId="27017"/>
    <cellStyle name="Normal 3 16 6 12" xfId="9362"/>
    <cellStyle name="Normal 3 16 6 12 2" xfId="27018"/>
    <cellStyle name="Normal 3 16 6 13" xfId="9363"/>
    <cellStyle name="Normal 3 16 6 13 2" xfId="27019"/>
    <cellStyle name="Normal 3 16 6 14" xfId="9364"/>
    <cellStyle name="Normal 3 16 6 14 2" xfId="27020"/>
    <cellStyle name="Normal 3 16 6 15" xfId="9365"/>
    <cellStyle name="Normal 3 16 6 15 2" xfId="27021"/>
    <cellStyle name="Normal 3 16 6 16" xfId="27022"/>
    <cellStyle name="Normal 3 16 6 2" xfId="9366"/>
    <cellStyle name="Normal 3 16 6 2 10" xfId="9367"/>
    <cellStyle name="Normal 3 16 6 2 10 2" xfId="27023"/>
    <cellStyle name="Normal 3 16 6 2 11" xfId="9368"/>
    <cellStyle name="Normal 3 16 6 2 11 2" xfId="27024"/>
    <cellStyle name="Normal 3 16 6 2 12" xfId="9369"/>
    <cellStyle name="Normal 3 16 6 2 12 2" xfId="27025"/>
    <cellStyle name="Normal 3 16 6 2 13" xfId="9370"/>
    <cellStyle name="Normal 3 16 6 2 13 2" xfId="27026"/>
    <cellStyle name="Normal 3 16 6 2 14" xfId="9371"/>
    <cellStyle name="Normal 3 16 6 2 14 2" xfId="27027"/>
    <cellStyle name="Normal 3 16 6 2 15" xfId="27028"/>
    <cellStyle name="Normal 3 16 6 2 2" xfId="9372"/>
    <cellStyle name="Normal 3 16 6 2 2 2" xfId="27029"/>
    <cellStyle name="Normal 3 16 6 2 3" xfId="9373"/>
    <cellStyle name="Normal 3 16 6 2 3 2" xfId="27030"/>
    <cellStyle name="Normal 3 16 6 2 4" xfId="9374"/>
    <cellStyle name="Normal 3 16 6 2 4 2" xfId="27031"/>
    <cellStyle name="Normal 3 16 6 2 5" xfId="9375"/>
    <cellStyle name="Normal 3 16 6 2 5 2" xfId="27032"/>
    <cellStyle name="Normal 3 16 6 2 6" xfId="9376"/>
    <cellStyle name="Normal 3 16 6 2 6 2" xfId="27033"/>
    <cellStyle name="Normal 3 16 6 2 7" xfId="9377"/>
    <cellStyle name="Normal 3 16 6 2 7 2" xfId="27034"/>
    <cellStyle name="Normal 3 16 6 2 8" xfId="9378"/>
    <cellStyle name="Normal 3 16 6 2 8 2" xfId="27035"/>
    <cellStyle name="Normal 3 16 6 2 9" xfId="9379"/>
    <cellStyle name="Normal 3 16 6 2 9 2" xfId="27036"/>
    <cellStyle name="Normal 3 16 6 3" xfId="9380"/>
    <cellStyle name="Normal 3 16 6 3 2" xfId="27037"/>
    <cellStyle name="Normal 3 16 6 4" xfId="9381"/>
    <cellStyle name="Normal 3 16 6 4 2" xfId="27038"/>
    <cellStyle name="Normal 3 16 6 5" xfId="9382"/>
    <cellStyle name="Normal 3 16 6 5 2" xfId="27039"/>
    <cellStyle name="Normal 3 16 6 6" xfId="9383"/>
    <cellStyle name="Normal 3 16 6 6 2" xfId="27040"/>
    <cellStyle name="Normal 3 16 6 7" xfId="9384"/>
    <cellStyle name="Normal 3 16 6 7 2" xfId="27041"/>
    <cellStyle name="Normal 3 16 6 8" xfId="9385"/>
    <cellStyle name="Normal 3 16 6 8 2" xfId="27042"/>
    <cellStyle name="Normal 3 16 6 9" xfId="9386"/>
    <cellStyle name="Normal 3 16 6 9 2" xfId="27043"/>
    <cellStyle name="Normal 3 16 7" xfId="9387"/>
    <cellStyle name="Normal 3 16 7 10" xfId="9388"/>
    <cellStyle name="Normal 3 16 7 10 2" xfId="27044"/>
    <cellStyle name="Normal 3 16 7 11" xfId="9389"/>
    <cellStyle name="Normal 3 16 7 11 2" xfId="27045"/>
    <cellStyle name="Normal 3 16 7 12" xfId="9390"/>
    <cellStyle name="Normal 3 16 7 12 2" xfId="27046"/>
    <cellStyle name="Normal 3 16 7 13" xfId="9391"/>
    <cellStyle name="Normal 3 16 7 13 2" xfId="27047"/>
    <cellStyle name="Normal 3 16 7 14" xfId="9392"/>
    <cellStyle name="Normal 3 16 7 14 2" xfId="27048"/>
    <cellStyle name="Normal 3 16 7 15" xfId="9393"/>
    <cellStyle name="Normal 3 16 7 15 2" xfId="27049"/>
    <cellStyle name="Normal 3 16 7 16" xfId="27050"/>
    <cellStyle name="Normal 3 16 7 2" xfId="9394"/>
    <cellStyle name="Normal 3 16 7 2 10" xfId="9395"/>
    <cellStyle name="Normal 3 16 7 2 10 2" xfId="27051"/>
    <cellStyle name="Normal 3 16 7 2 11" xfId="9396"/>
    <cellStyle name="Normal 3 16 7 2 11 2" xfId="27052"/>
    <cellStyle name="Normal 3 16 7 2 12" xfId="9397"/>
    <cellStyle name="Normal 3 16 7 2 12 2" xfId="27053"/>
    <cellStyle name="Normal 3 16 7 2 13" xfId="9398"/>
    <cellStyle name="Normal 3 16 7 2 13 2" xfId="27054"/>
    <cellStyle name="Normal 3 16 7 2 14" xfId="9399"/>
    <cellStyle name="Normal 3 16 7 2 14 2" xfId="27055"/>
    <cellStyle name="Normal 3 16 7 2 15" xfId="27056"/>
    <cellStyle name="Normal 3 16 7 2 2" xfId="9400"/>
    <cellStyle name="Normal 3 16 7 2 2 2" xfId="27057"/>
    <cellStyle name="Normal 3 16 7 2 3" xfId="9401"/>
    <cellStyle name="Normal 3 16 7 2 3 2" xfId="27058"/>
    <cellStyle name="Normal 3 16 7 2 4" xfId="9402"/>
    <cellStyle name="Normal 3 16 7 2 4 2" xfId="27059"/>
    <cellStyle name="Normal 3 16 7 2 5" xfId="9403"/>
    <cellStyle name="Normal 3 16 7 2 5 2" xfId="27060"/>
    <cellStyle name="Normal 3 16 7 2 6" xfId="9404"/>
    <cellStyle name="Normal 3 16 7 2 6 2" xfId="27061"/>
    <cellStyle name="Normal 3 16 7 2 7" xfId="9405"/>
    <cellStyle name="Normal 3 16 7 2 7 2" xfId="27062"/>
    <cellStyle name="Normal 3 16 7 2 8" xfId="9406"/>
    <cellStyle name="Normal 3 16 7 2 8 2" xfId="27063"/>
    <cellStyle name="Normal 3 16 7 2 9" xfId="9407"/>
    <cellStyle name="Normal 3 16 7 2 9 2" xfId="27064"/>
    <cellStyle name="Normal 3 16 7 3" xfId="9408"/>
    <cellStyle name="Normal 3 16 7 3 2" xfId="27065"/>
    <cellStyle name="Normal 3 16 7 4" xfId="9409"/>
    <cellStyle name="Normal 3 16 7 4 2" xfId="27066"/>
    <cellStyle name="Normal 3 16 7 5" xfId="9410"/>
    <cellStyle name="Normal 3 16 7 5 2" xfId="27067"/>
    <cellStyle name="Normal 3 16 7 6" xfId="9411"/>
    <cellStyle name="Normal 3 16 7 6 2" xfId="27068"/>
    <cellStyle name="Normal 3 16 7 7" xfId="9412"/>
    <cellStyle name="Normal 3 16 7 7 2" xfId="27069"/>
    <cellStyle name="Normal 3 16 7 8" xfId="9413"/>
    <cellStyle name="Normal 3 16 7 8 2" xfId="27070"/>
    <cellStyle name="Normal 3 16 7 9" xfId="9414"/>
    <cellStyle name="Normal 3 16 7 9 2" xfId="27071"/>
    <cellStyle name="Normal 3 16 8" xfId="9415"/>
    <cellStyle name="Normal 3 16 8 10" xfId="9416"/>
    <cellStyle name="Normal 3 16 8 10 2" xfId="27072"/>
    <cellStyle name="Normal 3 16 8 11" xfId="9417"/>
    <cellStyle name="Normal 3 16 8 11 2" xfId="27073"/>
    <cellStyle name="Normal 3 16 8 12" xfId="9418"/>
    <cellStyle name="Normal 3 16 8 12 2" xfId="27074"/>
    <cellStyle name="Normal 3 16 8 13" xfId="9419"/>
    <cellStyle name="Normal 3 16 8 13 2" xfId="27075"/>
    <cellStyle name="Normal 3 16 8 14" xfId="9420"/>
    <cellStyle name="Normal 3 16 8 14 2" xfId="27076"/>
    <cellStyle name="Normal 3 16 8 15" xfId="9421"/>
    <cellStyle name="Normal 3 16 8 15 2" xfId="27077"/>
    <cellStyle name="Normal 3 16 8 16" xfId="27078"/>
    <cellStyle name="Normal 3 16 8 2" xfId="9422"/>
    <cellStyle name="Normal 3 16 8 2 10" xfId="9423"/>
    <cellStyle name="Normal 3 16 8 2 10 2" xfId="27079"/>
    <cellStyle name="Normal 3 16 8 2 11" xfId="9424"/>
    <cellStyle name="Normal 3 16 8 2 11 2" xfId="27080"/>
    <cellStyle name="Normal 3 16 8 2 12" xfId="9425"/>
    <cellStyle name="Normal 3 16 8 2 12 2" xfId="27081"/>
    <cellStyle name="Normal 3 16 8 2 13" xfId="9426"/>
    <cellStyle name="Normal 3 16 8 2 13 2" xfId="27082"/>
    <cellStyle name="Normal 3 16 8 2 14" xfId="9427"/>
    <cellStyle name="Normal 3 16 8 2 14 2" xfId="27083"/>
    <cellStyle name="Normal 3 16 8 2 15" xfId="27084"/>
    <cellStyle name="Normal 3 16 8 2 2" xfId="9428"/>
    <cellStyle name="Normal 3 16 8 2 2 2" xfId="27085"/>
    <cellStyle name="Normal 3 16 8 2 3" xfId="9429"/>
    <cellStyle name="Normal 3 16 8 2 3 2" xfId="27086"/>
    <cellStyle name="Normal 3 16 8 2 4" xfId="9430"/>
    <cellStyle name="Normal 3 16 8 2 4 2" xfId="27087"/>
    <cellStyle name="Normal 3 16 8 2 5" xfId="9431"/>
    <cellStyle name="Normal 3 16 8 2 5 2" xfId="27088"/>
    <cellStyle name="Normal 3 16 8 2 6" xfId="9432"/>
    <cellStyle name="Normal 3 16 8 2 6 2" xfId="27089"/>
    <cellStyle name="Normal 3 16 8 2 7" xfId="9433"/>
    <cellStyle name="Normal 3 16 8 2 7 2" xfId="27090"/>
    <cellStyle name="Normal 3 16 8 2 8" xfId="9434"/>
    <cellStyle name="Normal 3 16 8 2 8 2" xfId="27091"/>
    <cellStyle name="Normal 3 16 8 2 9" xfId="9435"/>
    <cellStyle name="Normal 3 16 8 2 9 2" xfId="27092"/>
    <cellStyle name="Normal 3 16 8 3" xfId="9436"/>
    <cellStyle name="Normal 3 16 8 3 2" xfId="27093"/>
    <cellStyle name="Normal 3 16 8 4" xfId="9437"/>
    <cellStyle name="Normal 3 16 8 4 2" xfId="27094"/>
    <cellStyle name="Normal 3 16 8 5" xfId="9438"/>
    <cellStyle name="Normal 3 16 8 5 2" xfId="27095"/>
    <cellStyle name="Normal 3 16 8 6" xfId="9439"/>
    <cellStyle name="Normal 3 16 8 6 2" xfId="27096"/>
    <cellStyle name="Normal 3 16 8 7" xfId="9440"/>
    <cellStyle name="Normal 3 16 8 7 2" xfId="27097"/>
    <cellStyle name="Normal 3 16 8 8" xfId="9441"/>
    <cellStyle name="Normal 3 16 8 8 2" xfId="27098"/>
    <cellStyle name="Normal 3 16 8 9" xfId="9442"/>
    <cellStyle name="Normal 3 16 8 9 2" xfId="27099"/>
    <cellStyle name="Normal 3 16 9" xfId="9443"/>
    <cellStyle name="Normal 3 16 9 10" xfId="9444"/>
    <cellStyle name="Normal 3 16 9 10 2" xfId="27100"/>
    <cellStyle name="Normal 3 16 9 11" xfId="9445"/>
    <cellStyle name="Normal 3 16 9 11 2" xfId="27101"/>
    <cellStyle name="Normal 3 16 9 12" xfId="9446"/>
    <cellStyle name="Normal 3 16 9 12 2" xfId="27102"/>
    <cellStyle name="Normal 3 16 9 13" xfId="9447"/>
    <cellStyle name="Normal 3 16 9 13 2" xfId="27103"/>
    <cellStyle name="Normal 3 16 9 14" xfId="9448"/>
    <cellStyle name="Normal 3 16 9 14 2" xfId="27104"/>
    <cellStyle name="Normal 3 16 9 15" xfId="27105"/>
    <cellStyle name="Normal 3 16 9 2" xfId="9449"/>
    <cellStyle name="Normal 3 16 9 2 2" xfId="27106"/>
    <cellStyle name="Normal 3 16 9 3" xfId="9450"/>
    <cellStyle name="Normal 3 16 9 3 2" xfId="27107"/>
    <cellStyle name="Normal 3 16 9 4" xfId="9451"/>
    <cellStyle name="Normal 3 16 9 4 2" xfId="27108"/>
    <cellStyle name="Normal 3 16 9 5" xfId="9452"/>
    <cellStyle name="Normal 3 16 9 5 2" xfId="27109"/>
    <cellStyle name="Normal 3 16 9 6" xfId="9453"/>
    <cellStyle name="Normal 3 16 9 6 2" xfId="27110"/>
    <cellStyle name="Normal 3 16 9 7" xfId="9454"/>
    <cellStyle name="Normal 3 16 9 7 2" xfId="27111"/>
    <cellStyle name="Normal 3 16 9 8" xfId="9455"/>
    <cellStyle name="Normal 3 16 9 8 2" xfId="27112"/>
    <cellStyle name="Normal 3 16 9 9" xfId="9456"/>
    <cellStyle name="Normal 3 16 9 9 2" xfId="27113"/>
    <cellStyle name="Normal 3 17" xfId="9457"/>
    <cellStyle name="Normal 3 17 10" xfId="9458"/>
    <cellStyle name="Normal 3 17 10 10" xfId="9459"/>
    <cellStyle name="Normal 3 17 10 10 2" xfId="27114"/>
    <cellStyle name="Normal 3 17 10 11" xfId="9460"/>
    <cellStyle name="Normal 3 17 10 11 2" xfId="27115"/>
    <cellStyle name="Normal 3 17 10 12" xfId="9461"/>
    <cellStyle name="Normal 3 17 10 12 2" xfId="27116"/>
    <cellStyle name="Normal 3 17 10 13" xfId="9462"/>
    <cellStyle name="Normal 3 17 10 13 2" xfId="27117"/>
    <cellStyle name="Normal 3 17 10 14" xfId="9463"/>
    <cellStyle name="Normal 3 17 10 14 2" xfId="27118"/>
    <cellStyle name="Normal 3 17 10 15" xfId="27119"/>
    <cellStyle name="Normal 3 17 10 2" xfId="9464"/>
    <cellStyle name="Normal 3 17 10 2 2" xfId="27120"/>
    <cellStyle name="Normal 3 17 10 3" xfId="9465"/>
    <cellStyle name="Normal 3 17 10 3 2" xfId="27121"/>
    <cellStyle name="Normal 3 17 10 4" xfId="9466"/>
    <cellStyle name="Normal 3 17 10 4 2" xfId="27122"/>
    <cellStyle name="Normal 3 17 10 5" xfId="9467"/>
    <cellStyle name="Normal 3 17 10 5 2" xfId="27123"/>
    <cellStyle name="Normal 3 17 10 6" xfId="9468"/>
    <cellStyle name="Normal 3 17 10 6 2" xfId="27124"/>
    <cellStyle name="Normal 3 17 10 7" xfId="9469"/>
    <cellStyle name="Normal 3 17 10 7 2" xfId="27125"/>
    <cellStyle name="Normal 3 17 10 8" xfId="9470"/>
    <cellStyle name="Normal 3 17 10 8 2" xfId="27126"/>
    <cellStyle name="Normal 3 17 10 9" xfId="9471"/>
    <cellStyle name="Normal 3 17 10 9 2" xfId="27127"/>
    <cellStyle name="Normal 3 17 11" xfId="9472"/>
    <cellStyle name="Normal 3 17 11 10" xfId="9473"/>
    <cellStyle name="Normal 3 17 11 10 2" xfId="27128"/>
    <cellStyle name="Normal 3 17 11 11" xfId="9474"/>
    <cellStyle name="Normal 3 17 11 11 2" xfId="27129"/>
    <cellStyle name="Normal 3 17 11 12" xfId="9475"/>
    <cellStyle name="Normal 3 17 11 12 2" xfId="27130"/>
    <cellStyle name="Normal 3 17 11 13" xfId="9476"/>
    <cellStyle name="Normal 3 17 11 13 2" xfId="27131"/>
    <cellStyle name="Normal 3 17 11 14" xfId="9477"/>
    <cellStyle name="Normal 3 17 11 14 2" xfId="27132"/>
    <cellStyle name="Normal 3 17 11 15" xfId="27133"/>
    <cellStyle name="Normal 3 17 11 2" xfId="9478"/>
    <cellStyle name="Normal 3 17 11 2 2" xfId="27134"/>
    <cellStyle name="Normal 3 17 11 3" xfId="9479"/>
    <cellStyle name="Normal 3 17 11 3 2" xfId="27135"/>
    <cellStyle name="Normal 3 17 11 4" xfId="9480"/>
    <cellStyle name="Normal 3 17 11 4 2" xfId="27136"/>
    <cellStyle name="Normal 3 17 11 5" xfId="9481"/>
    <cellStyle name="Normal 3 17 11 5 2" xfId="27137"/>
    <cellStyle name="Normal 3 17 11 6" xfId="9482"/>
    <cellStyle name="Normal 3 17 11 6 2" xfId="27138"/>
    <cellStyle name="Normal 3 17 11 7" xfId="9483"/>
    <cellStyle name="Normal 3 17 11 7 2" xfId="27139"/>
    <cellStyle name="Normal 3 17 11 8" xfId="9484"/>
    <cellStyle name="Normal 3 17 11 8 2" xfId="27140"/>
    <cellStyle name="Normal 3 17 11 9" xfId="9485"/>
    <cellStyle name="Normal 3 17 11 9 2" xfId="27141"/>
    <cellStyle name="Normal 3 17 12" xfId="9486"/>
    <cellStyle name="Normal 3 17 12 10" xfId="9487"/>
    <cellStyle name="Normal 3 17 12 10 2" xfId="27142"/>
    <cellStyle name="Normal 3 17 12 11" xfId="9488"/>
    <cellStyle name="Normal 3 17 12 11 2" xfId="27143"/>
    <cellStyle name="Normal 3 17 12 12" xfId="9489"/>
    <cellStyle name="Normal 3 17 12 12 2" xfId="27144"/>
    <cellStyle name="Normal 3 17 12 13" xfId="9490"/>
    <cellStyle name="Normal 3 17 12 13 2" xfId="27145"/>
    <cellStyle name="Normal 3 17 12 14" xfId="9491"/>
    <cellStyle name="Normal 3 17 12 14 2" xfId="27146"/>
    <cellStyle name="Normal 3 17 12 15" xfId="27147"/>
    <cellStyle name="Normal 3 17 12 2" xfId="9492"/>
    <cellStyle name="Normal 3 17 12 2 2" xfId="27148"/>
    <cellStyle name="Normal 3 17 12 3" xfId="9493"/>
    <cellStyle name="Normal 3 17 12 3 2" xfId="27149"/>
    <cellStyle name="Normal 3 17 12 4" xfId="9494"/>
    <cellStyle name="Normal 3 17 12 4 2" xfId="27150"/>
    <cellStyle name="Normal 3 17 12 5" xfId="9495"/>
    <cellStyle name="Normal 3 17 12 5 2" xfId="27151"/>
    <cellStyle name="Normal 3 17 12 6" xfId="9496"/>
    <cellStyle name="Normal 3 17 12 6 2" xfId="27152"/>
    <cellStyle name="Normal 3 17 12 7" xfId="9497"/>
    <cellStyle name="Normal 3 17 12 7 2" xfId="27153"/>
    <cellStyle name="Normal 3 17 12 8" xfId="9498"/>
    <cellStyle name="Normal 3 17 12 8 2" xfId="27154"/>
    <cellStyle name="Normal 3 17 12 9" xfId="9499"/>
    <cellStyle name="Normal 3 17 12 9 2" xfId="27155"/>
    <cellStyle name="Normal 3 17 13" xfId="9500"/>
    <cellStyle name="Normal 3 17 13 10" xfId="9501"/>
    <cellStyle name="Normal 3 17 13 10 2" xfId="27156"/>
    <cellStyle name="Normal 3 17 13 11" xfId="9502"/>
    <cellStyle name="Normal 3 17 13 11 2" xfId="27157"/>
    <cellStyle name="Normal 3 17 13 12" xfId="9503"/>
    <cellStyle name="Normal 3 17 13 12 2" xfId="27158"/>
    <cellStyle name="Normal 3 17 13 13" xfId="9504"/>
    <cellStyle name="Normal 3 17 13 13 2" xfId="27159"/>
    <cellStyle name="Normal 3 17 13 14" xfId="9505"/>
    <cellStyle name="Normal 3 17 13 14 2" xfId="27160"/>
    <cellStyle name="Normal 3 17 13 15" xfId="27161"/>
    <cellStyle name="Normal 3 17 13 2" xfId="9506"/>
    <cellStyle name="Normal 3 17 13 2 2" xfId="27162"/>
    <cellStyle name="Normal 3 17 13 3" xfId="9507"/>
    <cellStyle name="Normal 3 17 13 3 2" xfId="27163"/>
    <cellStyle name="Normal 3 17 13 4" xfId="9508"/>
    <cellStyle name="Normal 3 17 13 4 2" xfId="27164"/>
    <cellStyle name="Normal 3 17 13 5" xfId="9509"/>
    <cellStyle name="Normal 3 17 13 5 2" xfId="27165"/>
    <cellStyle name="Normal 3 17 13 6" xfId="9510"/>
    <cellStyle name="Normal 3 17 13 6 2" xfId="27166"/>
    <cellStyle name="Normal 3 17 13 7" xfId="9511"/>
    <cellStyle name="Normal 3 17 13 7 2" xfId="27167"/>
    <cellStyle name="Normal 3 17 13 8" xfId="9512"/>
    <cellStyle name="Normal 3 17 13 8 2" xfId="27168"/>
    <cellStyle name="Normal 3 17 13 9" xfId="9513"/>
    <cellStyle name="Normal 3 17 13 9 2" xfId="27169"/>
    <cellStyle name="Normal 3 17 14" xfId="9514"/>
    <cellStyle name="Normal 3 17 14 10" xfId="9515"/>
    <cellStyle name="Normal 3 17 14 10 2" xfId="27170"/>
    <cellStyle name="Normal 3 17 14 11" xfId="9516"/>
    <cellStyle name="Normal 3 17 14 11 2" xfId="27171"/>
    <cellStyle name="Normal 3 17 14 12" xfId="9517"/>
    <cellStyle name="Normal 3 17 14 12 2" xfId="27172"/>
    <cellStyle name="Normal 3 17 14 13" xfId="9518"/>
    <cellStyle name="Normal 3 17 14 13 2" xfId="27173"/>
    <cellStyle name="Normal 3 17 14 14" xfId="9519"/>
    <cellStyle name="Normal 3 17 14 14 2" xfId="27174"/>
    <cellStyle name="Normal 3 17 14 15" xfId="27175"/>
    <cellStyle name="Normal 3 17 14 2" xfId="9520"/>
    <cellStyle name="Normal 3 17 14 2 2" xfId="27176"/>
    <cellStyle name="Normal 3 17 14 3" xfId="9521"/>
    <cellStyle name="Normal 3 17 14 3 2" xfId="27177"/>
    <cellStyle name="Normal 3 17 14 4" xfId="9522"/>
    <cellStyle name="Normal 3 17 14 4 2" xfId="27178"/>
    <cellStyle name="Normal 3 17 14 5" xfId="9523"/>
    <cellStyle name="Normal 3 17 14 5 2" xfId="27179"/>
    <cellStyle name="Normal 3 17 14 6" xfId="9524"/>
    <cellStyle name="Normal 3 17 14 6 2" xfId="27180"/>
    <cellStyle name="Normal 3 17 14 7" xfId="9525"/>
    <cellStyle name="Normal 3 17 14 7 2" xfId="27181"/>
    <cellStyle name="Normal 3 17 14 8" xfId="9526"/>
    <cellStyle name="Normal 3 17 14 8 2" xfId="27182"/>
    <cellStyle name="Normal 3 17 14 9" xfId="9527"/>
    <cellStyle name="Normal 3 17 14 9 2" xfId="27183"/>
    <cellStyle name="Normal 3 17 15" xfId="9528"/>
    <cellStyle name="Normal 3 17 16" xfId="9529"/>
    <cellStyle name="Normal 3 17 17" xfId="9530"/>
    <cellStyle name="Normal 3 17 17 10" xfId="9531"/>
    <cellStyle name="Normal 3 17 17 10 2" xfId="27184"/>
    <cellStyle name="Normal 3 17 17 11" xfId="9532"/>
    <cellStyle name="Normal 3 17 17 11 2" xfId="27185"/>
    <cellStyle name="Normal 3 17 17 12" xfId="9533"/>
    <cellStyle name="Normal 3 17 17 12 2" xfId="27186"/>
    <cellStyle name="Normal 3 17 17 13" xfId="9534"/>
    <cellStyle name="Normal 3 17 17 13 2" xfId="27187"/>
    <cellStyle name="Normal 3 17 17 14" xfId="9535"/>
    <cellStyle name="Normal 3 17 17 14 2" xfId="27188"/>
    <cellStyle name="Normal 3 17 17 15" xfId="27189"/>
    <cellStyle name="Normal 3 17 17 2" xfId="9536"/>
    <cellStyle name="Normal 3 17 17 2 2" xfId="27190"/>
    <cellStyle name="Normal 3 17 17 3" xfId="9537"/>
    <cellStyle name="Normal 3 17 17 3 2" xfId="27191"/>
    <cellStyle name="Normal 3 17 17 4" xfId="9538"/>
    <cellStyle name="Normal 3 17 17 4 2" xfId="27192"/>
    <cellStyle name="Normal 3 17 17 5" xfId="9539"/>
    <cellStyle name="Normal 3 17 17 5 2" xfId="27193"/>
    <cellStyle name="Normal 3 17 17 6" xfId="9540"/>
    <cellStyle name="Normal 3 17 17 6 2" xfId="27194"/>
    <cellStyle name="Normal 3 17 17 7" xfId="9541"/>
    <cellStyle name="Normal 3 17 17 7 2" xfId="27195"/>
    <cellStyle name="Normal 3 17 17 8" xfId="9542"/>
    <cellStyle name="Normal 3 17 17 8 2" xfId="27196"/>
    <cellStyle name="Normal 3 17 17 9" xfId="9543"/>
    <cellStyle name="Normal 3 17 17 9 2" xfId="27197"/>
    <cellStyle name="Normal 3 17 18" xfId="9544"/>
    <cellStyle name="Normal 3 17 18 10" xfId="9545"/>
    <cellStyle name="Normal 3 17 18 10 2" xfId="27198"/>
    <cellStyle name="Normal 3 17 18 11" xfId="9546"/>
    <cellStyle name="Normal 3 17 18 11 2" xfId="27199"/>
    <cellStyle name="Normal 3 17 18 12" xfId="9547"/>
    <cellStyle name="Normal 3 17 18 12 2" xfId="27200"/>
    <cellStyle name="Normal 3 17 18 13" xfId="9548"/>
    <cellStyle name="Normal 3 17 18 13 2" xfId="27201"/>
    <cellStyle name="Normal 3 17 18 14" xfId="9549"/>
    <cellStyle name="Normal 3 17 18 14 2" xfId="27202"/>
    <cellStyle name="Normal 3 17 18 15" xfId="27203"/>
    <cellStyle name="Normal 3 17 18 2" xfId="9550"/>
    <cellStyle name="Normal 3 17 18 2 2" xfId="27204"/>
    <cellStyle name="Normal 3 17 18 3" xfId="9551"/>
    <cellStyle name="Normal 3 17 18 3 2" xfId="27205"/>
    <cellStyle name="Normal 3 17 18 4" xfId="9552"/>
    <cellStyle name="Normal 3 17 18 4 2" xfId="27206"/>
    <cellStyle name="Normal 3 17 18 5" xfId="9553"/>
    <cellStyle name="Normal 3 17 18 5 2" xfId="27207"/>
    <cellStyle name="Normal 3 17 18 6" xfId="9554"/>
    <cellStyle name="Normal 3 17 18 6 2" xfId="27208"/>
    <cellStyle name="Normal 3 17 18 7" xfId="9555"/>
    <cellStyle name="Normal 3 17 18 7 2" xfId="27209"/>
    <cellStyle name="Normal 3 17 18 8" xfId="9556"/>
    <cellStyle name="Normal 3 17 18 8 2" xfId="27210"/>
    <cellStyle name="Normal 3 17 18 9" xfId="9557"/>
    <cellStyle name="Normal 3 17 18 9 2" xfId="27211"/>
    <cellStyle name="Normal 3 17 2" xfId="9558"/>
    <cellStyle name="Normal 3 17 2 10" xfId="9559"/>
    <cellStyle name="Normal 3 17 2 10 2" xfId="27212"/>
    <cellStyle name="Normal 3 17 2 11" xfId="9560"/>
    <cellStyle name="Normal 3 17 2 11 2" xfId="27213"/>
    <cellStyle name="Normal 3 17 2 12" xfId="9561"/>
    <cellStyle name="Normal 3 17 2 12 2" xfId="27214"/>
    <cellStyle name="Normal 3 17 2 13" xfId="9562"/>
    <cellStyle name="Normal 3 17 2 13 2" xfId="27215"/>
    <cellStyle name="Normal 3 17 2 14" xfId="9563"/>
    <cellStyle name="Normal 3 17 2 14 2" xfId="27216"/>
    <cellStyle name="Normal 3 17 2 15" xfId="9564"/>
    <cellStyle name="Normal 3 17 2 15 2" xfId="27217"/>
    <cellStyle name="Normal 3 17 2 16" xfId="9565"/>
    <cellStyle name="Normal 3 17 2 16 2" xfId="27218"/>
    <cellStyle name="Normal 3 17 2 17" xfId="9566"/>
    <cellStyle name="Normal 3 17 2 17 2" xfId="27219"/>
    <cellStyle name="Normal 3 17 2 18" xfId="27220"/>
    <cellStyle name="Normal 3 17 2 2" xfId="9567"/>
    <cellStyle name="Normal 3 17 2 3" xfId="9568"/>
    <cellStyle name="Normal 3 17 2 4" xfId="9569"/>
    <cellStyle name="Normal 3 17 2 5" xfId="9570"/>
    <cellStyle name="Normal 3 17 2 5 2" xfId="27221"/>
    <cellStyle name="Normal 3 17 2 6" xfId="9571"/>
    <cellStyle name="Normal 3 17 2 6 2" xfId="27222"/>
    <cellStyle name="Normal 3 17 2 7" xfId="9572"/>
    <cellStyle name="Normal 3 17 2 7 2" xfId="27223"/>
    <cellStyle name="Normal 3 17 2 8" xfId="9573"/>
    <cellStyle name="Normal 3 17 2 8 2" xfId="27224"/>
    <cellStyle name="Normal 3 17 2 9" xfId="9574"/>
    <cellStyle name="Normal 3 17 2 9 2" xfId="27225"/>
    <cellStyle name="Normal 3 17 3" xfId="9575"/>
    <cellStyle name="Normal 3 17 4" xfId="9576"/>
    <cellStyle name="Normal 3 17 5" xfId="9577"/>
    <cellStyle name="Normal 3 17 6" xfId="9578"/>
    <cellStyle name="Normal 3 17 6 10" xfId="9579"/>
    <cellStyle name="Normal 3 17 6 10 2" xfId="27226"/>
    <cellStyle name="Normal 3 17 6 11" xfId="9580"/>
    <cellStyle name="Normal 3 17 6 11 2" xfId="27227"/>
    <cellStyle name="Normal 3 17 6 12" xfId="9581"/>
    <cellStyle name="Normal 3 17 6 12 2" xfId="27228"/>
    <cellStyle name="Normal 3 17 6 13" xfId="9582"/>
    <cellStyle name="Normal 3 17 6 13 2" xfId="27229"/>
    <cellStyle name="Normal 3 17 6 14" xfId="9583"/>
    <cellStyle name="Normal 3 17 6 14 2" xfId="27230"/>
    <cellStyle name="Normal 3 17 6 15" xfId="9584"/>
    <cellStyle name="Normal 3 17 6 15 2" xfId="27231"/>
    <cellStyle name="Normal 3 17 6 16" xfId="27232"/>
    <cellStyle name="Normal 3 17 6 2" xfId="9585"/>
    <cellStyle name="Normal 3 17 6 2 10" xfId="9586"/>
    <cellStyle name="Normal 3 17 6 2 10 2" xfId="27233"/>
    <cellStyle name="Normal 3 17 6 2 11" xfId="9587"/>
    <cellStyle name="Normal 3 17 6 2 11 2" xfId="27234"/>
    <cellStyle name="Normal 3 17 6 2 12" xfId="9588"/>
    <cellStyle name="Normal 3 17 6 2 12 2" xfId="27235"/>
    <cellStyle name="Normal 3 17 6 2 13" xfId="9589"/>
    <cellStyle name="Normal 3 17 6 2 13 2" xfId="27236"/>
    <cellStyle name="Normal 3 17 6 2 14" xfId="9590"/>
    <cellStyle name="Normal 3 17 6 2 14 2" xfId="27237"/>
    <cellStyle name="Normal 3 17 6 2 15" xfId="27238"/>
    <cellStyle name="Normal 3 17 6 2 2" xfId="9591"/>
    <cellStyle name="Normal 3 17 6 2 2 2" xfId="27239"/>
    <cellStyle name="Normal 3 17 6 2 3" xfId="9592"/>
    <cellStyle name="Normal 3 17 6 2 3 2" xfId="27240"/>
    <cellStyle name="Normal 3 17 6 2 4" xfId="9593"/>
    <cellStyle name="Normal 3 17 6 2 4 2" xfId="27241"/>
    <cellStyle name="Normal 3 17 6 2 5" xfId="9594"/>
    <cellStyle name="Normal 3 17 6 2 5 2" xfId="27242"/>
    <cellStyle name="Normal 3 17 6 2 6" xfId="9595"/>
    <cellStyle name="Normal 3 17 6 2 6 2" xfId="27243"/>
    <cellStyle name="Normal 3 17 6 2 7" xfId="9596"/>
    <cellStyle name="Normal 3 17 6 2 7 2" xfId="27244"/>
    <cellStyle name="Normal 3 17 6 2 8" xfId="9597"/>
    <cellStyle name="Normal 3 17 6 2 8 2" xfId="27245"/>
    <cellStyle name="Normal 3 17 6 2 9" xfId="9598"/>
    <cellStyle name="Normal 3 17 6 2 9 2" xfId="27246"/>
    <cellStyle name="Normal 3 17 6 3" xfId="9599"/>
    <cellStyle name="Normal 3 17 6 3 2" xfId="27247"/>
    <cellStyle name="Normal 3 17 6 4" xfId="9600"/>
    <cellStyle name="Normal 3 17 6 4 2" xfId="27248"/>
    <cellStyle name="Normal 3 17 6 5" xfId="9601"/>
    <cellStyle name="Normal 3 17 6 5 2" xfId="27249"/>
    <cellStyle name="Normal 3 17 6 6" xfId="9602"/>
    <cellStyle name="Normal 3 17 6 6 2" xfId="27250"/>
    <cellStyle name="Normal 3 17 6 7" xfId="9603"/>
    <cellStyle name="Normal 3 17 6 7 2" xfId="27251"/>
    <cellStyle name="Normal 3 17 6 8" xfId="9604"/>
    <cellStyle name="Normal 3 17 6 8 2" xfId="27252"/>
    <cellStyle name="Normal 3 17 6 9" xfId="9605"/>
    <cellStyle name="Normal 3 17 6 9 2" xfId="27253"/>
    <cellStyle name="Normal 3 17 7" xfId="9606"/>
    <cellStyle name="Normal 3 17 7 10" xfId="9607"/>
    <cellStyle name="Normal 3 17 7 10 2" xfId="27254"/>
    <cellStyle name="Normal 3 17 7 11" xfId="9608"/>
    <cellStyle name="Normal 3 17 7 11 2" xfId="27255"/>
    <cellStyle name="Normal 3 17 7 12" xfId="9609"/>
    <cellStyle name="Normal 3 17 7 12 2" xfId="27256"/>
    <cellStyle name="Normal 3 17 7 13" xfId="9610"/>
    <cellStyle name="Normal 3 17 7 13 2" xfId="27257"/>
    <cellStyle name="Normal 3 17 7 14" xfId="9611"/>
    <cellStyle name="Normal 3 17 7 14 2" xfId="27258"/>
    <cellStyle name="Normal 3 17 7 15" xfId="9612"/>
    <cellStyle name="Normal 3 17 7 15 2" xfId="27259"/>
    <cellStyle name="Normal 3 17 7 16" xfId="27260"/>
    <cellStyle name="Normal 3 17 7 2" xfId="9613"/>
    <cellStyle name="Normal 3 17 7 2 10" xfId="9614"/>
    <cellStyle name="Normal 3 17 7 2 10 2" xfId="27261"/>
    <cellStyle name="Normal 3 17 7 2 11" xfId="9615"/>
    <cellStyle name="Normal 3 17 7 2 11 2" xfId="27262"/>
    <cellStyle name="Normal 3 17 7 2 12" xfId="9616"/>
    <cellStyle name="Normal 3 17 7 2 12 2" xfId="27263"/>
    <cellStyle name="Normal 3 17 7 2 13" xfId="9617"/>
    <cellStyle name="Normal 3 17 7 2 13 2" xfId="27264"/>
    <cellStyle name="Normal 3 17 7 2 14" xfId="9618"/>
    <cellStyle name="Normal 3 17 7 2 14 2" xfId="27265"/>
    <cellStyle name="Normal 3 17 7 2 15" xfId="27266"/>
    <cellStyle name="Normal 3 17 7 2 2" xfId="9619"/>
    <cellStyle name="Normal 3 17 7 2 2 2" xfId="27267"/>
    <cellStyle name="Normal 3 17 7 2 3" xfId="9620"/>
    <cellStyle name="Normal 3 17 7 2 3 2" xfId="27268"/>
    <cellStyle name="Normal 3 17 7 2 4" xfId="9621"/>
    <cellStyle name="Normal 3 17 7 2 4 2" xfId="27269"/>
    <cellStyle name="Normal 3 17 7 2 5" xfId="9622"/>
    <cellStyle name="Normal 3 17 7 2 5 2" xfId="27270"/>
    <cellStyle name="Normal 3 17 7 2 6" xfId="9623"/>
    <cellStyle name="Normal 3 17 7 2 6 2" xfId="27271"/>
    <cellStyle name="Normal 3 17 7 2 7" xfId="9624"/>
    <cellStyle name="Normal 3 17 7 2 7 2" xfId="27272"/>
    <cellStyle name="Normal 3 17 7 2 8" xfId="9625"/>
    <cellStyle name="Normal 3 17 7 2 8 2" xfId="27273"/>
    <cellStyle name="Normal 3 17 7 2 9" xfId="9626"/>
    <cellStyle name="Normal 3 17 7 2 9 2" xfId="27274"/>
    <cellStyle name="Normal 3 17 7 3" xfId="9627"/>
    <cellStyle name="Normal 3 17 7 3 2" xfId="27275"/>
    <cellStyle name="Normal 3 17 7 4" xfId="9628"/>
    <cellStyle name="Normal 3 17 7 4 2" xfId="27276"/>
    <cellStyle name="Normal 3 17 7 5" xfId="9629"/>
    <cellStyle name="Normal 3 17 7 5 2" xfId="27277"/>
    <cellStyle name="Normal 3 17 7 6" xfId="9630"/>
    <cellStyle name="Normal 3 17 7 6 2" xfId="27278"/>
    <cellStyle name="Normal 3 17 7 7" xfId="9631"/>
    <cellStyle name="Normal 3 17 7 7 2" xfId="27279"/>
    <cellStyle name="Normal 3 17 7 8" xfId="9632"/>
    <cellStyle name="Normal 3 17 7 8 2" xfId="27280"/>
    <cellStyle name="Normal 3 17 7 9" xfId="9633"/>
    <cellStyle name="Normal 3 17 7 9 2" xfId="27281"/>
    <cellStyle name="Normal 3 17 8" xfId="9634"/>
    <cellStyle name="Normal 3 17 8 10" xfId="9635"/>
    <cellStyle name="Normal 3 17 8 10 2" xfId="27282"/>
    <cellStyle name="Normal 3 17 8 11" xfId="9636"/>
    <cellStyle name="Normal 3 17 8 11 2" xfId="27283"/>
    <cellStyle name="Normal 3 17 8 12" xfId="9637"/>
    <cellStyle name="Normal 3 17 8 12 2" xfId="27284"/>
    <cellStyle name="Normal 3 17 8 13" xfId="9638"/>
    <cellStyle name="Normal 3 17 8 13 2" xfId="27285"/>
    <cellStyle name="Normal 3 17 8 14" xfId="9639"/>
    <cellStyle name="Normal 3 17 8 14 2" xfId="27286"/>
    <cellStyle name="Normal 3 17 8 15" xfId="9640"/>
    <cellStyle name="Normal 3 17 8 15 2" xfId="27287"/>
    <cellStyle name="Normal 3 17 8 16" xfId="27288"/>
    <cellStyle name="Normal 3 17 8 2" xfId="9641"/>
    <cellStyle name="Normal 3 17 8 2 10" xfId="9642"/>
    <cellStyle name="Normal 3 17 8 2 10 2" xfId="27289"/>
    <cellStyle name="Normal 3 17 8 2 11" xfId="9643"/>
    <cellStyle name="Normal 3 17 8 2 11 2" xfId="27290"/>
    <cellStyle name="Normal 3 17 8 2 12" xfId="9644"/>
    <cellStyle name="Normal 3 17 8 2 12 2" xfId="27291"/>
    <cellStyle name="Normal 3 17 8 2 13" xfId="9645"/>
    <cellStyle name="Normal 3 17 8 2 13 2" xfId="27292"/>
    <cellStyle name="Normal 3 17 8 2 14" xfId="9646"/>
    <cellStyle name="Normal 3 17 8 2 14 2" xfId="27293"/>
    <cellStyle name="Normal 3 17 8 2 15" xfId="27294"/>
    <cellStyle name="Normal 3 17 8 2 2" xfId="9647"/>
    <cellStyle name="Normal 3 17 8 2 2 2" xfId="27295"/>
    <cellStyle name="Normal 3 17 8 2 3" xfId="9648"/>
    <cellStyle name="Normal 3 17 8 2 3 2" xfId="27296"/>
    <cellStyle name="Normal 3 17 8 2 4" xfId="9649"/>
    <cellStyle name="Normal 3 17 8 2 4 2" xfId="27297"/>
    <cellStyle name="Normal 3 17 8 2 5" xfId="9650"/>
    <cellStyle name="Normal 3 17 8 2 5 2" xfId="27298"/>
    <cellStyle name="Normal 3 17 8 2 6" xfId="9651"/>
    <cellStyle name="Normal 3 17 8 2 6 2" xfId="27299"/>
    <cellStyle name="Normal 3 17 8 2 7" xfId="9652"/>
    <cellStyle name="Normal 3 17 8 2 7 2" xfId="27300"/>
    <cellStyle name="Normal 3 17 8 2 8" xfId="9653"/>
    <cellStyle name="Normal 3 17 8 2 8 2" xfId="27301"/>
    <cellStyle name="Normal 3 17 8 2 9" xfId="9654"/>
    <cellStyle name="Normal 3 17 8 2 9 2" xfId="27302"/>
    <cellStyle name="Normal 3 17 8 3" xfId="9655"/>
    <cellStyle name="Normal 3 17 8 3 2" xfId="27303"/>
    <cellStyle name="Normal 3 17 8 4" xfId="9656"/>
    <cellStyle name="Normal 3 17 8 4 2" xfId="27304"/>
    <cellStyle name="Normal 3 17 8 5" xfId="9657"/>
    <cellStyle name="Normal 3 17 8 5 2" xfId="27305"/>
    <cellStyle name="Normal 3 17 8 6" xfId="9658"/>
    <cellStyle name="Normal 3 17 8 6 2" xfId="27306"/>
    <cellStyle name="Normal 3 17 8 7" xfId="9659"/>
    <cellStyle name="Normal 3 17 8 7 2" xfId="27307"/>
    <cellStyle name="Normal 3 17 8 8" xfId="9660"/>
    <cellStyle name="Normal 3 17 8 8 2" xfId="27308"/>
    <cellStyle name="Normal 3 17 8 9" xfId="9661"/>
    <cellStyle name="Normal 3 17 8 9 2" xfId="27309"/>
    <cellStyle name="Normal 3 17 9" xfId="9662"/>
    <cellStyle name="Normal 3 17 9 10" xfId="9663"/>
    <cellStyle name="Normal 3 17 9 10 2" xfId="27310"/>
    <cellStyle name="Normal 3 17 9 11" xfId="9664"/>
    <cellStyle name="Normal 3 17 9 11 2" xfId="27311"/>
    <cellStyle name="Normal 3 17 9 12" xfId="9665"/>
    <cellStyle name="Normal 3 17 9 12 2" xfId="27312"/>
    <cellStyle name="Normal 3 17 9 13" xfId="9666"/>
    <cellStyle name="Normal 3 17 9 13 2" xfId="27313"/>
    <cellStyle name="Normal 3 17 9 14" xfId="9667"/>
    <cellStyle name="Normal 3 17 9 14 2" xfId="27314"/>
    <cellStyle name="Normal 3 17 9 15" xfId="27315"/>
    <cellStyle name="Normal 3 17 9 2" xfId="9668"/>
    <cellStyle name="Normal 3 17 9 2 2" xfId="27316"/>
    <cellStyle name="Normal 3 17 9 3" xfId="9669"/>
    <cellStyle name="Normal 3 17 9 3 2" xfId="27317"/>
    <cellStyle name="Normal 3 17 9 4" xfId="9670"/>
    <cellStyle name="Normal 3 17 9 4 2" xfId="27318"/>
    <cellStyle name="Normal 3 17 9 5" xfId="9671"/>
    <cellStyle name="Normal 3 17 9 5 2" xfId="27319"/>
    <cellStyle name="Normal 3 17 9 6" xfId="9672"/>
    <cellStyle name="Normal 3 17 9 6 2" xfId="27320"/>
    <cellStyle name="Normal 3 17 9 7" xfId="9673"/>
    <cellStyle name="Normal 3 17 9 7 2" xfId="27321"/>
    <cellStyle name="Normal 3 17 9 8" xfId="9674"/>
    <cellStyle name="Normal 3 17 9 8 2" xfId="27322"/>
    <cellStyle name="Normal 3 17 9 9" xfId="9675"/>
    <cellStyle name="Normal 3 17 9 9 2" xfId="27323"/>
    <cellStyle name="Normal 3 18" xfId="9676"/>
    <cellStyle name="Normal 3 18 10" xfId="9677"/>
    <cellStyle name="Normal 3 18 10 10" xfId="9678"/>
    <cellStyle name="Normal 3 18 10 10 2" xfId="27324"/>
    <cellStyle name="Normal 3 18 10 11" xfId="9679"/>
    <cellStyle name="Normal 3 18 10 11 2" xfId="27325"/>
    <cellStyle name="Normal 3 18 10 12" xfId="9680"/>
    <cellStyle name="Normal 3 18 10 12 2" xfId="27326"/>
    <cellStyle name="Normal 3 18 10 13" xfId="9681"/>
    <cellStyle name="Normal 3 18 10 13 2" xfId="27327"/>
    <cellStyle name="Normal 3 18 10 14" xfId="9682"/>
    <cellStyle name="Normal 3 18 10 14 2" xfId="27328"/>
    <cellStyle name="Normal 3 18 10 15" xfId="27329"/>
    <cellStyle name="Normal 3 18 10 2" xfId="9683"/>
    <cellStyle name="Normal 3 18 10 2 2" xfId="27330"/>
    <cellStyle name="Normal 3 18 10 3" xfId="9684"/>
    <cellStyle name="Normal 3 18 10 3 2" xfId="27331"/>
    <cellStyle name="Normal 3 18 10 4" xfId="9685"/>
    <cellStyle name="Normal 3 18 10 4 2" xfId="27332"/>
    <cellStyle name="Normal 3 18 10 5" xfId="9686"/>
    <cellStyle name="Normal 3 18 10 5 2" xfId="27333"/>
    <cellStyle name="Normal 3 18 10 6" xfId="9687"/>
    <cellStyle name="Normal 3 18 10 6 2" xfId="27334"/>
    <cellStyle name="Normal 3 18 10 7" xfId="9688"/>
    <cellStyle name="Normal 3 18 10 7 2" xfId="27335"/>
    <cellStyle name="Normal 3 18 10 8" xfId="9689"/>
    <cellStyle name="Normal 3 18 10 8 2" xfId="27336"/>
    <cellStyle name="Normal 3 18 10 9" xfId="9690"/>
    <cellStyle name="Normal 3 18 10 9 2" xfId="27337"/>
    <cellStyle name="Normal 3 18 11" xfId="9691"/>
    <cellStyle name="Normal 3 18 11 10" xfId="9692"/>
    <cellStyle name="Normal 3 18 11 10 2" xfId="27338"/>
    <cellStyle name="Normal 3 18 11 11" xfId="9693"/>
    <cellStyle name="Normal 3 18 11 11 2" xfId="27339"/>
    <cellStyle name="Normal 3 18 11 12" xfId="9694"/>
    <cellStyle name="Normal 3 18 11 12 2" xfId="27340"/>
    <cellStyle name="Normal 3 18 11 13" xfId="9695"/>
    <cellStyle name="Normal 3 18 11 13 2" xfId="27341"/>
    <cellStyle name="Normal 3 18 11 14" xfId="9696"/>
    <cellStyle name="Normal 3 18 11 14 2" xfId="27342"/>
    <cellStyle name="Normal 3 18 11 15" xfId="27343"/>
    <cellStyle name="Normal 3 18 11 2" xfId="9697"/>
    <cellStyle name="Normal 3 18 11 2 2" xfId="27344"/>
    <cellStyle name="Normal 3 18 11 3" xfId="9698"/>
    <cellStyle name="Normal 3 18 11 3 2" xfId="27345"/>
    <cellStyle name="Normal 3 18 11 4" xfId="9699"/>
    <cellStyle name="Normal 3 18 11 4 2" xfId="27346"/>
    <cellStyle name="Normal 3 18 11 5" xfId="9700"/>
    <cellStyle name="Normal 3 18 11 5 2" xfId="27347"/>
    <cellStyle name="Normal 3 18 11 6" xfId="9701"/>
    <cellStyle name="Normal 3 18 11 6 2" xfId="27348"/>
    <cellStyle name="Normal 3 18 11 7" xfId="9702"/>
    <cellStyle name="Normal 3 18 11 7 2" xfId="27349"/>
    <cellStyle name="Normal 3 18 11 8" xfId="9703"/>
    <cellStyle name="Normal 3 18 11 8 2" xfId="27350"/>
    <cellStyle name="Normal 3 18 11 9" xfId="9704"/>
    <cellStyle name="Normal 3 18 11 9 2" xfId="27351"/>
    <cellStyle name="Normal 3 18 12" xfId="9705"/>
    <cellStyle name="Normal 3 18 12 10" xfId="9706"/>
    <cellStyle name="Normal 3 18 12 10 2" xfId="27352"/>
    <cellStyle name="Normal 3 18 12 11" xfId="9707"/>
    <cellStyle name="Normal 3 18 12 11 2" xfId="27353"/>
    <cellStyle name="Normal 3 18 12 12" xfId="9708"/>
    <cellStyle name="Normal 3 18 12 12 2" xfId="27354"/>
    <cellStyle name="Normal 3 18 12 13" xfId="9709"/>
    <cellStyle name="Normal 3 18 12 13 2" xfId="27355"/>
    <cellStyle name="Normal 3 18 12 14" xfId="9710"/>
    <cellStyle name="Normal 3 18 12 14 2" xfId="27356"/>
    <cellStyle name="Normal 3 18 12 15" xfId="27357"/>
    <cellStyle name="Normal 3 18 12 2" xfId="9711"/>
    <cellStyle name="Normal 3 18 12 2 2" xfId="27358"/>
    <cellStyle name="Normal 3 18 12 3" xfId="9712"/>
    <cellStyle name="Normal 3 18 12 3 2" xfId="27359"/>
    <cellStyle name="Normal 3 18 12 4" xfId="9713"/>
    <cellStyle name="Normal 3 18 12 4 2" xfId="27360"/>
    <cellStyle name="Normal 3 18 12 5" xfId="9714"/>
    <cellStyle name="Normal 3 18 12 5 2" xfId="27361"/>
    <cellStyle name="Normal 3 18 12 6" xfId="9715"/>
    <cellStyle name="Normal 3 18 12 6 2" xfId="27362"/>
    <cellStyle name="Normal 3 18 12 7" xfId="9716"/>
    <cellStyle name="Normal 3 18 12 7 2" xfId="27363"/>
    <cellStyle name="Normal 3 18 12 8" xfId="9717"/>
    <cellStyle name="Normal 3 18 12 8 2" xfId="27364"/>
    <cellStyle name="Normal 3 18 12 9" xfId="9718"/>
    <cellStyle name="Normal 3 18 12 9 2" xfId="27365"/>
    <cellStyle name="Normal 3 18 13" xfId="9719"/>
    <cellStyle name="Normal 3 18 13 10" xfId="9720"/>
    <cellStyle name="Normal 3 18 13 10 2" xfId="27366"/>
    <cellStyle name="Normal 3 18 13 11" xfId="9721"/>
    <cellStyle name="Normal 3 18 13 11 2" xfId="27367"/>
    <cellStyle name="Normal 3 18 13 12" xfId="9722"/>
    <cellStyle name="Normal 3 18 13 12 2" xfId="27368"/>
    <cellStyle name="Normal 3 18 13 13" xfId="9723"/>
    <cellStyle name="Normal 3 18 13 13 2" xfId="27369"/>
    <cellStyle name="Normal 3 18 13 14" xfId="9724"/>
    <cellStyle name="Normal 3 18 13 14 2" xfId="27370"/>
    <cellStyle name="Normal 3 18 13 15" xfId="27371"/>
    <cellStyle name="Normal 3 18 13 2" xfId="9725"/>
    <cellStyle name="Normal 3 18 13 2 2" xfId="27372"/>
    <cellStyle name="Normal 3 18 13 3" xfId="9726"/>
    <cellStyle name="Normal 3 18 13 3 2" xfId="27373"/>
    <cellStyle name="Normal 3 18 13 4" xfId="9727"/>
    <cellStyle name="Normal 3 18 13 4 2" xfId="27374"/>
    <cellStyle name="Normal 3 18 13 5" xfId="9728"/>
    <cellStyle name="Normal 3 18 13 5 2" xfId="27375"/>
    <cellStyle name="Normal 3 18 13 6" xfId="9729"/>
    <cellStyle name="Normal 3 18 13 6 2" xfId="27376"/>
    <cellStyle name="Normal 3 18 13 7" xfId="9730"/>
    <cellStyle name="Normal 3 18 13 7 2" xfId="27377"/>
    <cellStyle name="Normal 3 18 13 8" xfId="9731"/>
    <cellStyle name="Normal 3 18 13 8 2" xfId="27378"/>
    <cellStyle name="Normal 3 18 13 9" xfId="9732"/>
    <cellStyle name="Normal 3 18 13 9 2" xfId="27379"/>
    <cellStyle name="Normal 3 18 14" xfId="9733"/>
    <cellStyle name="Normal 3 18 14 10" xfId="9734"/>
    <cellStyle name="Normal 3 18 14 10 2" xfId="27380"/>
    <cellStyle name="Normal 3 18 14 11" xfId="9735"/>
    <cellStyle name="Normal 3 18 14 11 2" xfId="27381"/>
    <cellStyle name="Normal 3 18 14 12" xfId="9736"/>
    <cellStyle name="Normal 3 18 14 12 2" xfId="27382"/>
    <cellStyle name="Normal 3 18 14 13" xfId="9737"/>
    <cellStyle name="Normal 3 18 14 13 2" xfId="27383"/>
    <cellStyle name="Normal 3 18 14 14" xfId="9738"/>
    <cellStyle name="Normal 3 18 14 14 2" xfId="27384"/>
    <cellStyle name="Normal 3 18 14 15" xfId="27385"/>
    <cellStyle name="Normal 3 18 14 2" xfId="9739"/>
    <cellStyle name="Normal 3 18 14 2 2" xfId="27386"/>
    <cellStyle name="Normal 3 18 14 3" xfId="9740"/>
    <cellStyle name="Normal 3 18 14 3 2" xfId="27387"/>
    <cellStyle name="Normal 3 18 14 4" xfId="9741"/>
    <cellStyle name="Normal 3 18 14 4 2" xfId="27388"/>
    <cellStyle name="Normal 3 18 14 5" xfId="9742"/>
    <cellStyle name="Normal 3 18 14 5 2" xfId="27389"/>
    <cellStyle name="Normal 3 18 14 6" xfId="9743"/>
    <cellStyle name="Normal 3 18 14 6 2" xfId="27390"/>
    <cellStyle name="Normal 3 18 14 7" xfId="9744"/>
    <cellStyle name="Normal 3 18 14 7 2" xfId="27391"/>
    <cellStyle name="Normal 3 18 14 8" xfId="9745"/>
    <cellStyle name="Normal 3 18 14 8 2" xfId="27392"/>
    <cellStyle name="Normal 3 18 14 9" xfId="9746"/>
    <cellStyle name="Normal 3 18 14 9 2" xfId="27393"/>
    <cellStyle name="Normal 3 18 15" xfId="9747"/>
    <cellStyle name="Normal 3 18 15 2" xfId="27394"/>
    <cellStyle name="Normal 3 18 16" xfId="9748"/>
    <cellStyle name="Normal 3 18 16 2" xfId="27395"/>
    <cellStyle name="Normal 3 18 17" xfId="9749"/>
    <cellStyle name="Normal 3 18 17 2" xfId="27396"/>
    <cellStyle name="Normal 3 18 18" xfId="9750"/>
    <cellStyle name="Normal 3 18 18 2" xfId="27397"/>
    <cellStyle name="Normal 3 18 19" xfId="9751"/>
    <cellStyle name="Normal 3 18 19 2" xfId="27398"/>
    <cellStyle name="Normal 3 18 2" xfId="9752"/>
    <cellStyle name="Normal 3 18 20" xfId="9753"/>
    <cellStyle name="Normal 3 18 20 2" xfId="27399"/>
    <cellStyle name="Normal 3 18 21" xfId="9754"/>
    <cellStyle name="Normal 3 18 21 2" xfId="27400"/>
    <cellStyle name="Normal 3 18 22" xfId="9755"/>
    <cellStyle name="Normal 3 18 22 2" xfId="27401"/>
    <cellStyle name="Normal 3 18 23" xfId="9756"/>
    <cellStyle name="Normal 3 18 23 2" xfId="27402"/>
    <cellStyle name="Normal 3 18 24" xfId="9757"/>
    <cellStyle name="Normal 3 18 24 2" xfId="27403"/>
    <cellStyle name="Normal 3 18 25" xfId="9758"/>
    <cellStyle name="Normal 3 18 25 2" xfId="27404"/>
    <cellStyle name="Normal 3 18 26" xfId="9759"/>
    <cellStyle name="Normal 3 18 26 2" xfId="27405"/>
    <cellStyle name="Normal 3 18 27" xfId="9760"/>
    <cellStyle name="Normal 3 18 27 2" xfId="27406"/>
    <cellStyle name="Normal 3 18 28" xfId="27407"/>
    <cellStyle name="Normal 3 18 3" xfId="9761"/>
    <cellStyle name="Normal 3 18 4" xfId="9762"/>
    <cellStyle name="Normal 3 18 5" xfId="9763"/>
    <cellStyle name="Normal 3 18 6" xfId="9764"/>
    <cellStyle name="Normal 3 18 6 10" xfId="9765"/>
    <cellStyle name="Normal 3 18 6 10 2" xfId="27408"/>
    <cellStyle name="Normal 3 18 6 11" xfId="9766"/>
    <cellStyle name="Normal 3 18 6 11 2" xfId="27409"/>
    <cellStyle name="Normal 3 18 6 12" xfId="9767"/>
    <cellStyle name="Normal 3 18 6 12 2" xfId="27410"/>
    <cellStyle name="Normal 3 18 6 13" xfId="9768"/>
    <cellStyle name="Normal 3 18 6 13 2" xfId="27411"/>
    <cellStyle name="Normal 3 18 6 14" xfId="9769"/>
    <cellStyle name="Normal 3 18 6 14 2" xfId="27412"/>
    <cellStyle name="Normal 3 18 6 15" xfId="9770"/>
    <cellStyle name="Normal 3 18 6 15 2" xfId="27413"/>
    <cellStyle name="Normal 3 18 6 16" xfId="27414"/>
    <cellStyle name="Normal 3 18 6 2" xfId="9771"/>
    <cellStyle name="Normal 3 18 6 2 10" xfId="9772"/>
    <cellStyle name="Normal 3 18 6 2 10 2" xfId="27415"/>
    <cellStyle name="Normal 3 18 6 2 11" xfId="9773"/>
    <cellStyle name="Normal 3 18 6 2 11 2" xfId="27416"/>
    <cellStyle name="Normal 3 18 6 2 12" xfId="9774"/>
    <cellStyle name="Normal 3 18 6 2 12 2" xfId="27417"/>
    <cellStyle name="Normal 3 18 6 2 13" xfId="9775"/>
    <cellStyle name="Normal 3 18 6 2 13 2" xfId="27418"/>
    <cellStyle name="Normal 3 18 6 2 14" xfId="9776"/>
    <cellStyle name="Normal 3 18 6 2 14 2" xfId="27419"/>
    <cellStyle name="Normal 3 18 6 2 15" xfId="27420"/>
    <cellStyle name="Normal 3 18 6 2 2" xfId="9777"/>
    <cellStyle name="Normal 3 18 6 2 2 2" xfId="27421"/>
    <cellStyle name="Normal 3 18 6 2 3" xfId="9778"/>
    <cellStyle name="Normal 3 18 6 2 3 2" xfId="27422"/>
    <cellStyle name="Normal 3 18 6 2 4" xfId="9779"/>
    <cellStyle name="Normal 3 18 6 2 4 2" xfId="27423"/>
    <cellStyle name="Normal 3 18 6 2 5" xfId="9780"/>
    <cellStyle name="Normal 3 18 6 2 5 2" xfId="27424"/>
    <cellStyle name="Normal 3 18 6 2 6" xfId="9781"/>
    <cellStyle name="Normal 3 18 6 2 6 2" xfId="27425"/>
    <cellStyle name="Normal 3 18 6 2 7" xfId="9782"/>
    <cellStyle name="Normal 3 18 6 2 7 2" xfId="27426"/>
    <cellStyle name="Normal 3 18 6 2 8" xfId="9783"/>
    <cellStyle name="Normal 3 18 6 2 8 2" xfId="27427"/>
    <cellStyle name="Normal 3 18 6 2 9" xfId="9784"/>
    <cellStyle name="Normal 3 18 6 2 9 2" xfId="27428"/>
    <cellStyle name="Normal 3 18 6 3" xfId="9785"/>
    <cellStyle name="Normal 3 18 6 3 2" xfId="27429"/>
    <cellStyle name="Normal 3 18 6 4" xfId="9786"/>
    <cellStyle name="Normal 3 18 6 4 2" xfId="27430"/>
    <cellStyle name="Normal 3 18 6 5" xfId="9787"/>
    <cellStyle name="Normal 3 18 6 5 2" xfId="27431"/>
    <cellStyle name="Normal 3 18 6 6" xfId="9788"/>
    <cellStyle name="Normal 3 18 6 6 2" xfId="27432"/>
    <cellStyle name="Normal 3 18 6 7" xfId="9789"/>
    <cellStyle name="Normal 3 18 6 7 2" xfId="27433"/>
    <cellStyle name="Normal 3 18 6 8" xfId="9790"/>
    <cellStyle name="Normal 3 18 6 8 2" xfId="27434"/>
    <cellStyle name="Normal 3 18 6 9" xfId="9791"/>
    <cellStyle name="Normal 3 18 6 9 2" xfId="27435"/>
    <cellStyle name="Normal 3 18 7" xfId="9792"/>
    <cellStyle name="Normal 3 18 7 10" xfId="9793"/>
    <cellStyle name="Normal 3 18 7 10 2" xfId="27436"/>
    <cellStyle name="Normal 3 18 7 11" xfId="9794"/>
    <cellStyle name="Normal 3 18 7 11 2" xfId="27437"/>
    <cellStyle name="Normal 3 18 7 12" xfId="9795"/>
    <cellStyle name="Normal 3 18 7 12 2" xfId="27438"/>
    <cellStyle name="Normal 3 18 7 13" xfId="9796"/>
    <cellStyle name="Normal 3 18 7 13 2" xfId="27439"/>
    <cellStyle name="Normal 3 18 7 14" xfId="9797"/>
    <cellStyle name="Normal 3 18 7 14 2" xfId="27440"/>
    <cellStyle name="Normal 3 18 7 15" xfId="9798"/>
    <cellStyle name="Normal 3 18 7 15 2" xfId="27441"/>
    <cellStyle name="Normal 3 18 7 16" xfId="27442"/>
    <cellStyle name="Normal 3 18 7 2" xfId="9799"/>
    <cellStyle name="Normal 3 18 7 2 10" xfId="9800"/>
    <cellStyle name="Normal 3 18 7 2 10 2" xfId="27443"/>
    <cellStyle name="Normal 3 18 7 2 11" xfId="9801"/>
    <cellStyle name="Normal 3 18 7 2 11 2" xfId="27444"/>
    <cellStyle name="Normal 3 18 7 2 12" xfId="9802"/>
    <cellStyle name="Normal 3 18 7 2 12 2" xfId="27445"/>
    <cellStyle name="Normal 3 18 7 2 13" xfId="9803"/>
    <cellStyle name="Normal 3 18 7 2 13 2" xfId="27446"/>
    <cellStyle name="Normal 3 18 7 2 14" xfId="9804"/>
    <cellStyle name="Normal 3 18 7 2 14 2" xfId="27447"/>
    <cellStyle name="Normal 3 18 7 2 15" xfId="27448"/>
    <cellStyle name="Normal 3 18 7 2 2" xfId="9805"/>
    <cellStyle name="Normal 3 18 7 2 2 2" xfId="27449"/>
    <cellStyle name="Normal 3 18 7 2 3" xfId="9806"/>
    <cellStyle name="Normal 3 18 7 2 3 2" xfId="27450"/>
    <cellStyle name="Normal 3 18 7 2 4" xfId="9807"/>
    <cellStyle name="Normal 3 18 7 2 4 2" xfId="27451"/>
    <cellStyle name="Normal 3 18 7 2 5" xfId="9808"/>
    <cellStyle name="Normal 3 18 7 2 5 2" xfId="27452"/>
    <cellStyle name="Normal 3 18 7 2 6" xfId="9809"/>
    <cellStyle name="Normal 3 18 7 2 6 2" xfId="27453"/>
    <cellStyle name="Normal 3 18 7 2 7" xfId="9810"/>
    <cellStyle name="Normal 3 18 7 2 7 2" xfId="27454"/>
    <cellStyle name="Normal 3 18 7 2 8" xfId="9811"/>
    <cellStyle name="Normal 3 18 7 2 8 2" xfId="27455"/>
    <cellStyle name="Normal 3 18 7 2 9" xfId="9812"/>
    <cellStyle name="Normal 3 18 7 2 9 2" xfId="27456"/>
    <cellStyle name="Normal 3 18 7 3" xfId="9813"/>
    <cellStyle name="Normal 3 18 7 3 2" xfId="27457"/>
    <cellStyle name="Normal 3 18 7 4" xfId="9814"/>
    <cellStyle name="Normal 3 18 7 4 2" xfId="27458"/>
    <cellStyle name="Normal 3 18 7 5" xfId="9815"/>
    <cellStyle name="Normal 3 18 7 5 2" xfId="27459"/>
    <cellStyle name="Normal 3 18 7 6" xfId="9816"/>
    <cellStyle name="Normal 3 18 7 6 2" xfId="27460"/>
    <cellStyle name="Normal 3 18 7 7" xfId="9817"/>
    <cellStyle name="Normal 3 18 7 7 2" xfId="27461"/>
    <cellStyle name="Normal 3 18 7 8" xfId="9818"/>
    <cellStyle name="Normal 3 18 7 8 2" xfId="27462"/>
    <cellStyle name="Normal 3 18 7 9" xfId="9819"/>
    <cellStyle name="Normal 3 18 7 9 2" xfId="27463"/>
    <cellStyle name="Normal 3 18 8" xfId="9820"/>
    <cellStyle name="Normal 3 18 8 10" xfId="9821"/>
    <cellStyle name="Normal 3 18 8 10 2" xfId="27464"/>
    <cellStyle name="Normal 3 18 8 11" xfId="9822"/>
    <cellStyle name="Normal 3 18 8 11 2" xfId="27465"/>
    <cellStyle name="Normal 3 18 8 12" xfId="9823"/>
    <cellStyle name="Normal 3 18 8 12 2" xfId="27466"/>
    <cellStyle name="Normal 3 18 8 13" xfId="9824"/>
    <cellStyle name="Normal 3 18 8 13 2" xfId="27467"/>
    <cellStyle name="Normal 3 18 8 14" xfId="9825"/>
    <cellStyle name="Normal 3 18 8 14 2" xfId="27468"/>
    <cellStyle name="Normal 3 18 8 15" xfId="9826"/>
    <cellStyle name="Normal 3 18 8 15 2" xfId="27469"/>
    <cellStyle name="Normal 3 18 8 16" xfId="27470"/>
    <cellStyle name="Normal 3 18 8 2" xfId="9827"/>
    <cellStyle name="Normal 3 18 8 2 10" xfId="9828"/>
    <cellStyle name="Normal 3 18 8 2 10 2" xfId="27471"/>
    <cellStyle name="Normal 3 18 8 2 11" xfId="9829"/>
    <cellStyle name="Normal 3 18 8 2 11 2" xfId="27472"/>
    <cellStyle name="Normal 3 18 8 2 12" xfId="9830"/>
    <cellStyle name="Normal 3 18 8 2 12 2" xfId="27473"/>
    <cellStyle name="Normal 3 18 8 2 13" xfId="9831"/>
    <cellStyle name="Normal 3 18 8 2 13 2" xfId="27474"/>
    <cellStyle name="Normal 3 18 8 2 14" xfId="9832"/>
    <cellStyle name="Normal 3 18 8 2 14 2" xfId="27475"/>
    <cellStyle name="Normal 3 18 8 2 15" xfId="27476"/>
    <cellStyle name="Normal 3 18 8 2 2" xfId="9833"/>
    <cellStyle name="Normal 3 18 8 2 2 2" xfId="27477"/>
    <cellStyle name="Normal 3 18 8 2 3" xfId="9834"/>
    <cellStyle name="Normal 3 18 8 2 3 2" xfId="27478"/>
    <cellStyle name="Normal 3 18 8 2 4" xfId="9835"/>
    <cellStyle name="Normal 3 18 8 2 4 2" xfId="27479"/>
    <cellStyle name="Normal 3 18 8 2 5" xfId="9836"/>
    <cellStyle name="Normal 3 18 8 2 5 2" xfId="27480"/>
    <cellStyle name="Normal 3 18 8 2 6" xfId="9837"/>
    <cellStyle name="Normal 3 18 8 2 6 2" xfId="27481"/>
    <cellStyle name="Normal 3 18 8 2 7" xfId="9838"/>
    <cellStyle name="Normal 3 18 8 2 7 2" xfId="27482"/>
    <cellStyle name="Normal 3 18 8 2 8" xfId="9839"/>
    <cellStyle name="Normal 3 18 8 2 8 2" xfId="27483"/>
    <cellStyle name="Normal 3 18 8 2 9" xfId="9840"/>
    <cellStyle name="Normal 3 18 8 2 9 2" xfId="27484"/>
    <cellStyle name="Normal 3 18 8 3" xfId="9841"/>
    <cellStyle name="Normal 3 18 8 3 2" xfId="27485"/>
    <cellStyle name="Normal 3 18 8 4" xfId="9842"/>
    <cellStyle name="Normal 3 18 8 4 2" xfId="27486"/>
    <cellStyle name="Normal 3 18 8 5" xfId="9843"/>
    <cellStyle name="Normal 3 18 8 5 2" xfId="27487"/>
    <cellStyle name="Normal 3 18 8 6" xfId="9844"/>
    <cellStyle name="Normal 3 18 8 6 2" xfId="27488"/>
    <cellStyle name="Normal 3 18 8 7" xfId="9845"/>
    <cellStyle name="Normal 3 18 8 7 2" xfId="27489"/>
    <cellStyle name="Normal 3 18 8 8" xfId="9846"/>
    <cellStyle name="Normal 3 18 8 8 2" xfId="27490"/>
    <cellStyle name="Normal 3 18 8 9" xfId="9847"/>
    <cellStyle name="Normal 3 18 8 9 2" xfId="27491"/>
    <cellStyle name="Normal 3 18 9" xfId="9848"/>
    <cellStyle name="Normal 3 18 9 10" xfId="9849"/>
    <cellStyle name="Normal 3 18 9 10 2" xfId="27492"/>
    <cellStyle name="Normal 3 18 9 11" xfId="9850"/>
    <cellStyle name="Normal 3 18 9 11 2" xfId="27493"/>
    <cellStyle name="Normal 3 18 9 12" xfId="9851"/>
    <cellStyle name="Normal 3 18 9 12 2" xfId="27494"/>
    <cellStyle name="Normal 3 18 9 13" xfId="9852"/>
    <cellStyle name="Normal 3 18 9 13 2" xfId="27495"/>
    <cellStyle name="Normal 3 18 9 14" xfId="9853"/>
    <cellStyle name="Normal 3 18 9 14 2" xfId="27496"/>
    <cellStyle name="Normal 3 18 9 15" xfId="27497"/>
    <cellStyle name="Normal 3 18 9 2" xfId="9854"/>
    <cellStyle name="Normal 3 18 9 2 2" xfId="27498"/>
    <cellStyle name="Normal 3 18 9 3" xfId="9855"/>
    <cellStyle name="Normal 3 18 9 3 2" xfId="27499"/>
    <cellStyle name="Normal 3 18 9 4" xfId="9856"/>
    <cellStyle name="Normal 3 18 9 4 2" xfId="27500"/>
    <cellStyle name="Normal 3 18 9 5" xfId="9857"/>
    <cellStyle name="Normal 3 18 9 5 2" xfId="27501"/>
    <cellStyle name="Normal 3 18 9 6" xfId="9858"/>
    <cellStyle name="Normal 3 18 9 6 2" xfId="27502"/>
    <cellStyle name="Normal 3 18 9 7" xfId="9859"/>
    <cellStyle name="Normal 3 18 9 7 2" xfId="27503"/>
    <cellStyle name="Normal 3 18 9 8" xfId="9860"/>
    <cellStyle name="Normal 3 18 9 8 2" xfId="27504"/>
    <cellStyle name="Normal 3 18 9 9" xfId="9861"/>
    <cellStyle name="Normal 3 18 9 9 2" xfId="27505"/>
    <cellStyle name="Normal 3 19" xfId="9862"/>
    <cellStyle name="Normal 3 19 10" xfId="9863"/>
    <cellStyle name="Normal 3 19 10 10" xfId="9864"/>
    <cellStyle name="Normal 3 19 10 10 2" xfId="27506"/>
    <cellStyle name="Normal 3 19 10 11" xfId="9865"/>
    <cellStyle name="Normal 3 19 10 11 2" xfId="27507"/>
    <cellStyle name="Normal 3 19 10 12" xfId="9866"/>
    <cellStyle name="Normal 3 19 10 12 2" xfId="27508"/>
    <cellStyle name="Normal 3 19 10 13" xfId="9867"/>
    <cellStyle name="Normal 3 19 10 13 2" xfId="27509"/>
    <cellStyle name="Normal 3 19 10 14" xfId="9868"/>
    <cellStyle name="Normal 3 19 10 14 2" xfId="27510"/>
    <cellStyle name="Normal 3 19 10 15" xfId="27511"/>
    <cellStyle name="Normal 3 19 10 2" xfId="9869"/>
    <cellStyle name="Normal 3 19 10 2 2" xfId="27512"/>
    <cellStyle name="Normal 3 19 10 3" xfId="9870"/>
    <cellStyle name="Normal 3 19 10 3 2" xfId="27513"/>
    <cellStyle name="Normal 3 19 10 4" xfId="9871"/>
    <cellStyle name="Normal 3 19 10 4 2" xfId="27514"/>
    <cellStyle name="Normal 3 19 10 5" xfId="9872"/>
    <cellStyle name="Normal 3 19 10 5 2" xfId="27515"/>
    <cellStyle name="Normal 3 19 10 6" xfId="9873"/>
    <cellStyle name="Normal 3 19 10 6 2" xfId="27516"/>
    <cellStyle name="Normal 3 19 10 7" xfId="9874"/>
    <cellStyle name="Normal 3 19 10 7 2" xfId="27517"/>
    <cellStyle name="Normal 3 19 10 8" xfId="9875"/>
    <cellStyle name="Normal 3 19 10 8 2" xfId="27518"/>
    <cellStyle name="Normal 3 19 10 9" xfId="9876"/>
    <cellStyle name="Normal 3 19 10 9 2" xfId="27519"/>
    <cellStyle name="Normal 3 19 11" xfId="9877"/>
    <cellStyle name="Normal 3 19 11 10" xfId="9878"/>
    <cellStyle name="Normal 3 19 11 10 2" xfId="27520"/>
    <cellStyle name="Normal 3 19 11 11" xfId="9879"/>
    <cellStyle name="Normal 3 19 11 11 2" xfId="27521"/>
    <cellStyle name="Normal 3 19 11 12" xfId="9880"/>
    <cellStyle name="Normal 3 19 11 12 2" xfId="27522"/>
    <cellStyle name="Normal 3 19 11 13" xfId="9881"/>
    <cellStyle name="Normal 3 19 11 13 2" xfId="27523"/>
    <cellStyle name="Normal 3 19 11 14" xfId="9882"/>
    <cellStyle name="Normal 3 19 11 14 2" xfId="27524"/>
    <cellStyle name="Normal 3 19 11 15" xfId="27525"/>
    <cellStyle name="Normal 3 19 11 2" xfId="9883"/>
    <cellStyle name="Normal 3 19 11 2 2" xfId="27526"/>
    <cellStyle name="Normal 3 19 11 3" xfId="9884"/>
    <cellStyle name="Normal 3 19 11 3 2" xfId="27527"/>
    <cellStyle name="Normal 3 19 11 4" xfId="9885"/>
    <cellStyle name="Normal 3 19 11 4 2" xfId="27528"/>
    <cellStyle name="Normal 3 19 11 5" xfId="9886"/>
    <cellStyle name="Normal 3 19 11 5 2" xfId="27529"/>
    <cellStyle name="Normal 3 19 11 6" xfId="9887"/>
    <cellStyle name="Normal 3 19 11 6 2" xfId="27530"/>
    <cellStyle name="Normal 3 19 11 7" xfId="9888"/>
    <cellStyle name="Normal 3 19 11 7 2" xfId="27531"/>
    <cellStyle name="Normal 3 19 11 8" xfId="9889"/>
    <cellStyle name="Normal 3 19 11 8 2" xfId="27532"/>
    <cellStyle name="Normal 3 19 11 9" xfId="9890"/>
    <cellStyle name="Normal 3 19 11 9 2" xfId="27533"/>
    <cellStyle name="Normal 3 19 12" xfId="9891"/>
    <cellStyle name="Normal 3 19 12 10" xfId="9892"/>
    <cellStyle name="Normal 3 19 12 10 2" xfId="27534"/>
    <cellStyle name="Normal 3 19 12 11" xfId="9893"/>
    <cellStyle name="Normal 3 19 12 11 2" xfId="27535"/>
    <cellStyle name="Normal 3 19 12 12" xfId="9894"/>
    <cellStyle name="Normal 3 19 12 12 2" xfId="27536"/>
    <cellStyle name="Normal 3 19 12 13" xfId="9895"/>
    <cellStyle name="Normal 3 19 12 13 2" xfId="27537"/>
    <cellStyle name="Normal 3 19 12 14" xfId="9896"/>
    <cellStyle name="Normal 3 19 12 14 2" xfId="27538"/>
    <cellStyle name="Normal 3 19 12 15" xfId="27539"/>
    <cellStyle name="Normal 3 19 12 2" xfId="9897"/>
    <cellStyle name="Normal 3 19 12 2 2" xfId="27540"/>
    <cellStyle name="Normal 3 19 12 3" xfId="9898"/>
    <cellStyle name="Normal 3 19 12 3 2" xfId="27541"/>
    <cellStyle name="Normal 3 19 12 4" xfId="9899"/>
    <cellStyle name="Normal 3 19 12 4 2" xfId="27542"/>
    <cellStyle name="Normal 3 19 12 5" xfId="9900"/>
    <cellStyle name="Normal 3 19 12 5 2" xfId="27543"/>
    <cellStyle name="Normal 3 19 12 6" xfId="9901"/>
    <cellStyle name="Normal 3 19 12 6 2" xfId="27544"/>
    <cellStyle name="Normal 3 19 12 7" xfId="9902"/>
    <cellStyle name="Normal 3 19 12 7 2" xfId="27545"/>
    <cellStyle name="Normal 3 19 12 8" xfId="9903"/>
    <cellStyle name="Normal 3 19 12 8 2" xfId="27546"/>
    <cellStyle name="Normal 3 19 12 9" xfId="9904"/>
    <cellStyle name="Normal 3 19 12 9 2" xfId="27547"/>
    <cellStyle name="Normal 3 19 13" xfId="9905"/>
    <cellStyle name="Normal 3 19 13 10" xfId="9906"/>
    <cellStyle name="Normal 3 19 13 10 2" xfId="27548"/>
    <cellStyle name="Normal 3 19 13 11" xfId="9907"/>
    <cellStyle name="Normal 3 19 13 11 2" xfId="27549"/>
    <cellStyle name="Normal 3 19 13 12" xfId="9908"/>
    <cellStyle name="Normal 3 19 13 12 2" xfId="27550"/>
    <cellStyle name="Normal 3 19 13 13" xfId="9909"/>
    <cellStyle name="Normal 3 19 13 13 2" xfId="27551"/>
    <cellStyle name="Normal 3 19 13 14" xfId="9910"/>
    <cellStyle name="Normal 3 19 13 14 2" xfId="27552"/>
    <cellStyle name="Normal 3 19 13 15" xfId="27553"/>
    <cellStyle name="Normal 3 19 13 2" xfId="9911"/>
    <cellStyle name="Normal 3 19 13 2 2" xfId="27554"/>
    <cellStyle name="Normal 3 19 13 3" xfId="9912"/>
    <cellStyle name="Normal 3 19 13 3 2" xfId="27555"/>
    <cellStyle name="Normal 3 19 13 4" xfId="9913"/>
    <cellStyle name="Normal 3 19 13 4 2" xfId="27556"/>
    <cellStyle name="Normal 3 19 13 5" xfId="9914"/>
    <cellStyle name="Normal 3 19 13 5 2" xfId="27557"/>
    <cellStyle name="Normal 3 19 13 6" xfId="9915"/>
    <cellStyle name="Normal 3 19 13 6 2" xfId="27558"/>
    <cellStyle name="Normal 3 19 13 7" xfId="9916"/>
    <cellStyle name="Normal 3 19 13 7 2" xfId="27559"/>
    <cellStyle name="Normal 3 19 13 8" xfId="9917"/>
    <cellStyle name="Normal 3 19 13 8 2" xfId="27560"/>
    <cellStyle name="Normal 3 19 13 9" xfId="9918"/>
    <cellStyle name="Normal 3 19 13 9 2" xfId="27561"/>
    <cellStyle name="Normal 3 19 14" xfId="9919"/>
    <cellStyle name="Normal 3 19 14 10" xfId="9920"/>
    <cellStyle name="Normal 3 19 14 10 2" xfId="27562"/>
    <cellStyle name="Normal 3 19 14 11" xfId="9921"/>
    <cellStyle name="Normal 3 19 14 11 2" xfId="27563"/>
    <cellStyle name="Normal 3 19 14 12" xfId="9922"/>
    <cellStyle name="Normal 3 19 14 12 2" xfId="27564"/>
    <cellStyle name="Normal 3 19 14 13" xfId="9923"/>
    <cellStyle name="Normal 3 19 14 13 2" xfId="27565"/>
    <cellStyle name="Normal 3 19 14 14" xfId="9924"/>
    <cellStyle name="Normal 3 19 14 14 2" xfId="27566"/>
    <cellStyle name="Normal 3 19 14 15" xfId="27567"/>
    <cellStyle name="Normal 3 19 14 2" xfId="9925"/>
    <cellStyle name="Normal 3 19 14 2 2" xfId="27568"/>
    <cellStyle name="Normal 3 19 14 3" xfId="9926"/>
    <cellStyle name="Normal 3 19 14 3 2" xfId="27569"/>
    <cellStyle name="Normal 3 19 14 4" xfId="9927"/>
    <cellStyle name="Normal 3 19 14 4 2" xfId="27570"/>
    <cellStyle name="Normal 3 19 14 5" xfId="9928"/>
    <cellStyle name="Normal 3 19 14 5 2" xfId="27571"/>
    <cellStyle name="Normal 3 19 14 6" xfId="9929"/>
    <cellStyle name="Normal 3 19 14 6 2" xfId="27572"/>
    <cellStyle name="Normal 3 19 14 7" xfId="9930"/>
    <cellStyle name="Normal 3 19 14 7 2" xfId="27573"/>
    <cellStyle name="Normal 3 19 14 8" xfId="9931"/>
    <cellStyle name="Normal 3 19 14 8 2" xfId="27574"/>
    <cellStyle name="Normal 3 19 14 9" xfId="9932"/>
    <cellStyle name="Normal 3 19 14 9 2" xfId="27575"/>
    <cellStyle name="Normal 3 19 15" xfId="9933"/>
    <cellStyle name="Normal 3 19 15 2" xfId="27576"/>
    <cellStyle name="Normal 3 19 16" xfId="9934"/>
    <cellStyle name="Normal 3 19 16 2" xfId="27577"/>
    <cellStyle name="Normal 3 19 17" xfId="9935"/>
    <cellStyle name="Normal 3 19 17 2" xfId="27578"/>
    <cellStyle name="Normal 3 19 18" xfId="9936"/>
    <cellStyle name="Normal 3 19 18 2" xfId="27579"/>
    <cellStyle name="Normal 3 19 19" xfId="9937"/>
    <cellStyle name="Normal 3 19 19 2" xfId="27580"/>
    <cellStyle name="Normal 3 19 2" xfId="9938"/>
    <cellStyle name="Normal 3 19 20" xfId="9939"/>
    <cellStyle name="Normal 3 19 20 2" xfId="27581"/>
    <cellStyle name="Normal 3 19 21" xfId="9940"/>
    <cellStyle name="Normal 3 19 21 2" xfId="27582"/>
    <cellStyle name="Normal 3 19 22" xfId="9941"/>
    <cellStyle name="Normal 3 19 22 2" xfId="27583"/>
    <cellStyle name="Normal 3 19 23" xfId="9942"/>
    <cellStyle name="Normal 3 19 23 2" xfId="27584"/>
    <cellStyle name="Normal 3 19 24" xfId="9943"/>
    <cellStyle name="Normal 3 19 24 2" xfId="27585"/>
    <cellStyle name="Normal 3 19 25" xfId="9944"/>
    <cellStyle name="Normal 3 19 25 2" xfId="27586"/>
    <cellStyle name="Normal 3 19 26" xfId="9945"/>
    <cellStyle name="Normal 3 19 26 2" xfId="27587"/>
    <cellStyle name="Normal 3 19 27" xfId="9946"/>
    <cellStyle name="Normal 3 19 27 2" xfId="27588"/>
    <cellStyle name="Normal 3 19 28" xfId="27589"/>
    <cellStyle name="Normal 3 19 3" xfId="9947"/>
    <cellStyle name="Normal 3 19 4" xfId="9948"/>
    <cellStyle name="Normal 3 19 5" xfId="9949"/>
    <cellStyle name="Normal 3 19 6" xfId="9950"/>
    <cellStyle name="Normal 3 19 6 10" xfId="9951"/>
    <cellStyle name="Normal 3 19 6 10 2" xfId="27590"/>
    <cellStyle name="Normal 3 19 6 11" xfId="9952"/>
    <cellStyle name="Normal 3 19 6 11 2" xfId="27591"/>
    <cellStyle name="Normal 3 19 6 12" xfId="9953"/>
    <cellStyle name="Normal 3 19 6 12 2" xfId="27592"/>
    <cellStyle name="Normal 3 19 6 13" xfId="9954"/>
    <cellStyle name="Normal 3 19 6 13 2" xfId="27593"/>
    <cellStyle name="Normal 3 19 6 14" xfId="9955"/>
    <cellStyle name="Normal 3 19 6 14 2" xfId="27594"/>
    <cellStyle name="Normal 3 19 6 15" xfId="9956"/>
    <cellStyle name="Normal 3 19 6 15 2" xfId="27595"/>
    <cellStyle name="Normal 3 19 6 16" xfId="27596"/>
    <cellStyle name="Normal 3 19 6 2" xfId="9957"/>
    <cellStyle name="Normal 3 19 6 2 10" xfId="9958"/>
    <cellStyle name="Normal 3 19 6 2 10 2" xfId="27597"/>
    <cellStyle name="Normal 3 19 6 2 11" xfId="9959"/>
    <cellStyle name="Normal 3 19 6 2 11 2" xfId="27598"/>
    <cellStyle name="Normal 3 19 6 2 12" xfId="9960"/>
    <cellStyle name="Normal 3 19 6 2 12 2" xfId="27599"/>
    <cellStyle name="Normal 3 19 6 2 13" xfId="9961"/>
    <cellStyle name="Normal 3 19 6 2 13 2" xfId="27600"/>
    <cellStyle name="Normal 3 19 6 2 14" xfId="9962"/>
    <cellStyle name="Normal 3 19 6 2 14 2" xfId="27601"/>
    <cellStyle name="Normal 3 19 6 2 15" xfId="27602"/>
    <cellStyle name="Normal 3 19 6 2 2" xfId="9963"/>
    <cellStyle name="Normal 3 19 6 2 2 2" xfId="27603"/>
    <cellStyle name="Normal 3 19 6 2 3" xfId="9964"/>
    <cellStyle name="Normal 3 19 6 2 3 2" xfId="27604"/>
    <cellStyle name="Normal 3 19 6 2 4" xfId="9965"/>
    <cellStyle name="Normal 3 19 6 2 4 2" xfId="27605"/>
    <cellStyle name="Normal 3 19 6 2 5" xfId="9966"/>
    <cellStyle name="Normal 3 19 6 2 5 2" xfId="27606"/>
    <cellStyle name="Normal 3 19 6 2 6" xfId="9967"/>
    <cellStyle name="Normal 3 19 6 2 6 2" xfId="27607"/>
    <cellStyle name="Normal 3 19 6 2 7" xfId="9968"/>
    <cellStyle name="Normal 3 19 6 2 7 2" xfId="27608"/>
    <cellStyle name="Normal 3 19 6 2 8" xfId="9969"/>
    <cellStyle name="Normal 3 19 6 2 8 2" xfId="27609"/>
    <cellStyle name="Normal 3 19 6 2 9" xfId="9970"/>
    <cellStyle name="Normal 3 19 6 2 9 2" xfId="27610"/>
    <cellStyle name="Normal 3 19 6 3" xfId="9971"/>
    <cellStyle name="Normal 3 19 6 3 2" xfId="27611"/>
    <cellStyle name="Normal 3 19 6 4" xfId="9972"/>
    <cellStyle name="Normal 3 19 6 4 2" xfId="27612"/>
    <cellStyle name="Normal 3 19 6 5" xfId="9973"/>
    <cellStyle name="Normal 3 19 6 5 2" xfId="27613"/>
    <cellStyle name="Normal 3 19 6 6" xfId="9974"/>
    <cellStyle name="Normal 3 19 6 6 2" xfId="27614"/>
    <cellStyle name="Normal 3 19 6 7" xfId="9975"/>
    <cellStyle name="Normal 3 19 6 7 2" xfId="27615"/>
    <cellStyle name="Normal 3 19 6 8" xfId="9976"/>
    <cellStyle name="Normal 3 19 6 8 2" xfId="27616"/>
    <cellStyle name="Normal 3 19 6 9" xfId="9977"/>
    <cellStyle name="Normal 3 19 6 9 2" xfId="27617"/>
    <cellStyle name="Normal 3 19 7" xfId="9978"/>
    <cellStyle name="Normal 3 19 7 10" xfId="9979"/>
    <cellStyle name="Normal 3 19 7 10 2" xfId="27618"/>
    <cellStyle name="Normal 3 19 7 11" xfId="9980"/>
    <cellStyle name="Normal 3 19 7 11 2" xfId="27619"/>
    <cellStyle name="Normal 3 19 7 12" xfId="9981"/>
    <cellStyle name="Normal 3 19 7 12 2" xfId="27620"/>
    <cellStyle name="Normal 3 19 7 13" xfId="9982"/>
    <cellStyle name="Normal 3 19 7 13 2" xfId="27621"/>
    <cellStyle name="Normal 3 19 7 14" xfId="9983"/>
    <cellStyle name="Normal 3 19 7 14 2" xfId="27622"/>
    <cellStyle name="Normal 3 19 7 15" xfId="9984"/>
    <cellStyle name="Normal 3 19 7 15 2" xfId="27623"/>
    <cellStyle name="Normal 3 19 7 16" xfId="27624"/>
    <cellStyle name="Normal 3 19 7 2" xfId="9985"/>
    <cellStyle name="Normal 3 19 7 2 10" xfId="9986"/>
    <cellStyle name="Normal 3 19 7 2 10 2" xfId="27625"/>
    <cellStyle name="Normal 3 19 7 2 11" xfId="9987"/>
    <cellStyle name="Normal 3 19 7 2 11 2" xfId="27626"/>
    <cellStyle name="Normal 3 19 7 2 12" xfId="9988"/>
    <cellStyle name="Normal 3 19 7 2 12 2" xfId="27627"/>
    <cellStyle name="Normal 3 19 7 2 13" xfId="9989"/>
    <cellStyle name="Normal 3 19 7 2 13 2" xfId="27628"/>
    <cellStyle name="Normal 3 19 7 2 14" xfId="9990"/>
    <cellStyle name="Normal 3 19 7 2 14 2" xfId="27629"/>
    <cellStyle name="Normal 3 19 7 2 15" xfId="27630"/>
    <cellStyle name="Normal 3 19 7 2 2" xfId="9991"/>
    <cellStyle name="Normal 3 19 7 2 2 2" xfId="27631"/>
    <cellStyle name="Normal 3 19 7 2 3" xfId="9992"/>
    <cellStyle name="Normal 3 19 7 2 3 2" xfId="27632"/>
    <cellStyle name="Normal 3 19 7 2 4" xfId="9993"/>
    <cellStyle name="Normal 3 19 7 2 4 2" xfId="27633"/>
    <cellStyle name="Normal 3 19 7 2 5" xfId="9994"/>
    <cellStyle name="Normal 3 19 7 2 5 2" xfId="27634"/>
    <cellStyle name="Normal 3 19 7 2 6" xfId="9995"/>
    <cellStyle name="Normal 3 19 7 2 6 2" xfId="27635"/>
    <cellStyle name="Normal 3 19 7 2 7" xfId="9996"/>
    <cellStyle name="Normal 3 19 7 2 7 2" xfId="27636"/>
    <cellStyle name="Normal 3 19 7 2 8" xfId="9997"/>
    <cellStyle name="Normal 3 19 7 2 8 2" xfId="27637"/>
    <cellStyle name="Normal 3 19 7 2 9" xfId="9998"/>
    <cellStyle name="Normal 3 19 7 2 9 2" xfId="27638"/>
    <cellStyle name="Normal 3 19 7 3" xfId="9999"/>
    <cellStyle name="Normal 3 19 7 3 2" xfId="27639"/>
    <cellStyle name="Normal 3 19 7 4" xfId="10000"/>
    <cellStyle name="Normal 3 19 7 4 2" xfId="27640"/>
    <cellStyle name="Normal 3 19 7 5" xfId="10001"/>
    <cellStyle name="Normal 3 19 7 5 2" xfId="27641"/>
    <cellStyle name="Normal 3 19 7 6" xfId="10002"/>
    <cellStyle name="Normal 3 19 7 6 2" xfId="27642"/>
    <cellStyle name="Normal 3 19 7 7" xfId="10003"/>
    <cellStyle name="Normal 3 19 7 7 2" xfId="27643"/>
    <cellStyle name="Normal 3 19 7 8" xfId="10004"/>
    <cellStyle name="Normal 3 19 7 8 2" xfId="27644"/>
    <cellStyle name="Normal 3 19 7 9" xfId="10005"/>
    <cellStyle name="Normal 3 19 7 9 2" xfId="27645"/>
    <cellStyle name="Normal 3 19 8" xfId="10006"/>
    <cellStyle name="Normal 3 19 8 10" xfId="10007"/>
    <cellStyle name="Normal 3 19 8 10 2" xfId="27646"/>
    <cellStyle name="Normal 3 19 8 11" xfId="10008"/>
    <cellStyle name="Normal 3 19 8 11 2" xfId="27647"/>
    <cellStyle name="Normal 3 19 8 12" xfId="10009"/>
    <cellStyle name="Normal 3 19 8 12 2" xfId="27648"/>
    <cellStyle name="Normal 3 19 8 13" xfId="10010"/>
    <cellStyle name="Normal 3 19 8 13 2" xfId="27649"/>
    <cellStyle name="Normal 3 19 8 14" xfId="10011"/>
    <cellStyle name="Normal 3 19 8 14 2" xfId="27650"/>
    <cellStyle name="Normal 3 19 8 15" xfId="10012"/>
    <cellStyle name="Normal 3 19 8 15 2" xfId="27651"/>
    <cellStyle name="Normal 3 19 8 16" xfId="27652"/>
    <cellStyle name="Normal 3 19 8 2" xfId="10013"/>
    <cellStyle name="Normal 3 19 8 2 10" xfId="10014"/>
    <cellStyle name="Normal 3 19 8 2 10 2" xfId="27653"/>
    <cellStyle name="Normal 3 19 8 2 11" xfId="10015"/>
    <cellStyle name="Normal 3 19 8 2 11 2" xfId="27654"/>
    <cellStyle name="Normal 3 19 8 2 12" xfId="10016"/>
    <cellStyle name="Normal 3 19 8 2 12 2" xfId="27655"/>
    <cellStyle name="Normal 3 19 8 2 13" xfId="10017"/>
    <cellStyle name="Normal 3 19 8 2 13 2" xfId="27656"/>
    <cellStyle name="Normal 3 19 8 2 14" xfId="10018"/>
    <cellStyle name="Normal 3 19 8 2 14 2" xfId="27657"/>
    <cellStyle name="Normal 3 19 8 2 15" xfId="27658"/>
    <cellStyle name="Normal 3 19 8 2 2" xfId="10019"/>
    <cellStyle name="Normal 3 19 8 2 2 2" xfId="27659"/>
    <cellStyle name="Normal 3 19 8 2 3" xfId="10020"/>
    <cellStyle name="Normal 3 19 8 2 3 2" xfId="27660"/>
    <cellStyle name="Normal 3 19 8 2 4" xfId="10021"/>
    <cellStyle name="Normal 3 19 8 2 4 2" xfId="27661"/>
    <cellStyle name="Normal 3 19 8 2 5" xfId="10022"/>
    <cellStyle name="Normal 3 19 8 2 5 2" xfId="27662"/>
    <cellStyle name="Normal 3 19 8 2 6" xfId="10023"/>
    <cellStyle name="Normal 3 19 8 2 6 2" xfId="27663"/>
    <cellStyle name="Normal 3 19 8 2 7" xfId="10024"/>
    <cellStyle name="Normal 3 19 8 2 7 2" xfId="27664"/>
    <cellStyle name="Normal 3 19 8 2 8" xfId="10025"/>
    <cellStyle name="Normal 3 19 8 2 8 2" xfId="27665"/>
    <cellStyle name="Normal 3 19 8 2 9" xfId="10026"/>
    <cellStyle name="Normal 3 19 8 2 9 2" xfId="27666"/>
    <cellStyle name="Normal 3 19 8 3" xfId="10027"/>
    <cellStyle name="Normal 3 19 8 3 2" xfId="27667"/>
    <cellStyle name="Normal 3 19 8 4" xfId="10028"/>
    <cellStyle name="Normal 3 19 8 4 2" xfId="27668"/>
    <cellStyle name="Normal 3 19 8 5" xfId="10029"/>
    <cellStyle name="Normal 3 19 8 5 2" xfId="27669"/>
    <cellStyle name="Normal 3 19 8 6" xfId="10030"/>
    <cellStyle name="Normal 3 19 8 6 2" xfId="27670"/>
    <cellStyle name="Normal 3 19 8 7" xfId="10031"/>
    <cellStyle name="Normal 3 19 8 7 2" xfId="27671"/>
    <cellStyle name="Normal 3 19 8 8" xfId="10032"/>
    <cellStyle name="Normal 3 19 8 8 2" xfId="27672"/>
    <cellStyle name="Normal 3 19 8 9" xfId="10033"/>
    <cellStyle name="Normal 3 19 8 9 2" xfId="27673"/>
    <cellStyle name="Normal 3 19 9" xfId="10034"/>
    <cellStyle name="Normal 3 19 9 10" xfId="10035"/>
    <cellStyle name="Normal 3 19 9 10 2" xfId="27674"/>
    <cellStyle name="Normal 3 19 9 11" xfId="10036"/>
    <cellStyle name="Normal 3 19 9 11 2" xfId="27675"/>
    <cellStyle name="Normal 3 19 9 12" xfId="10037"/>
    <cellStyle name="Normal 3 19 9 12 2" xfId="27676"/>
    <cellStyle name="Normal 3 19 9 13" xfId="10038"/>
    <cellStyle name="Normal 3 19 9 13 2" xfId="27677"/>
    <cellStyle name="Normal 3 19 9 14" xfId="10039"/>
    <cellStyle name="Normal 3 19 9 14 2" xfId="27678"/>
    <cellStyle name="Normal 3 19 9 15" xfId="27679"/>
    <cellStyle name="Normal 3 19 9 2" xfId="10040"/>
    <cellStyle name="Normal 3 19 9 2 2" xfId="27680"/>
    <cellStyle name="Normal 3 19 9 3" xfId="10041"/>
    <cellStyle name="Normal 3 19 9 3 2" xfId="27681"/>
    <cellStyle name="Normal 3 19 9 4" xfId="10042"/>
    <cellStyle name="Normal 3 19 9 4 2" xfId="27682"/>
    <cellStyle name="Normal 3 19 9 5" xfId="10043"/>
    <cellStyle name="Normal 3 19 9 5 2" xfId="27683"/>
    <cellStyle name="Normal 3 19 9 6" xfId="10044"/>
    <cellStyle name="Normal 3 19 9 6 2" xfId="27684"/>
    <cellStyle name="Normal 3 19 9 7" xfId="10045"/>
    <cellStyle name="Normal 3 19 9 7 2" xfId="27685"/>
    <cellStyle name="Normal 3 19 9 8" xfId="10046"/>
    <cellStyle name="Normal 3 19 9 8 2" xfId="27686"/>
    <cellStyle name="Normal 3 19 9 9" xfId="10047"/>
    <cellStyle name="Normal 3 19 9 9 2" xfId="27687"/>
    <cellStyle name="Normal 3 2" xfId="85"/>
    <cellStyle name="Normal 3 2 10" xfId="479"/>
    <cellStyle name="Normal 3 2 11" xfId="10048"/>
    <cellStyle name="Normal 3 2 12" xfId="10049"/>
    <cellStyle name="Normal 3 2 13" xfId="10050"/>
    <cellStyle name="Normal 3 2 14" xfId="10051"/>
    <cellStyle name="Normal 3 2 15" xfId="10052"/>
    <cellStyle name="Normal 3 2 16" xfId="10053"/>
    <cellStyle name="Normal 3 2 17" xfId="10054"/>
    <cellStyle name="Normal 3 2 18" xfId="10055"/>
    <cellStyle name="Normal 3 2 19" xfId="10056"/>
    <cellStyle name="Normal 3 2 2" xfId="86"/>
    <cellStyle name="Normal 3 2 2 2" xfId="27688"/>
    <cellStyle name="Normal 3 2 2 3" xfId="27689"/>
    <cellStyle name="Normal 3 2 20" xfId="10057"/>
    <cellStyle name="Normal 3 2 21" xfId="10058"/>
    <cellStyle name="Normal 3 2 22" xfId="10059"/>
    <cellStyle name="Normal 3 2 23" xfId="10060"/>
    <cellStyle name="Normal 3 2 24" xfId="10061"/>
    <cellStyle name="Normal 3 2 25" xfId="10062"/>
    <cellStyle name="Normal 3 2 25 10" xfId="10063"/>
    <cellStyle name="Normal 3 2 25 10 2" xfId="27690"/>
    <cellStyle name="Normal 3 2 25 11" xfId="10064"/>
    <cellStyle name="Normal 3 2 25 11 2" xfId="27691"/>
    <cellStyle name="Normal 3 2 25 12" xfId="10065"/>
    <cellStyle name="Normal 3 2 25 12 2" xfId="27692"/>
    <cellStyle name="Normal 3 2 25 13" xfId="10066"/>
    <cellStyle name="Normal 3 2 25 13 2" xfId="27693"/>
    <cellStyle name="Normal 3 2 25 14" xfId="10067"/>
    <cellStyle name="Normal 3 2 25 14 2" xfId="27694"/>
    <cellStyle name="Normal 3 2 25 15" xfId="10068"/>
    <cellStyle name="Normal 3 2 25 15 2" xfId="27695"/>
    <cellStyle name="Normal 3 2 25 16" xfId="27696"/>
    <cellStyle name="Normal 3 2 25 2" xfId="10069"/>
    <cellStyle name="Normal 3 2 25 2 10" xfId="10070"/>
    <cellStyle name="Normal 3 2 25 2 10 2" xfId="27697"/>
    <cellStyle name="Normal 3 2 25 2 11" xfId="10071"/>
    <cellStyle name="Normal 3 2 25 2 11 2" xfId="27698"/>
    <cellStyle name="Normal 3 2 25 2 12" xfId="10072"/>
    <cellStyle name="Normal 3 2 25 2 12 2" xfId="27699"/>
    <cellStyle name="Normal 3 2 25 2 13" xfId="10073"/>
    <cellStyle name="Normal 3 2 25 2 13 2" xfId="27700"/>
    <cellStyle name="Normal 3 2 25 2 14" xfId="10074"/>
    <cellStyle name="Normal 3 2 25 2 14 2" xfId="27701"/>
    <cellStyle name="Normal 3 2 25 2 15" xfId="27702"/>
    <cellStyle name="Normal 3 2 25 2 2" xfId="10075"/>
    <cellStyle name="Normal 3 2 25 2 2 2" xfId="27703"/>
    <cellStyle name="Normal 3 2 25 2 3" xfId="10076"/>
    <cellStyle name="Normal 3 2 25 2 3 2" xfId="27704"/>
    <cellStyle name="Normal 3 2 25 2 4" xfId="10077"/>
    <cellStyle name="Normal 3 2 25 2 4 2" xfId="27705"/>
    <cellStyle name="Normal 3 2 25 2 5" xfId="10078"/>
    <cellStyle name="Normal 3 2 25 2 5 2" xfId="27706"/>
    <cellStyle name="Normal 3 2 25 2 6" xfId="10079"/>
    <cellStyle name="Normal 3 2 25 2 6 2" xfId="27707"/>
    <cellStyle name="Normal 3 2 25 2 7" xfId="10080"/>
    <cellStyle name="Normal 3 2 25 2 7 2" xfId="27708"/>
    <cellStyle name="Normal 3 2 25 2 8" xfId="10081"/>
    <cellStyle name="Normal 3 2 25 2 8 2" xfId="27709"/>
    <cellStyle name="Normal 3 2 25 2 9" xfId="10082"/>
    <cellStyle name="Normal 3 2 25 2 9 2" xfId="27710"/>
    <cellStyle name="Normal 3 2 25 3" xfId="10083"/>
    <cellStyle name="Normal 3 2 25 3 2" xfId="27711"/>
    <cellStyle name="Normal 3 2 25 4" xfId="10084"/>
    <cellStyle name="Normal 3 2 25 4 2" xfId="27712"/>
    <cellStyle name="Normal 3 2 25 5" xfId="10085"/>
    <cellStyle name="Normal 3 2 25 5 2" xfId="27713"/>
    <cellStyle name="Normal 3 2 25 6" xfId="10086"/>
    <cellStyle name="Normal 3 2 25 6 2" xfId="27714"/>
    <cellStyle name="Normal 3 2 25 7" xfId="10087"/>
    <cellStyle name="Normal 3 2 25 7 2" xfId="27715"/>
    <cellStyle name="Normal 3 2 25 8" xfId="10088"/>
    <cellStyle name="Normal 3 2 25 8 2" xfId="27716"/>
    <cellStyle name="Normal 3 2 25 9" xfId="10089"/>
    <cellStyle name="Normal 3 2 25 9 2" xfId="27717"/>
    <cellStyle name="Normal 3 2 26" xfId="10090"/>
    <cellStyle name="Normal 3 2 26 10" xfId="10091"/>
    <cellStyle name="Normal 3 2 26 10 2" xfId="27718"/>
    <cellStyle name="Normal 3 2 26 11" xfId="10092"/>
    <cellStyle name="Normal 3 2 26 11 2" xfId="27719"/>
    <cellStyle name="Normal 3 2 26 12" xfId="10093"/>
    <cellStyle name="Normal 3 2 26 12 2" xfId="27720"/>
    <cellStyle name="Normal 3 2 26 13" xfId="10094"/>
    <cellStyle name="Normal 3 2 26 13 2" xfId="27721"/>
    <cellStyle name="Normal 3 2 26 14" xfId="10095"/>
    <cellStyle name="Normal 3 2 26 14 2" xfId="27722"/>
    <cellStyle name="Normal 3 2 26 15" xfId="10096"/>
    <cellStyle name="Normal 3 2 26 15 2" xfId="27723"/>
    <cellStyle name="Normal 3 2 26 16" xfId="27724"/>
    <cellStyle name="Normal 3 2 26 2" xfId="10097"/>
    <cellStyle name="Normal 3 2 26 2 10" xfId="10098"/>
    <cellStyle name="Normal 3 2 26 2 10 2" xfId="27725"/>
    <cellStyle name="Normal 3 2 26 2 11" xfId="10099"/>
    <cellStyle name="Normal 3 2 26 2 11 2" xfId="27726"/>
    <cellStyle name="Normal 3 2 26 2 12" xfId="10100"/>
    <cellStyle name="Normal 3 2 26 2 12 2" xfId="27727"/>
    <cellStyle name="Normal 3 2 26 2 13" xfId="10101"/>
    <cellStyle name="Normal 3 2 26 2 13 2" xfId="27728"/>
    <cellStyle name="Normal 3 2 26 2 14" xfId="10102"/>
    <cellStyle name="Normal 3 2 26 2 14 2" xfId="27729"/>
    <cellStyle name="Normal 3 2 26 2 15" xfId="27730"/>
    <cellStyle name="Normal 3 2 26 2 2" xfId="10103"/>
    <cellStyle name="Normal 3 2 26 2 2 2" xfId="27731"/>
    <cellStyle name="Normal 3 2 26 2 3" xfId="10104"/>
    <cellStyle name="Normal 3 2 26 2 3 2" xfId="27732"/>
    <cellStyle name="Normal 3 2 26 2 4" xfId="10105"/>
    <cellStyle name="Normal 3 2 26 2 4 2" xfId="27733"/>
    <cellStyle name="Normal 3 2 26 2 5" xfId="10106"/>
    <cellStyle name="Normal 3 2 26 2 5 2" xfId="27734"/>
    <cellStyle name="Normal 3 2 26 2 6" xfId="10107"/>
    <cellStyle name="Normal 3 2 26 2 6 2" xfId="27735"/>
    <cellStyle name="Normal 3 2 26 2 7" xfId="10108"/>
    <cellStyle name="Normal 3 2 26 2 7 2" xfId="27736"/>
    <cellStyle name="Normal 3 2 26 2 8" xfId="10109"/>
    <cellStyle name="Normal 3 2 26 2 8 2" xfId="27737"/>
    <cellStyle name="Normal 3 2 26 2 9" xfId="10110"/>
    <cellStyle name="Normal 3 2 26 2 9 2" xfId="27738"/>
    <cellStyle name="Normal 3 2 26 3" xfId="10111"/>
    <cellStyle name="Normal 3 2 26 3 2" xfId="27739"/>
    <cellStyle name="Normal 3 2 26 4" xfId="10112"/>
    <cellStyle name="Normal 3 2 26 4 2" xfId="27740"/>
    <cellStyle name="Normal 3 2 26 5" xfId="10113"/>
    <cellStyle name="Normal 3 2 26 5 2" xfId="27741"/>
    <cellStyle name="Normal 3 2 26 6" xfId="10114"/>
    <cellStyle name="Normal 3 2 26 6 2" xfId="27742"/>
    <cellStyle name="Normal 3 2 26 7" xfId="10115"/>
    <cellStyle name="Normal 3 2 26 7 2" xfId="27743"/>
    <cellStyle name="Normal 3 2 26 8" xfId="10116"/>
    <cellStyle name="Normal 3 2 26 8 2" xfId="27744"/>
    <cellStyle name="Normal 3 2 26 9" xfId="10117"/>
    <cellStyle name="Normal 3 2 26 9 2" xfId="27745"/>
    <cellStyle name="Normal 3 2 27" xfId="10118"/>
    <cellStyle name="Normal 3 2 27 10" xfId="10119"/>
    <cellStyle name="Normal 3 2 27 10 2" xfId="27746"/>
    <cellStyle name="Normal 3 2 27 11" xfId="10120"/>
    <cellStyle name="Normal 3 2 27 11 2" xfId="27747"/>
    <cellStyle name="Normal 3 2 27 12" xfId="10121"/>
    <cellStyle name="Normal 3 2 27 12 2" xfId="27748"/>
    <cellStyle name="Normal 3 2 27 13" xfId="10122"/>
    <cellStyle name="Normal 3 2 27 13 2" xfId="27749"/>
    <cellStyle name="Normal 3 2 27 14" xfId="10123"/>
    <cellStyle name="Normal 3 2 27 14 2" xfId="27750"/>
    <cellStyle name="Normal 3 2 27 15" xfId="10124"/>
    <cellStyle name="Normal 3 2 27 15 2" xfId="27751"/>
    <cellStyle name="Normal 3 2 27 16" xfId="27752"/>
    <cellStyle name="Normal 3 2 27 2" xfId="10125"/>
    <cellStyle name="Normal 3 2 27 2 10" xfId="10126"/>
    <cellStyle name="Normal 3 2 27 2 10 2" xfId="27753"/>
    <cellStyle name="Normal 3 2 27 2 11" xfId="10127"/>
    <cellStyle name="Normal 3 2 27 2 11 2" xfId="27754"/>
    <cellStyle name="Normal 3 2 27 2 12" xfId="10128"/>
    <cellStyle name="Normal 3 2 27 2 12 2" xfId="27755"/>
    <cellStyle name="Normal 3 2 27 2 13" xfId="10129"/>
    <cellStyle name="Normal 3 2 27 2 13 2" xfId="27756"/>
    <cellStyle name="Normal 3 2 27 2 14" xfId="10130"/>
    <cellStyle name="Normal 3 2 27 2 14 2" xfId="27757"/>
    <cellStyle name="Normal 3 2 27 2 15" xfId="27758"/>
    <cellStyle name="Normal 3 2 27 2 2" xfId="10131"/>
    <cellStyle name="Normal 3 2 27 2 2 2" xfId="27759"/>
    <cellStyle name="Normal 3 2 27 2 3" xfId="10132"/>
    <cellStyle name="Normal 3 2 27 2 3 2" xfId="27760"/>
    <cellStyle name="Normal 3 2 27 2 4" xfId="10133"/>
    <cellStyle name="Normal 3 2 27 2 4 2" xfId="27761"/>
    <cellStyle name="Normal 3 2 27 2 5" xfId="10134"/>
    <cellStyle name="Normal 3 2 27 2 5 2" xfId="27762"/>
    <cellStyle name="Normal 3 2 27 2 6" xfId="10135"/>
    <cellStyle name="Normal 3 2 27 2 6 2" xfId="27763"/>
    <cellStyle name="Normal 3 2 27 2 7" xfId="10136"/>
    <cellStyle name="Normal 3 2 27 2 7 2" xfId="27764"/>
    <cellStyle name="Normal 3 2 27 2 8" xfId="10137"/>
    <cellStyle name="Normal 3 2 27 2 8 2" xfId="27765"/>
    <cellStyle name="Normal 3 2 27 2 9" xfId="10138"/>
    <cellStyle name="Normal 3 2 27 2 9 2" xfId="27766"/>
    <cellStyle name="Normal 3 2 27 3" xfId="10139"/>
    <cellStyle name="Normal 3 2 27 3 2" xfId="27767"/>
    <cellStyle name="Normal 3 2 27 4" xfId="10140"/>
    <cellStyle name="Normal 3 2 27 4 2" xfId="27768"/>
    <cellStyle name="Normal 3 2 27 5" xfId="10141"/>
    <cellStyle name="Normal 3 2 27 5 2" xfId="27769"/>
    <cellStyle name="Normal 3 2 27 6" xfId="10142"/>
    <cellStyle name="Normal 3 2 27 6 2" xfId="27770"/>
    <cellStyle name="Normal 3 2 27 7" xfId="10143"/>
    <cellStyle name="Normal 3 2 27 7 2" xfId="27771"/>
    <cellStyle name="Normal 3 2 27 8" xfId="10144"/>
    <cellStyle name="Normal 3 2 27 8 2" xfId="27772"/>
    <cellStyle name="Normal 3 2 27 9" xfId="10145"/>
    <cellStyle name="Normal 3 2 27 9 2" xfId="27773"/>
    <cellStyle name="Normal 3 2 28" xfId="10146"/>
    <cellStyle name="Normal 3 2 28 10" xfId="10147"/>
    <cellStyle name="Normal 3 2 28 10 2" xfId="27774"/>
    <cellStyle name="Normal 3 2 28 11" xfId="10148"/>
    <cellStyle name="Normal 3 2 28 11 2" xfId="27775"/>
    <cellStyle name="Normal 3 2 28 12" xfId="10149"/>
    <cellStyle name="Normal 3 2 28 12 2" xfId="27776"/>
    <cellStyle name="Normal 3 2 28 13" xfId="10150"/>
    <cellStyle name="Normal 3 2 28 13 2" xfId="27777"/>
    <cellStyle name="Normal 3 2 28 14" xfId="10151"/>
    <cellStyle name="Normal 3 2 28 14 2" xfId="27778"/>
    <cellStyle name="Normal 3 2 28 15" xfId="27779"/>
    <cellStyle name="Normal 3 2 28 2" xfId="10152"/>
    <cellStyle name="Normal 3 2 28 2 2" xfId="27780"/>
    <cellStyle name="Normal 3 2 28 3" xfId="10153"/>
    <cellStyle name="Normal 3 2 28 3 2" xfId="27781"/>
    <cellStyle name="Normal 3 2 28 4" xfId="10154"/>
    <cellStyle name="Normal 3 2 28 4 2" xfId="27782"/>
    <cellStyle name="Normal 3 2 28 5" xfId="10155"/>
    <cellStyle name="Normal 3 2 28 5 2" xfId="27783"/>
    <cellStyle name="Normal 3 2 28 6" xfId="10156"/>
    <cellStyle name="Normal 3 2 28 6 2" xfId="27784"/>
    <cellStyle name="Normal 3 2 28 7" xfId="10157"/>
    <cellStyle name="Normal 3 2 28 7 2" xfId="27785"/>
    <cellStyle name="Normal 3 2 28 8" xfId="10158"/>
    <cellStyle name="Normal 3 2 28 8 2" xfId="27786"/>
    <cellStyle name="Normal 3 2 28 9" xfId="10159"/>
    <cellStyle name="Normal 3 2 28 9 2" xfId="27787"/>
    <cellStyle name="Normal 3 2 29" xfId="10160"/>
    <cellStyle name="Normal 3 2 29 10" xfId="10161"/>
    <cellStyle name="Normal 3 2 29 10 2" xfId="27788"/>
    <cellStyle name="Normal 3 2 29 11" xfId="10162"/>
    <cellStyle name="Normal 3 2 29 11 2" xfId="27789"/>
    <cellStyle name="Normal 3 2 29 12" xfId="10163"/>
    <cellStyle name="Normal 3 2 29 12 2" xfId="27790"/>
    <cellStyle name="Normal 3 2 29 13" xfId="10164"/>
    <cellStyle name="Normal 3 2 29 13 2" xfId="27791"/>
    <cellStyle name="Normal 3 2 29 14" xfId="10165"/>
    <cellStyle name="Normal 3 2 29 14 2" xfId="27792"/>
    <cellStyle name="Normal 3 2 29 15" xfId="27793"/>
    <cellStyle name="Normal 3 2 29 2" xfId="10166"/>
    <cellStyle name="Normal 3 2 29 2 2" xfId="27794"/>
    <cellStyle name="Normal 3 2 29 3" xfId="10167"/>
    <cellStyle name="Normal 3 2 29 3 2" xfId="27795"/>
    <cellStyle name="Normal 3 2 29 4" xfId="10168"/>
    <cellStyle name="Normal 3 2 29 4 2" xfId="27796"/>
    <cellStyle name="Normal 3 2 29 5" xfId="10169"/>
    <cellStyle name="Normal 3 2 29 5 2" xfId="27797"/>
    <cellStyle name="Normal 3 2 29 6" xfId="10170"/>
    <cellStyle name="Normal 3 2 29 6 2" xfId="27798"/>
    <cellStyle name="Normal 3 2 29 7" xfId="10171"/>
    <cellStyle name="Normal 3 2 29 7 2" xfId="27799"/>
    <cellStyle name="Normal 3 2 29 8" xfId="10172"/>
    <cellStyle name="Normal 3 2 29 8 2" xfId="27800"/>
    <cellStyle name="Normal 3 2 29 9" xfId="10173"/>
    <cellStyle name="Normal 3 2 29 9 2" xfId="27801"/>
    <cellStyle name="Normal 3 2 3" xfId="87"/>
    <cellStyle name="Normal 3 2 3 10" xfId="10174"/>
    <cellStyle name="Normal 3 2 3 10 2" xfId="27802"/>
    <cellStyle name="Normal 3 2 3 11" xfId="10175"/>
    <cellStyle name="Normal 3 2 3 11 2" xfId="27803"/>
    <cellStyle name="Normal 3 2 3 12" xfId="10176"/>
    <cellStyle name="Normal 3 2 3 12 2" xfId="27804"/>
    <cellStyle name="Normal 3 2 3 13" xfId="10177"/>
    <cellStyle name="Normal 3 2 3 13 2" xfId="27805"/>
    <cellStyle name="Normal 3 2 3 14" xfId="10178"/>
    <cellStyle name="Normal 3 2 3 14 2" xfId="27806"/>
    <cellStyle name="Normal 3 2 3 15" xfId="10179"/>
    <cellStyle name="Normal 3 2 3 15 2" xfId="27807"/>
    <cellStyle name="Normal 3 2 3 16" xfId="10180"/>
    <cellStyle name="Normal 3 2 3 16 2" xfId="27808"/>
    <cellStyle name="Normal 3 2 3 17" xfId="10181"/>
    <cellStyle name="Normal 3 2 3 17 2" xfId="27809"/>
    <cellStyle name="Normal 3 2 3 18" xfId="27810"/>
    <cellStyle name="Normal 3 2 3 19" xfId="27811"/>
    <cellStyle name="Normal 3 2 3 2" xfId="10182"/>
    <cellStyle name="Normal 3 2 3 3" xfId="10183"/>
    <cellStyle name="Normal 3 2 3 4" xfId="10184"/>
    <cellStyle name="Normal 3 2 3 5" xfId="10185"/>
    <cellStyle name="Normal 3 2 3 5 2" xfId="27812"/>
    <cellStyle name="Normal 3 2 3 6" xfId="10186"/>
    <cellStyle name="Normal 3 2 3 6 2" xfId="27813"/>
    <cellStyle name="Normal 3 2 3 7" xfId="10187"/>
    <cellStyle name="Normal 3 2 3 7 2" xfId="27814"/>
    <cellStyle name="Normal 3 2 3 8" xfId="10188"/>
    <cellStyle name="Normal 3 2 3 8 2" xfId="27815"/>
    <cellStyle name="Normal 3 2 3 9" xfId="10189"/>
    <cellStyle name="Normal 3 2 3 9 2" xfId="27816"/>
    <cellStyle name="Normal 3 2 30" xfId="10190"/>
    <cellStyle name="Normal 3 2 30 10" xfId="10191"/>
    <cellStyle name="Normal 3 2 30 10 2" xfId="27817"/>
    <cellStyle name="Normal 3 2 30 11" xfId="10192"/>
    <cellStyle name="Normal 3 2 30 11 2" xfId="27818"/>
    <cellStyle name="Normal 3 2 30 12" xfId="10193"/>
    <cellStyle name="Normal 3 2 30 12 2" xfId="27819"/>
    <cellStyle name="Normal 3 2 30 13" xfId="10194"/>
    <cellStyle name="Normal 3 2 30 13 2" xfId="27820"/>
    <cellStyle name="Normal 3 2 30 14" xfId="10195"/>
    <cellStyle name="Normal 3 2 30 14 2" xfId="27821"/>
    <cellStyle name="Normal 3 2 30 15" xfId="27822"/>
    <cellStyle name="Normal 3 2 30 2" xfId="10196"/>
    <cellStyle name="Normal 3 2 30 2 2" xfId="27823"/>
    <cellStyle name="Normal 3 2 30 3" xfId="10197"/>
    <cellStyle name="Normal 3 2 30 3 2" xfId="27824"/>
    <cellStyle name="Normal 3 2 30 4" xfId="10198"/>
    <cellStyle name="Normal 3 2 30 4 2" xfId="27825"/>
    <cellStyle name="Normal 3 2 30 5" xfId="10199"/>
    <cellStyle name="Normal 3 2 30 5 2" xfId="27826"/>
    <cellStyle name="Normal 3 2 30 6" xfId="10200"/>
    <cellStyle name="Normal 3 2 30 6 2" xfId="27827"/>
    <cellStyle name="Normal 3 2 30 7" xfId="10201"/>
    <cellStyle name="Normal 3 2 30 7 2" xfId="27828"/>
    <cellStyle name="Normal 3 2 30 8" xfId="10202"/>
    <cellStyle name="Normal 3 2 30 8 2" xfId="27829"/>
    <cellStyle name="Normal 3 2 30 9" xfId="10203"/>
    <cellStyle name="Normal 3 2 30 9 2" xfId="27830"/>
    <cellStyle name="Normal 3 2 31" xfId="10204"/>
    <cellStyle name="Normal 3 2 31 10" xfId="10205"/>
    <cellStyle name="Normal 3 2 31 10 2" xfId="27831"/>
    <cellStyle name="Normal 3 2 31 11" xfId="10206"/>
    <cellStyle name="Normal 3 2 31 11 2" xfId="27832"/>
    <cellStyle name="Normal 3 2 31 12" xfId="10207"/>
    <cellStyle name="Normal 3 2 31 12 2" xfId="27833"/>
    <cellStyle name="Normal 3 2 31 13" xfId="10208"/>
    <cellStyle name="Normal 3 2 31 13 2" xfId="27834"/>
    <cellStyle name="Normal 3 2 31 14" xfId="10209"/>
    <cellStyle name="Normal 3 2 31 14 2" xfId="27835"/>
    <cellStyle name="Normal 3 2 31 15" xfId="27836"/>
    <cellStyle name="Normal 3 2 31 2" xfId="10210"/>
    <cellStyle name="Normal 3 2 31 2 2" xfId="27837"/>
    <cellStyle name="Normal 3 2 31 3" xfId="10211"/>
    <cellStyle name="Normal 3 2 31 3 2" xfId="27838"/>
    <cellStyle name="Normal 3 2 31 4" xfId="10212"/>
    <cellStyle name="Normal 3 2 31 4 2" xfId="27839"/>
    <cellStyle name="Normal 3 2 31 5" xfId="10213"/>
    <cellStyle name="Normal 3 2 31 5 2" xfId="27840"/>
    <cellStyle name="Normal 3 2 31 6" xfId="10214"/>
    <cellStyle name="Normal 3 2 31 6 2" xfId="27841"/>
    <cellStyle name="Normal 3 2 31 7" xfId="10215"/>
    <cellStyle name="Normal 3 2 31 7 2" xfId="27842"/>
    <cellStyle name="Normal 3 2 31 8" xfId="10216"/>
    <cellStyle name="Normal 3 2 31 8 2" xfId="27843"/>
    <cellStyle name="Normal 3 2 31 9" xfId="10217"/>
    <cellStyle name="Normal 3 2 31 9 2" xfId="27844"/>
    <cellStyle name="Normal 3 2 32" xfId="10218"/>
    <cellStyle name="Normal 3 2 32 10" xfId="10219"/>
    <cellStyle name="Normal 3 2 32 10 2" xfId="27845"/>
    <cellStyle name="Normal 3 2 32 11" xfId="10220"/>
    <cellStyle name="Normal 3 2 32 11 2" xfId="27846"/>
    <cellStyle name="Normal 3 2 32 12" xfId="10221"/>
    <cellStyle name="Normal 3 2 32 12 2" xfId="27847"/>
    <cellStyle name="Normal 3 2 32 13" xfId="10222"/>
    <cellStyle name="Normal 3 2 32 13 2" xfId="27848"/>
    <cellStyle name="Normal 3 2 32 14" xfId="10223"/>
    <cellStyle name="Normal 3 2 32 14 2" xfId="27849"/>
    <cellStyle name="Normal 3 2 32 15" xfId="27850"/>
    <cellStyle name="Normal 3 2 32 2" xfId="10224"/>
    <cellStyle name="Normal 3 2 32 2 2" xfId="27851"/>
    <cellStyle name="Normal 3 2 32 3" xfId="10225"/>
    <cellStyle name="Normal 3 2 32 3 2" xfId="27852"/>
    <cellStyle name="Normal 3 2 32 4" xfId="10226"/>
    <cellStyle name="Normal 3 2 32 4 2" xfId="27853"/>
    <cellStyle name="Normal 3 2 32 5" xfId="10227"/>
    <cellStyle name="Normal 3 2 32 5 2" xfId="27854"/>
    <cellStyle name="Normal 3 2 32 6" xfId="10228"/>
    <cellStyle name="Normal 3 2 32 6 2" xfId="27855"/>
    <cellStyle name="Normal 3 2 32 7" xfId="10229"/>
    <cellStyle name="Normal 3 2 32 7 2" xfId="27856"/>
    <cellStyle name="Normal 3 2 32 8" xfId="10230"/>
    <cellStyle name="Normal 3 2 32 8 2" xfId="27857"/>
    <cellStyle name="Normal 3 2 32 9" xfId="10231"/>
    <cellStyle name="Normal 3 2 32 9 2" xfId="27858"/>
    <cellStyle name="Normal 3 2 33" xfId="10232"/>
    <cellStyle name="Normal 3 2 33 10" xfId="10233"/>
    <cellStyle name="Normal 3 2 33 10 2" xfId="27859"/>
    <cellStyle name="Normal 3 2 33 11" xfId="10234"/>
    <cellStyle name="Normal 3 2 33 11 2" xfId="27860"/>
    <cellStyle name="Normal 3 2 33 12" xfId="10235"/>
    <cellStyle name="Normal 3 2 33 12 2" xfId="27861"/>
    <cellStyle name="Normal 3 2 33 13" xfId="10236"/>
    <cellStyle name="Normal 3 2 33 13 2" xfId="27862"/>
    <cellStyle name="Normal 3 2 33 14" xfId="10237"/>
    <cellStyle name="Normal 3 2 33 14 2" xfId="27863"/>
    <cellStyle name="Normal 3 2 33 15" xfId="27864"/>
    <cellStyle name="Normal 3 2 33 2" xfId="10238"/>
    <cellStyle name="Normal 3 2 33 2 2" xfId="27865"/>
    <cellStyle name="Normal 3 2 33 3" xfId="10239"/>
    <cellStyle name="Normal 3 2 33 3 2" xfId="27866"/>
    <cellStyle name="Normal 3 2 33 4" xfId="10240"/>
    <cellStyle name="Normal 3 2 33 4 2" xfId="27867"/>
    <cellStyle name="Normal 3 2 33 5" xfId="10241"/>
    <cellStyle name="Normal 3 2 33 5 2" xfId="27868"/>
    <cellStyle name="Normal 3 2 33 6" xfId="10242"/>
    <cellStyle name="Normal 3 2 33 6 2" xfId="27869"/>
    <cellStyle name="Normal 3 2 33 7" xfId="10243"/>
    <cellStyle name="Normal 3 2 33 7 2" xfId="27870"/>
    <cellStyle name="Normal 3 2 33 8" xfId="10244"/>
    <cellStyle name="Normal 3 2 33 8 2" xfId="27871"/>
    <cellStyle name="Normal 3 2 33 9" xfId="10245"/>
    <cellStyle name="Normal 3 2 33 9 2" xfId="27872"/>
    <cellStyle name="Normal 3 2 34" xfId="10246"/>
    <cellStyle name="Normal 3 2 35" xfId="10247"/>
    <cellStyle name="Normal 3 2 36" xfId="10248"/>
    <cellStyle name="Normal 3 2 36 10" xfId="10249"/>
    <cellStyle name="Normal 3 2 36 10 2" xfId="27873"/>
    <cellStyle name="Normal 3 2 36 11" xfId="10250"/>
    <cellStyle name="Normal 3 2 36 11 2" xfId="27874"/>
    <cellStyle name="Normal 3 2 36 12" xfId="10251"/>
    <cellStyle name="Normal 3 2 36 12 2" xfId="27875"/>
    <cellStyle name="Normal 3 2 36 13" xfId="10252"/>
    <cellStyle name="Normal 3 2 36 13 2" xfId="27876"/>
    <cellStyle name="Normal 3 2 36 14" xfId="10253"/>
    <cellStyle name="Normal 3 2 36 14 2" xfId="27877"/>
    <cellStyle name="Normal 3 2 36 15" xfId="27878"/>
    <cellStyle name="Normal 3 2 36 2" xfId="10254"/>
    <cellStyle name="Normal 3 2 36 2 2" xfId="27879"/>
    <cellStyle name="Normal 3 2 36 3" xfId="10255"/>
    <cellStyle name="Normal 3 2 36 3 2" xfId="27880"/>
    <cellStyle name="Normal 3 2 36 4" xfId="10256"/>
    <cellStyle name="Normal 3 2 36 4 2" xfId="27881"/>
    <cellStyle name="Normal 3 2 36 5" xfId="10257"/>
    <cellStyle name="Normal 3 2 36 5 2" xfId="27882"/>
    <cellStyle name="Normal 3 2 36 6" xfId="10258"/>
    <cellStyle name="Normal 3 2 36 6 2" xfId="27883"/>
    <cellStyle name="Normal 3 2 36 7" xfId="10259"/>
    <cellStyle name="Normal 3 2 36 7 2" xfId="27884"/>
    <cellStyle name="Normal 3 2 36 8" xfId="10260"/>
    <cellStyle name="Normal 3 2 36 8 2" xfId="27885"/>
    <cellStyle name="Normal 3 2 36 9" xfId="10261"/>
    <cellStyle name="Normal 3 2 36 9 2" xfId="27886"/>
    <cellStyle name="Normal 3 2 37" xfId="10262"/>
    <cellStyle name="Normal 3 2 37 10" xfId="10263"/>
    <cellStyle name="Normal 3 2 37 10 2" xfId="27887"/>
    <cellStyle name="Normal 3 2 37 11" xfId="10264"/>
    <cellStyle name="Normal 3 2 37 11 2" xfId="27888"/>
    <cellStyle name="Normal 3 2 37 12" xfId="10265"/>
    <cellStyle name="Normal 3 2 37 12 2" xfId="27889"/>
    <cellStyle name="Normal 3 2 37 13" xfId="10266"/>
    <cellStyle name="Normal 3 2 37 13 2" xfId="27890"/>
    <cellStyle name="Normal 3 2 37 14" xfId="10267"/>
    <cellStyle name="Normal 3 2 37 14 2" xfId="27891"/>
    <cellStyle name="Normal 3 2 37 15" xfId="27892"/>
    <cellStyle name="Normal 3 2 37 2" xfId="10268"/>
    <cellStyle name="Normal 3 2 37 2 2" xfId="27893"/>
    <cellStyle name="Normal 3 2 37 3" xfId="10269"/>
    <cellStyle name="Normal 3 2 37 3 2" xfId="27894"/>
    <cellStyle name="Normal 3 2 37 4" xfId="10270"/>
    <cellStyle name="Normal 3 2 37 4 2" xfId="27895"/>
    <cellStyle name="Normal 3 2 37 5" xfId="10271"/>
    <cellStyle name="Normal 3 2 37 5 2" xfId="27896"/>
    <cellStyle name="Normal 3 2 37 6" xfId="10272"/>
    <cellStyle name="Normal 3 2 37 6 2" xfId="27897"/>
    <cellStyle name="Normal 3 2 37 7" xfId="10273"/>
    <cellStyle name="Normal 3 2 37 7 2" xfId="27898"/>
    <cellStyle name="Normal 3 2 37 8" xfId="10274"/>
    <cellStyle name="Normal 3 2 37 8 2" xfId="27899"/>
    <cellStyle name="Normal 3 2 37 9" xfId="10275"/>
    <cellStyle name="Normal 3 2 37 9 2" xfId="27900"/>
    <cellStyle name="Normal 3 2 38" xfId="27901"/>
    <cellStyle name="Normal 3 2 4" xfId="88"/>
    <cellStyle name="Normal 3 2 4 2" xfId="27902"/>
    <cellStyle name="Normal 3 2 4 3" xfId="27903"/>
    <cellStyle name="Normal 3 2 5" xfId="89"/>
    <cellStyle name="Normal 3 2 5 2" xfId="27904"/>
    <cellStyle name="Normal 3 2 5 3" xfId="27905"/>
    <cellStyle name="Normal 3 2 6" xfId="90"/>
    <cellStyle name="Normal 3 2 6 2" xfId="27906"/>
    <cellStyle name="Normal 3 2 6 3" xfId="27907"/>
    <cellStyle name="Normal 3 2 7" xfId="91"/>
    <cellStyle name="Normal 3 2 7 2" xfId="27908"/>
    <cellStyle name="Normal 3 2 7 3" xfId="27909"/>
    <cellStyle name="Normal 3 2 8" xfId="92"/>
    <cellStyle name="Normal 3 2 8 2" xfId="27910"/>
    <cellStyle name="Normal 3 2 8 3" xfId="27911"/>
    <cellStyle name="Normal 3 2 9" xfId="93"/>
    <cellStyle name="Normal 3 2 9 2" xfId="27912"/>
    <cellStyle name="Normal 3 2 9 3" xfId="27913"/>
    <cellStyle name="Normal 3 20" xfId="10276"/>
    <cellStyle name="Normal 3 20 10" xfId="10277"/>
    <cellStyle name="Normal 3 20 10 10" xfId="10278"/>
    <cellStyle name="Normal 3 20 10 10 2" xfId="27914"/>
    <cellStyle name="Normal 3 20 10 11" xfId="10279"/>
    <cellStyle name="Normal 3 20 10 11 2" xfId="27915"/>
    <cellStyle name="Normal 3 20 10 12" xfId="10280"/>
    <cellStyle name="Normal 3 20 10 12 2" xfId="27916"/>
    <cellStyle name="Normal 3 20 10 13" xfId="10281"/>
    <cellStyle name="Normal 3 20 10 13 2" xfId="27917"/>
    <cellStyle name="Normal 3 20 10 14" xfId="10282"/>
    <cellStyle name="Normal 3 20 10 14 2" xfId="27918"/>
    <cellStyle name="Normal 3 20 10 15" xfId="27919"/>
    <cellStyle name="Normal 3 20 10 2" xfId="10283"/>
    <cellStyle name="Normal 3 20 10 2 2" xfId="27920"/>
    <cellStyle name="Normal 3 20 10 3" xfId="10284"/>
    <cellStyle name="Normal 3 20 10 3 2" xfId="27921"/>
    <cellStyle name="Normal 3 20 10 4" xfId="10285"/>
    <cellStyle name="Normal 3 20 10 4 2" xfId="27922"/>
    <cellStyle name="Normal 3 20 10 5" xfId="10286"/>
    <cellStyle name="Normal 3 20 10 5 2" xfId="27923"/>
    <cellStyle name="Normal 3 20 10 6" xfId="10287"/>
    <cellStyle name="Normal 3 20 10 6 2" xfId="27924"/>
    <cellStyle name="Normal 3 20 10 7" xfId="10288"/>
    <cellStyle name="Normal 3 20 10 7 2" xfId="27925"/>
    <cellStyle name="Normal 3 20 10 8" xfId="10289"/>
    <cellStyle name="Normal 3 20 10 8 2" xfId="27926"/>
    <cellStyle name="Normal 3 20 10 9" xfId="10290"/>
    <cellStyle name="Normal 3 20 10 9 2" xfId="27927"/>
    <cellStyle name="Normal 3 20 11" xfId="10291"/>
    <cellStyle name="Normal 3 20 11 10" xfId="10292"/>
    <cellStyle name="Normal 3 20 11 10 2" xfId="27928"/>
    <cellStyle name="Normal 3 20 11 11" xfId="10293"/>
    <cellStyle name="Normal 3 20 11 11 2" xfId="27929"/>
    <cellStyle name="Normal 3 20 11 12" xfId="10294"/>
    <cellStyle name="Normal 3 20 11 12 2" xfId="27930"/>
    <cellStyle name="Normal 3 20 11 13" xfId="10295"/>
    <cellStyle name="Normal 3 20 11 13 2" xfId="27931"/>
    <cellStyle name="Normal 3 20 11 14" xfId="10296"/>
    <cellStyle name="Normal 3 20 11 14 2" xfId="27932"/>
    <cellStyle name="Normal 3 20 11 15" xfId="27933"/>
    <cellStyle name="Normal 3 20 11 2" xfId="10297"/>
    <cellStyle name="Normal 3 20 11 2 2" xfId="27934"/>
    <cellStyle name="Normal 3 20 11 3" xfId="10298"/>
    <cellStyle name="Normal 3 20 11 3 2" xfId="27935"/>
    <cellStyle name="Normal 3 20 11 4" xfId="10299"/>
    <cellStyle name="Normal 3 20 11 4 2" xfId="27936"/>
    <cellStyle name="Normal 3 20 11 5" xfId="10300"/>
    <cellStyle name="Normal 3 20 11 5 2" xfId="27937"/>
    <cellStyle name="Normal 3 20 11 6" xfId="10301"/>
    <cellStyle name="Normal 3 20 11 6 2" xfId="27938"/>
    <cellStyle name="Normal 3 20 11 7" xfId="10302"/>
    <cellStyle name="Normal 3 20 11 7 2" xfId="27939"/>
    <cellStyle name="Normal 3 20 11 8" xfId="10303"/>
    <cellStyle name="Normal 3 20 11 8 2" xfId="27940"/>
    <cellStyle name="Normal 3 20 11 9" xfId="10304"/>
    <cellStyle name="Normal 3 20 11 9 2" xfId="27941"/>
    <cellStyle name="Normal 3 20 12" xfId="10305"/>
    <cellStyle name="Normal 3 20 12 10" xfId="10306"/>
    <cellStyle name="Normal 3 20 12 10 2" xfId="27942"/>
    <cellStyle name="Normal 3 20 12 11" xfId="10307"/>
    <cellStyle name="Normal 3 20 12 11 2" xfId="27943"/>
    <cellStyle name="Normal 3 20 12 12" xfId="10308"/>
    <cellStyle name="Normal 3 20 12 12 2" xfId="27944"/>
    <cellStyle name="Normal 3 20 12 13" xfId="10309"/>
    <cellStyle name="Normal 3 20 12 13 2" xfId="27945"/>
    <cellStyle name="Normal 3 20 12 14" xfId="10310"/>
    <cellStyle name="Normal 3 20 12 14 2" xfId="27946"/>
    <cellStyle name="Normal 3 20 12 15" xfId="27947"/>
    <cellStyle name="Normal 3 20 12 2" xfId="10311"/>
    <cellStyle name="Normal 3 20 12 2 2" xfId="27948"/>
    <cellStyle name="Normal 3 20 12 3" xfId="10312"/>
    <cellStyle name="Normal 3 20 12 3 2" xfId="27949"/>
    <cellStyle name="Normal 3 20 12 4" xfId="10313"/>
    <cellStyle name="Normal 3 20 12 4 2" xfId="27950"/>
    <cellStyle name="Normal 3 20 12 5" xfId="10314"/>
    <cellStyle name="Normal 3 20 12 5 2" xfId="27951"/>
    <cellStyle name="Normal 3 20 12 6" xfId="10315"/>
    <cellStyle name="Normal 3 20 12 6 2" xfId="27952"/>
    <cellStyle name="Normal 3 20 12 7" xfId="10316"/>
    <cellStyle name="Normal 3 20 12 7 2" xfId="27953"/>
    <cellStyle name="Normal 3 20 12 8" xfId="10317"/>
    <cellStyle name="Normal 3 20 12 8 2" xfId="27954"/>
    <cellStyle name="Normal 3 20 12 9" xfId="10318"/>
    <cellStyle name="Normal 3 20 12 9 2" xfId="27955"/>
    <cellStyle name="Normal 3 20 13" xfId="10319"/>
    <cellStyle name="Normal 3 20 13 10" xfId="10320"/>
    <cellStyle name="Normal 3 20 13 10 2" xfId="27956"/>
    <cellStyle name="Normal 3 20 13 11" xfId="10321"/>
    <cellStyle name="Normal 3 20 13 11 2" xfId="27957"/>
    <cellStyle name="Normal 3 20 13 12" xfId="10322"/>
    <cellStyle name="Normal 3 20 13 12 2" xfId="27958"/>
    <cellStyle name="Normal 3 20 13 13" xfId="10323"/>
    <cellStyle name="Normal 3 20 13 13 2" xfId="27959"/>
    <cellStyle name="Normal 3 20 13 14" xfId="10324"/>
    <cellStyle name="Normal 3 20 13 14 2" xfId="27960"/>
    <cellStyle name="Normal 3 20 13 15" xfId="27961"/>
    <cellStyle name="Normal 3 20 13 2" xfId="10325"/>
    <cellStyle name="Normal 3 20 13 2 2" xfId="27962"/>
    <cellStyle name="Normal 3 20 13 3" xfId="10326"/>
    <cellStyle name="Normal 3 20 13 3 2" xfId="27963"/>
    <cellStyle name="Normal 3 20 13 4" xfId="10327"/>
    <cellStyle name="Normal 3 20 13 4 2" xfId="27964"/>
    <cellStyle name="Normal 3 20 13 5" xfId="10328"/>
    <cellStyle name="Normal 3 20 13 5 2" xfId="27965"/>
    <cellStyle name="Normal 3 20 13 6" xfId="10329"/>
    <cellStyle name="Normal 3 20 13 6 2" xfId="27966"/>
    <cellStyle name="Normal 3 20 13 7" xfId="10330"/>
    <cellStyle name="Normal 3 20 13 7 2" xfId="27967"/>
    <cellStyle name="Normal 3 20 13 8" xfId="10331"/>
    <cellStyle name="Normal 3 20 13 8 2" xfId="27968"/>
    <cellStyle name="Normal 3 20 13 9" xfId="10332"/>
    <cellStyle name="Normal 3 20 13 9 2" xfId="27969"/>
    <cellStyle name="Normal 3 20 14" xfId="10333"/>
    <cellStyle name="Normal 3 20 14 10" xfId="10334"/>
    <cellStyle name="Normal 3 20 14 10 2" xfId="27970"/>
    <cellStyle name="Normal 3 20 14 11" xfId="10335"/>
    <cellStyle name="Normal 3 20 14 11 2" xfId="27971"/>
    <cellStyle name="Normal 3 20 14 12" xfId="10336"/>
    <cellStyle name="Normal 3 20 14 12 2" xfId="27972"/>
    <cellStyle name="Normal 3 20 14 13" xfId="10337"/>
    <cellStyle name="Normal 3 20 14 13 2" xfId="27973"/>
    <cellStyle name="Normal 3 20 14 14" xfId="10338"/>
    <cellStyle name="Normal 3 20 14 14 2" xfId="27974"/>
    <cellStyle name="Normal 3 20 14 15" xfId="27975"/>
    <cellStyle name="Normal 3 20 14 2" xfId="10339"/>
    <cellStyle name="Normal 3 20 14 2 2" xfId="27976"/>
    <cellStyle name="Normal 3 20 14 3" xfId="10340"/>
    <cellStyle name="Normal 3 20 14 3 2" xfId="27977"/>
    <cellStyle name="Normal 3 20 14 4" xfId="10341"/>
    <cellStyle name="Normal 3 20 14 4 2" xfId="27978"/>
    <cellStyle name="Normal 3 20 14 5" xfId="10342"/>
    <cellStyle name="Normal 3 20 14 5 2" xfId="27979"/>
    <cellStyle name="Normal 3 20 14 6" xfId="10343"/>
    <cellStyle name="Normal 3 20 14 6 2" xfId="27980"/>
    <cellStyle name="Normal 3 20 14 7" xfId="10344"/>
    <cellStyle name="Normal 3 20 14 7 2" xfId="27981"/>
    <cellStyle name="Normal 3 20 14 8" xfId="10345"/>
    <cellStyle name="Normal 3 20 14 8 2" xfId="27982"/>
    <cellStyle name="Normal 3 20 14 9" xfId="10346"/>
    <cellStyle name="Normal 3 20 14 9 2" xfId="27983"/>
    <cellStyle name="Normal 3 20 15" xfId="10347"/>
    <cellStyle name="Normal 3 20 15 2" xfId="27984"/>
    <cellStyle name="Normal 3 20 16" xfId="10348"/>
    <cellStyle name="Normal 3 20 16 2" xfId="27985"/>
    <cellStyle name="Normal 3 20 17" xfId="10349"/>
    <cellStyle name="Normal 3 20 17 2" xfId="27986"/>
    <cellStyle name="Normal 3 20 18" xfId="10350"/>
    <cellStyle name="Normal 3 20 18 2" xfId="27987"/>
    <cellStyle name="Normal 3 20 19" xfId="10351"/>
    <cellStyle name="Normal 3 20 19 2" xfId="27988"/>
    <cellStyle name="Normal 3 20 2" xfId="10352"/>
    <cellStyle name="Normal 3 20 20" xfId="10353"/>
    <cellStyle name="Normal 3 20 20 2" xfId="27989"/>
    <cellStyle name="Normal 3 20 21" xfId="10354"/>
    <cellStyle name="Normal 3 20 21 2" xfId="27990"/>
    <cellStyle name="Normal 3 20 22" xfId="10355"/>
    <cellStyle name="Normal 3 20 22 2" xfId="27991"/>
    <cellStyle name="Normal 3 20 23" xfId="10356"/>
    <cellStyle name="Normal 3 20 23 2" xfId="27992"/>
    <cellStyle name="Normal 3 20 24" xfId="10357"/>
    <cellStyle name="Normal 3 20 24 2" xfId="27993"/>
    <cellStyle name="Normal 3 20 25" xfId="10358"/>
    <cellStyle name="Normal 3 20 25 2" xfId="27994"/>
    <cellStyle name="Normal 3 20 26" xfId="10359"/>
    <cellStyle name="Normal 3 20 26 2" xfId="27995"/>
    <cellStyle name="Normal 3 20 27" xfId="10360"/>
    <cellStyle name="Normal 3 20 27 2" xfId="27996"/>
    <cellStyle name="Normal 3 20 28" xfId="27997"/>
    <cellStyle name="Normal 3 20 3" xfId="10361"/>
    <cellStyle name="Normal 3 20 4" xfId="10362"/>
    <cellStyle name="Normal 3 20 5" xfId="10363"/>
    <cellStyle name="Normal 3 20 6" xfId="10364"/>
    <cellStyle name="Normal 3 20 6 10" xfId="10365"/>
    <cellStyle name="Normal 3 20 6 10 2" xfId="27998"/>
    <cellStyle name="Normal 3 20 6 11" xfId="10366"/>
    <cellStyle name="Normal 3 20 6 11 2" xfId="27999"/>
    <cellStyle name="Normal 3 20 6 12" xfId="10367"/>
    <cellStyle name="Normal 3 20 6 12 2" xfId="28000"/>
    <cellStyle name="Normal 3 20 6 13" xfId="10368"/>
    <cellStyle name="Normal 3 20 6 13 2" xfId="28001"/>
    <cellStyle name="Normal 3 20 6 14" xfId="10369"/>
    <cellStyle name="Normal 3 20 6 14 2" xfId="28002"/>
    <cellStyle name="Normal 3 20 6 15" xfId="10370"/>
    <cellStyle name="Normal 3 20 6 15 2" xfId="28003"/>
    <cellStyle name="Normal 3 20 6 16" xfId="28004"/>
    <cellStyle name="Normal 3 20 6 2" xfId="10371"/>
    <cellStyle name="Normal 3 20 6 2 10" xfId="10372"/>
    <cellStyle name="Normal 3 20 6 2 10 2" xfId="28005"/>
    <cellStyle name="Normal 3 20 6 2 11" xfId="10373"/>
    <cellStyle name="Normal 3 20 6 2 11 2" xfId="28006"/>
    <cellStyle name="Normal 3 20 6 2 12" xfId="10374"/>
    <cellStyle name="Normal 3 20 6 2 12 2" xfId="28007"/>
    <cellStyle name="Normal 3 20 6 2 13" xfId="10375"/>
    <cellStyle name="Normal 3 20 6 2 13 2" xfId="28008"/>
    <cellStyle name="Normal 3 20 6 2 14" xfId="10376"/>
    <cellStyle name="Normal 3 20 6 2 14 2" xfId="28009"/>
    <cellStyle name="Normal 3 20 6 2 15" xfId="28010"/>
    <cellStyle name="Normal 3 20 6 2 2" xfId="10377"/>
    <cellStyle name="Normal 3 20 6 2 2 2" xfId="28011"/>
    <cellStyle name="Normal 3 20 6 2 3" xfId="10378"/>
    <cellStyle name="Normal 3 20 6 2 3 2" xfId="28012"/>
    <cellStyle name="Normal 3 20 6 2 4" xfId="10379"/>
    <cellStyle name="Normal 3 20 6 2 4 2" xfId="28013"/>
    <cellStyle name="Normal 3 20 6 2 5" xfId="10380"/>
    <cellStyle name="Normal 3 20 6 2 5 2" xfId="28014"/>
    <cellStyle name="Normal 3 20 6 2 6" xfId="10381"/>
    <cellStyle name="Normal 3 20 6 2 6 2" xfId="28015"/>
    <cellStyle name="Normal 3 20 6 2 7" xfId="10382"/>
    <cellStyle name="Normal 3 20 6 2 7 2" xfId="28016"/>
    <cellStyle name="Normal 3 20 6 2 8" xfId="10383"/>
    <cellStyle name="Normal 3 20 6 2 8 2" xfId="28017"/>
    <cellStyle name="Normal 3 20 6 2 9" xfId="10384"/>
    <cellStyle name="Normal 3 20 6 2 9 2" xfId="28018"/>
    <cellStyle name="Normal 3 20 6 3" xfId="10385"/>
    <cellStyle name="Normal 3 20 6 3 2" xfId="28019"/>
    <cellStyle name="Normal 3 20 6 4" xfId="10386"/>
    <cellStyle name="Normal 3 20 6 4 2" xfId="28020"/>
    <cellStyle name="Normal 3 20 6 5" xfId="10387"/>
    <cellStyle name="Normal 3 20 6 5 2" xfId="28021"/>
    <cellStyle name="Normal 3 20 6 6" xfId="10388"/>
    <cellStyle name="Normal 3 20 6 6 2" xfId="28022"/>
    <cellStyle name="Normal 3 20 6 7" xfId="10389"/>
    <cellStyle name="Normal 3 20 6 7 2" xfId="28023"/>
    <cellStyle name="Normal 3 20 6 8" xfId="10390"/>
    <cellStyle name="Normal 3 20 6 8 2" xfId="28024"/>
    <cellStyle name="Normal 3 20 6 9" xfId="10391"/>
    <cellStyle name="Normal 3 20 6 9 2" xfId="28025"/>
    <cellStyle name="Normal 3 20 7" xfId="10392"/>
    <cellStyle name="Normal 3 20 7 10" xfId="10393"/>
    <cellStyle name="Normal 3 20 7 10 2" xfId="28026"/>
    <cellStyle name="Normal 3 20 7 11" xfId="10394"/>
    <cellStyle name="Normal 3 20 7 11 2" xfId="28027"/>
    <cellStyle name="Normal 3 20 7 12" xfId="10395"/>
    <cellStyle name="Normal 3 20 7 12 2" xfId="28028"/>
    <cellStyle name="Normal 3 20 7 13" xfId="10396"/>
    <cellStyle name="Normal 3 20 7 13 2" xfId="28029"/>
    <cellStyle name="Normal 3 20 7 14" xfId="10397"/>
    <cellStyle name="Normal 3 20 7 14 2" xfId="28030"/>
    <cellStyle name="Normal 3 20 7 15" xfId="10398"/>
    <cellStyle name="Normal 3 20 7 15 2" xfId="28031"/>
    <cellStyle name="Normal 3 20 7 16" xfId="28032"/>
    <cellStyle name="Normal 3 20 7 2" xfId="10399"/>
    <cellStyle name="Normal 3 20 7 2 10" xfId="10400"/>
    <cellStyle name="Normal 3 20 7 2 10 2" xfId="28033"/>
    <cellStyle name="Normal 3 20 7 2 11" xfId="10401"/>
    <cellStyle name="Normal 3 20 7 2 11 2" xfId="28034"/>
    <cellStyle name="Normal 3 20 7 2 12" xfId="10402"/>
    <cellStyle name="Normal 3 20 7 2 12 2" xfId="28035"/>
    <cellStyle name="Normal 3 20 7 2 13" xfId="10403"/>
    <cellStyle name="Normal 3 20 7 2 13 2" xfId="28036"/>
    <cellStyle name="Normal 3 20 7 2 14" xfId="10404"/>
    <cellStyle name="Normal 3 20 7 2 14 2" xfId="28037"/>
    <cellStyle name="Normal 3 20 7 2 15" xfId="28038"/>
    <cellStyle name="Normal 3 20 7 2 2" xfId="10405"/>
    <cellStyle name="Normal 3 20 7 2 2 2" xfId="28039"/>
    <cellStyle name="Normal 3 20 7 2 3" xfId="10406"/>
    <cellStyle name="Normal 3 20 7 2 3 2" xfId="28040"/>
    <cellStyle name="Normal 3 20 7 2 4" xfId="10407"/>
    <cellStyle name="Normal 3 20 7 2 4 2" xfId="28041"/>
    <cellStyle name="Normal 3 20 7 2 5" xfId="10408"/>
    <cellStyle name="Normal 3 20 7 2 5 2" xfId="28042"/>
    <cellStyle name="Normal 3 20 7 2 6" xfId="10409"/>
    <cellStyle name="Normal 3 20 7 2 6 2" xfId="28043"/>
    <cellStyle name="Normal 3 20 7 2 7" xfId="10410"/>
    <cellStyle name="Normal 3 20 7 2 7 2" xfId="28044"/>
    <cellStyle name="Normal 3 20 7 2 8" xfId="10411"/>
    <cellStyle name="Normal 3 20 7 2 8 2" xfId="28045"/>
    <cellStyle name="Normal 3 20 7 2 9" xfId="10412"/>
    <cellStyle name="Normal 3 20 7 2 9 2" xfId="28046"/>
    <cellStyle name="Normal 3 20 7 3" xfId="10413"/>
    <cellStyle name="Normal 3 20 7 3 2" xfId="28047"/>
    <cellStyle name="Normal 3 20 7 4" xfId="10414"/>
    <cellStyle name="Normal 3 20 7 4 2" xfId="28048"/>
    <cellStyle name="Normal 3 20 7 5" xfId="10415"/>
    <cellStyle name="Normal 3 20 7 5 2" xfId="28049"/>
    <cellStyle name="Normal 3 20 7 6" xfId="10416"/>
    <cellStyle name="Normal 3 20 7 6 2" xfId="28050"/>
    <cellStyle name="Normal 3 20 7 7" xfId="10417"/>
    <cellStyle name="Normal 3 20 7 7 2" xfId="28051"/>
    <cellStyle name="Normal 3 20 7 8" xfId="10418"/>
    <cellStyle name="Normal 3 20 7 8 2" xfId="28052"/>
    <cellStyle name="Normal 3 20 7 9" xfId="10419"/>
    <cellStyle name="Normal 3 20 7 9 2" xfId="28053"/>
    <cellStyle name="Normal 3 20 8" xfId="10420"/>
    <cellStyle name="Normal 3 20 8 10" xfId="10421"/>
    <cellStyle name="Normal 3 20 8 10 2" xfId="28054"/>
    <cellStyle name="Normal 3 20 8 11" xfId="10422"/>
    <cellStyle name="Normal 3 20 8 11 2" xfId="28055"/>
    <cellStyle name="Normal 3 20 8 12" xfId="10423"/>
    <cellStyle name="Normal 3 20 8 12 2" xfId="28056"/>
    <cellStyle name="Normal 3 20 8 13" xfId="10424"/>
    <cellStyle name="Normal 3 20 8 13 2" xfId="28057"/>
    <cellStyle name="Normal 3 20 8 14" xfId="10425"/>
    <cellStyle name="Normal 3 20 8 14 2" xfId="28058"/>
    <cellStyle name="Normal 3 20 8 15" xfId="10426"/>
    <cellStyle name="Normal 3 20 8 15 2" xfId="28059"/>
    <cellStyle name="Normal 3 20 8 16" xfId="28060"/>
    <cellStyle name="Normal 3 20 8 2" xfId="10427"/>
    <cellStyle name="Normal 3 20 8 2 10" xfId="10428"/>
    <cellStyle name="Normal 3 20 8 2 10 2" xfId="28061"/>
    <cellStyle name="Normal 3 20 8 2 11" xfId="10429"/>
    <cellStyle name="Normal 3 20 8 2 11 2" xfId="28062"/>
    <cellStyle name="Normal 3 20 8 2 12" xfId="10430"/>
    <cellStyle name="Normal 3 20 8 2 12 2" xfId="28063"/>
    <cellStyle name="Normal 3 20 8 2 13" xfId="10431"/>
    <cellStyle name="Normal 3 20 8 2 13 2" xfId="28064"/>
    <cellStyle name="Normal 3 20 8 2 14" xfId="10432"/>
    <cellStyle name="Normal 3 20 8 2 14 2" xfId="28065"/>
    <cellStyle name="Normal 3 20 8 2 15" xfId="28066"/>
    <cellStyle name="Normal 3 20 8 2 2" xfId="10433"/>
    <cellStyle name="Normal 3 20 8 2 2 2" xfId="28067"/>
    <cellStyle name="Normal 3 20 8 2 3" xfId="10434"/>
    <cellStyle name="Normal 3 20 8 2 3 2" xfId="28068"/>
    <cellStyle name="Normal 3 20 8 2 4" xfId="10435"/>
    <cellStyle name="Normal 3 20 8 2 4 2" xfId="28069"/>
    <cellStyle name="Normal 3 20 8 2 5" xfId="10436"/>
    <cellStyle name="Normal 3 20 8 2 5 2" xfId="28070"/>
    <cellStyle name="Normal 3 20 8 2 6" xfId="10437"/>
    <cellStyle name="Normal 3 20 8 2 6 2" xfId="28071"/>
    <cellStyle name="Normal 3 20 8 2 7" xfId="10438"/>
    <cellStyle name="Normal 3 20 8 2 7 2" xfId="28072"/>
    <cellStyle name="Normal 3 20 8 2 8" xfId="10439"/>
    <cellStyle name="Normal 3 20 8 2 8 2" xfId="28073"/>
    <cellStyle name="Normal 3 20 8 2 9" xfId="10440"/>
    <cellStyle name="Normal 3 20 8 2 9 2" xfId="28074"/>
    <cellStyle name="Normal 3 20 8 3" xfId="10441"/>
    <cellStyle name="Normal 3 20 8 3 2" xfId="28075"/>
    <cellStyle name="Normal 3 20 8 4" xfId="10442"/>
    <cellStyle name="Normal 3 20 8 4 2" xfId="28076"/>
    <cellStyle name="Normal 3 20 8 5" xfId="10443"/>
    <cellStyle name="Normal 3 20 8 5 2" xfId="28077"/>
    <cellStyle name="Normal 3 20 8 6" xfId="10444"/>
    <cellStyle name="Normal 3 20 8 6 2" xfId="28078"/>
    <cellStyle name="Normal 3 20 8 7" xfId="10445"/>
    <cellStyle name="Normal 3 20 8 7 2" xfId="28079"/>
    <cellStyle name="Normal 3 20 8 8" xfId="10446"/>
    <cellStyle name="Normal 3 20 8 8 2" xfId="28080"/>
    <cellStyle name="Normal 3 20 8 9" xfId="10447"/>
    <cellStyle name="Normal 3 20 8 9 2" xfId="28081"/>
    <cellStyle name="Normal 3 20 9" xfId="10448"/>
    <cellStyle name="Normal 3 20 9 10" xfId="10449"/>
    <cellStyle name="Normal 3 20 9 10 2" xfId="28082"/>
    <cellStyle name="Normal 3 20 9 11" xfId="10450"/>
    <cellStyle name="Normal 3 20 9 11 2" xfId="28083"/>
    <cellStyle name="Normal 3 20 9 12" xfId="10451"/>
    <cellStyle name="Normal 3 20 9 12 2" xfId="28084"/>
    <cellStyle name="Normal 3 20 9 13" xfId="10452"/>
    <cellStyle name="Normal 3 20 9 13 2" xfId="28085"/>
    <cellStyle name="Normal 3 20 9 14" xfId="10453"/>
    <cellStyle name="Normal 3 20 9 14 2" xfId="28086"/>
    <cellStyle name="Normal 3 20 9 15" xfId="28087"/>
    <cellStyle name="Normal 3 20 9 2" xfId="10454"/>
    <cellStyle name="Normal 3 20 9 2 2" xfId="28088"/>
    <cellStyle name="Normal 3 20 9 3" xfId="10455"/>
    <cellStyle name="Normal 3 20 9 3 2" xfId="28089"/>
    <cellStyle name="Normal 3 20 9 4" xfId="10456"/>
    <cellStyle name="Normal 3 20 9 4 2" xfId="28090"/>
    <cellStyle name="Normal 3 20 9 5" xfId="10457"/>
    <cellStyle name="Normal 3 20 9 5 2" xfId="28091"/>
    <cellStyle name="Normal 3 20 9 6" xfId="10458"/>
    <cellStyle name="Normal 3 20 9 6 2" xfId="28092"/>
    <cellStyle name="Normal 3 20 9 7" xfId="10459"/>
    <cellStyle name="Normal 3 20 9 7 2" xfId="28093"/>
    <cellStyle name="Normal 3 20 9 8" xfId="10460"/>
    <cellStyle name="Normal 3 20 9 8 2" xfId="28094"/>
    <cellStyle name="Normal 3 20 9 9" xfId="10461"/>
    <cellStyle name="Normal 3 20 9 9 2" xfId="28095"/>
    <cellStyle name="Normal 3 21" xfId="10462"/>
    <cellStyle name="Normal 3 21 10" xfId="10463"/>
    <cellStyle name="Normal 3 21 10 10" xfId="10464"/>
    <cellStyle name="Normal 3 21 10 10 2" xfId="28096"/>
    <cellStyle name="Normal 3 21 10 11" xfId="10465"/>
    <cellStyle name="Normal 3 21 10 11 2" xfId="28097"/>
    <cellStyle name="Normal 3 21 10 12" xfId="10466"/>
    <cellStyle name="Normal 3 21 10 12 2" xfId="28098"/>
    <cellStyle name="Normal 3 21 10 13" xfId="10467"/>
    <cellStyle name="Normal 3 21 10 13 2" xfId="28099"/>
    <cellStyle name="Normal 3 21 10 14" xfId="10468"/>
    <cellStyle name="Normal 3 21 10 14 2" xfId="28100"/>
    <cellStyle name="Normal 3 21 10 15" xfId="28101"/>
    <cellStyle name="Normal 3 21 10 2" xfId="10469"/>
    <cellStyle name="Normal 3 21 10 2 2" xfId="28102"/>
    <cellStyle name="Normal 3 21 10 3" xfId="10470"/>
    <cellStyle name="Normal 3 21 10 3 2" xfId="28103"/>
    <cellStyle name="Normal 3 21 10 4" xfId="10471"/>
    <cellStyle name="Normal 3 21 10 4 2" xfId="28104"/>
    <cellStyle name="Normal 3 21 10 5" xfId="10472"/>
    <cellStyle name="Normal 3 21 10 5 2" xfId="28105"/>
    <cellStyle name="Normal 3 21 10 6" xfId="10473"/>
    <cellStyle name="Normal 3 21 10 6 2" xfId="28106"/>
    <cellStyle name="Normal 3 21 10 7" xfId="10474"/>
    <cellStyle name="Normal 3 21 10 7 2" xfId="28107"/>
    <cellStyle name="Normal 3 21 10 8" xfId="10475"/>
    <cellStyle name="Normal 3 21 10 8 2" xfId="28108"/>
    <cellStyle name="Normal 3 21 10 9" xfId="10476"/>
    <cellStyle name="Normal 3 21 10 9 2" xfId="28109"/>
    <cellStyle name="Normal 3 21 11" xfId="10477"/>
    <cellStyle name="Normal 3 21 11 10" xfId="10478"/>
    <cellStyle name="Normal 3 21 11 10 2" xfId="28110"/>
    <cellStyle name="Normal 3 21 11 11" xfId="10479"/>
    <cellStyle name="Normal 3 21 11 11 2" xfId="28111"/>
    <cellStyle name="Normal 3 21 11 12" xfId="10480"/>
    <cellStyle name="Normal 3 21 11 12 2" xfId="28112"/>
    <cellStyle name="Normal 3 21 11 13" xfId="10481"/>
    <cellStyle name="Normal 3 21 11 13 2" xfId="28113"/>
    <cellStyle name="Normal 3 21 11 14" xfId="10482"/>
    <cellStyle name="Normal 3 21 11 14 2" xfId="28114"/>
    <cellStyle name="Normal 3 21 11 15" xfId="28115"/>
    <cellStyle name="Normal 3 21 11 2" xfId="10483"/>
    <cellStyle name="Normal 3 21 11 2 2" xfId="28116"/>
    <cellStyle name="Normal 3 21 11 3" xfId="10484"/>
    <cellStyle name="Normal 3 21 11 3 2" xfId="28117"/>
    <cellStyle name="Normal 3 21 11 4" xfId="10485"/>
    <cellStyle name="Normal 3 21 11 4 2" xfId="28118"/>
    <cellStyle name="Normal 3 21 11 5" xfId="10486"/>
    <cellStyle name="Normal 3 21 11 5 2" xfId="28119"/>
    <cellStyle name="Normal 3 21 11 6" xfId="10487"/>
    <cellStyle name="Normal 3 21 11 6 2" xfId="28120"/>
    <cellStyle name="Normal 3 21 11 7" xfId="10488"/>
    <cellStyle name="Normal 3 21 11 7 2" xfId="28121"/>
    <cellStyle name="Normal 3 21 11 8" xfId="10489"/>
    <cellStyle name="Normal 3 21 11 8 2" xfId="28122"/>
    <cellStyle name="Normal 3 21 11 9" xfId="10490"/>
    <cellStyle name="Normal 3 21 11 9 2" xfId="28123"/>
    <cellStyle name="Normal 3 21 12" xfId="10491"/>
    <cellStyle name="Normal 3 21 12 10" xfId="10492"/>
    <cellStyle name="Normal 3 21 12 10 2" xfId="28124"/>
    <cellStyle name="Normal 3 21 12 11" xfId="10493"/>
    <cellStyle name="Normal 3 21 12 11 2" xfId="28125"/>
    <cellStyle name="Normal 3 21 12 12" xfId="10494"/>
    <cellStyle name="Normal 3 21 12 12 2" xfId="28126"/>
    <cellStyle name="Normal 3 21 12 13" xfId="10495"/>
    <cellStyle name="Normal 3 21 12 13 2" xfId="28127"/>
    <cellStyle name="Normal 3 21 12 14" xfId="10496"/>
    <cellStyle name="Normal 3 21 12 14 2" xfId="28128"/>
    <cellStyle name="Normal 3 21 12 15" xfId="28129"/>
    <cellStyle name="Normal 3 21 12 2" xfId="10497"/>
    <cellStyle name="Normal 3 21 12 2 2" xfId="28130"/>
    <cellStyle name="Normal 3 21 12 3" xfId="10498"/>
    <cellStyle name="Normal 3 21 12 3 2" xfId="28131"/>
    <cellStyle name="Normal 3 21 12 4" xfId="10499"/>
    <cellStyle name="Normal 3 21 12 4 2" xfId="28132"/>
    <cellStyle name="Normal 3 21 12 5" xfId="10500"/>
    <cellStyle name="Normal 3 21 12 5 2" xfId="28133"/>
    <cellStyle name="Normal 3 21 12 6" xfId="10501"/>
    <cellStyle name="Normal 3 21 12 6 2" xfId="28134"/>
    <cellStyle name="Normal 3 21 12 7" xfId="10502"/>
    <cellStyle name="Normal 3 21 12 7 2" xfId="28135"/>
    <cellStyle name="Normal 3 21 12 8" xfId="10503"/>
    <cellStyle name="Normal 3 21 12 8 2" xfId="28136"/>
    <cellStyle name="Normal 3 21 12 9" xfId="10504"/>
    <cellStyle name="Normal 3 21 12 9 2" xfId="28137"/>
    <cellStyle name="Normal 3 21 13" xfId="10505"/>
    <cellStyle name="Normal 3 21 13 10" xfId="10506"/>
    <cellStyle name="Normal 3 21 13 10 2" xfId="28138"/>
    <cellStyle name="Normal 3 21 13 11" xfId="10507"/>
    <cellStyle name="Normal 3 21 13 11 2" xfId="28139"/>
    <cellStyle name="Normal 3 21 13 12" xfId="10508"/>
    <cellStyle name="Normal 3 21 13 12 2" xfId="28140"/>
    <cellStyle name="Normal 3 21 13 13" xfId="10509"/>
    <cellStyle name="Normal 3 21 13 13 2" xfId="28141"/>
    <cellStyle name="Normal 3 21 13 14" xfId="10510"/>
    <cellStyle name="Normal 3 21 13 14 2" xfId="28142"/>
    <cellStyle name="Normal 3 21 13 15" xfId="28143"/>
    <cellStyle name="Normal 3 21 13 2" xfId="10511"/>
    <cellStyle name="Normal 3 21 13 2 2" xfId="28144"/>
    <cellStyle name="Normal 3 21 13 3" xfId="10512"/>
    <cellStyle name="Normal 3 21 13 3 2" xfId="28145"/>
    <cellStyle name="Normal 3 21 13 4" xfId="10513"/>
    <cellStyle name="Normal 3 21 13 4 2" xfId="28146"/>
    <cellStyle name="Normal 3 21 13 5" xfId="10514"/>
    <cellStyle name="Normal 3 21 13 5 2" xfId="28147"/>
    <cellStyle name="Normal 3 21 13 6" xfId="10515"/>
    <cellStyle name="Normal 3 21 13 6 2" xfId="28148"/>
    <cellStyle name="Normal 3 21 13 7" xfId="10516"/>
    <cellStyle name="Normal 3 21 13 7 2" xfId="28149"/>
    <cellStyle name="Normal 3 21 13 8" xfId="10517"/>
    <cellStyle name="Normal 3 21 13 8 2" xfId="28150"/>
    <cellStyle name="Normal 3 21 13 9" xfId="10518"/>
    <cellStyle name="Normal 3 21 13 9 2" xfId="28151"/>
    <cellStyle name="Normal 3 21 14" xfId="10519"/>
    <cellStyle name="Normal 3 21 14 10" xfId="10520"/>
    <cellStyle name="Normal 3 21 14 10 2" xfId="28152"/>
    <cellStyle name="Normal 3 21 14 11" xfId="10521"/>
    <cellStyle name="Normal 3 21 14 11 2" xfId="28153"/>
    <cellStyle name="Normal 3 21 14 12" xfId="10522"/>
    <cellStyle name="Normal 3 21 14 12 2" xfId="28154"/>
    <cellStyle name="Normal 3 21 14 13" xfId="10523"/>
    <cellStyle name="Normal 3 21 14 13 2" xfId="28155"/>
    <cellStyle name="Normal 3 21 14 14" xfId="10524"/>
    <cellStyle name="Normal 3 21 14 14 2" xfId="28156"/>
    <cellStyle name="Normal 3 21 14 15" xfId="28157"/>
    <cellStyle name="Normal 3 21 14 2" xfId="10525"/>
    <cellStyle name="Normal 3 21 14 2 2" xfId="28158"/>
    <cellStyle name="Normal 3 21 14 3" xfId="10526"/>
    <cellStyle name="Normal 3 21 14 3 2" xfId="28159"/>
    <cellStyle name="Normal 3 21 14 4" xfId="10527"/>
    <cellStyle name="Normal 3 21 14 4 2" xfId="28160"/>
    <cellStyle name="Normal 3 21 14 5" xfId="10528"/>
    <cellStyle name="Normal 3 21 14 5 2" xfId="28161"/>
    <cellStyle name="Normal 3 21 14 6" xfId="10529"/>
    <cellStyle name="Normal 3 21 14 6 2" xfId="28162"/>
    <cellStyle name="Normal 3 21 14 7" xfId="10530"/>
    <cellStyle name="Normal 3 21 14 7 2" xfId="28163"/>
    <cellStyle name="Normal 3 21 14 8" xfId="10531"/>
    <cellStyle name="Normal 3 21 14 8 2" xfId="28164"/>
    <cellStyle name="Normal 3 21 14 9" xfId="10532"/>
    <cellStyle name="Normal 3 21 14 9 2" xfId="28165"/>
    <cellStyle name="Normal 3 21 15" xfId="10533"/>
    <cellStyle name="Normal 3 21 15 2" xfId="28166"/>
    <cellStyle name="Normal 3 21 16" xfId="10534"/>
    <cellStyle name="Normal 3 21 16 2" xfId="28167"/>
    <cellStyle name="Normal 3 21 17" xfId="10535"/>
    <cellStyle name="Normal 3 21 17 2" xfId="28168"/>
    <cellStyle name="Normal 3 21 18" xfId="10536"/>
    <cellStyle name="Normal 3 21 18 2" xfId="28169"/>
    <cellStyle name="Normal 3 21 19" xfId="10537"/>
    <cellStyle name="Normal 3 21 19 2" xfId="28170"/>
    <cellStyle name="Normal 3 21 2" xfId="10538"/>
    <cellStyle name="Normal 3 21 20" xfId="10539"/>
    <cellStyle name="Normal 3 21 20 2" xfId="28171"/>
    <cellStyle name="Normal 3 21 21" xfId="10540"/>
    <cellStyle name="Normal 3 21 21 2" xfId="28172"/>
    <cellStyle name="Normal 3 21 22" xfId="10541"/>
    <cellStyle name="Normal 3 21 22 2" xfId="28173"/>
    <cellStyle name="Normal 3 21 23" xfId="10542"/>
    <cellStyle name="Normal 3 21 23 2" xfId="28174"/>
    <cellStyle name="Normal 3 21 24" xfId="10543"/>
    <cellStyle name="Normal 3 21 24 2" xfId="28175"/>
    <cellStyle name="Normal 3 21 25" xfId="10544"/>
    <cellStyle name="Normal 3 21 25 2" xfId="28176"/>
    <cellStyle name="Normal 3 21 26" xfId="10545"/>
    <cellStyle name="Normal 3 21 26 2" xfId="28177"/>
    <cellStyle name="Normal 3 21 27" xfId="10546"/>
    <cellStyle name="Normal 3 21 27 2" xfId="28178"/>
    <cellStyle name="Normal 3 21 28" xfId="28179"/>
    <cellStyle name="Normal 3 21 3" xfId="10547"/>
    <cellStyle name="Normal 3 21 4" xfId="10548"/>
    <cellStyle name="Normal 3 21 5" xfId="10549"/>
    <cellStyle name="Normal 3 21 6" xfId="10550"/>
    <cellStyle name="Normal 3 21 6 10" xfId="10551"/>
    <cellStyle name="Normal 3 21 6 10 2" xfId="28180"/>
    <cellStyle name="Normal 3 21 6 11" xfId="10552"/>
    <cellStyle name="Normal 3 21 6 11 2" xfId="28181"/>
    <cellStyle name="Normal 3 21 6 12" xfId="10553"/>
    <cellStyle name="Normal 3 21 6 12 2" xfId="28182"/>
    <cellStyle name="Normal 3 21 6 13" xfId="10554"/>
    <cellStyle name="Normal 3 21 6 13 2" xfId="28183"/>
    <cellStyle name="Normal 3 21 6 14" xfId="10555"/>
    <cellStyle name="Normal 3 21 6 14 2" xfId="28184"/>
    <cellStyle name="Normal 3 21 6 15" xfId="10556"/>
    <cellStyle name="Normal 3 21 6 15 2" xfId="28185"/>
    <cellStyle name="Normal 3 21 6 16" xfId="28186"/>
    <cellStyle name="Normal 3 21 6 2" xfId="10557"/>
    <cellStyle name="Normal 3 21 6 2 10" xfId="10558"/>
    <cellStyle name="Normal 3 21 6 2 10 2" xfId="28187"/>
    <cellStyle name="Normal 3 21 6 2 11" xfId="10559"/>
    <cellStyle name="Normal 3 21 6 2 11 2" xfId="28188"/>
    <cellStyle name="Normal 3 21 6 2 12" xfId="10560"/>
    <cellStyle name="Normal 3 21 6 2 12 2" xfId="28189"/>
    <cellStyle name="Normal 3 21 6 2 13" xfId="10561"/>
    <cellStyle name="Normal 3 21 6 2 13 2" xfId="28190"/>
    <cellStyle name="Normal 3 21 6 2 14" xfId="10562"/>
    <cellStyle name="Normal 3 21 6 2 14 2" xfId="28191"/>
    <cellStyle name="Normal 3 21 6 2 15" xfId="28192"/>
    <cellStyle name="Normal 3 21 6 2 2" xfId="10563"/>
    <cellStyle name="Normal 3 21 6 2 2 2" xfId="28193"/>
    <cellStyle name="Normal 3 21 6 2 3" xfId="10564"/>
    <cellStyle name="Normal 3 21 6 2 3 2" xfId="28194"/>
    <cellStyle name="Normal 3 21 6 2 4" xfId="10565"/>
    <cellStyle name="Normal 3 21 6 2 4 2" xfId="28195"/>
    <cellStyle name="Normal 3 21 6 2 5" xfId="10566"/>
    <cellStyle name="Normal 3 21 6 2 5 2" xfId="28196"/>
    <cellStyle name="Normal 3 21 6 2 6" xfId="10567"/>
    <cellStyle name="Normal 3 21 6 2 6 2" xfId="28197"/>
    <cellStyle name="Normal 3 21 6 2 7" xfId="10568"/>
    <cellStyle name="Normal 3 21 6 2 7 2" xfId="28198"/>
    <cellStyle name="Normal 3 21 6 2 8" xfId="10569"/>
    <cellStyle name="Normal 3 21 6 2 8 2" xfId="28199"/>
    <cellStyle name="Normal 3 21 6 2 9" xfId="10570"/>
    <cellStyle name="Normal 3 21 6 2 9 2" xfId="28200"/>
    <cellStyle name="Normal 3 21 6 3" xfId="10571"/>
    <cellStyle name="Normal 3 21 6 3 2" xfId="28201"/>
    <cellStyle name="Normal 3 21 6 4" xfId="10572"/>
    <cellStyle name="Normal 3 21 6 4 2" xfId="28202"/>
    <cellStyle name="Normal 3 21 6 5" xfId="10573"/>
    <cellStyle name="Normal 3 21 6 5 2" xfId="28203"/>
    <cellStyle name="Normal 3 21 6 6" xfId="10574"/>
    <cellStyle name="Normal 3 21 6 6 2" xfId="28204"/>
    <cellStyle name="Normal 3 21 6 7" xfId="10575"/>
    <cellStyle name="Normal 3 21 6 7 2" xfId="28205"/>
    <cellStyle name="Normal 3 21 6 8" xfId="10576"/>
    <cellStyle name="Normal 3 21 6 8 2" xfId="28206"/>
    <cellStyle name="Normal 3 21 6 9" xfId="10577"/>
    <cellStyle name="Normal 3 21 6 9 2" xfId="28207"/>
    <cellStyle name="Normal 3 21 7" xfId="10578"/>
    <cellStyle name="Normal 3 21 7 10" xfId="10579"/>
    <cellStyle name="Normal 3 21 7 10 2" xfId="28208"/>
    <cellStyle name="Normal 3 21 7 11" xfId="10580"/>
    <cellStyle name="Normal 3 21 7 11 2" xfId="28209"/>
    <cellStyle name="Normal 3 21 7 12" xfId="10581"/>
    <cellStyle name="Normal 3 21 7 12 2" xfId="28210"/>
    <cellStyle name="Normal 3 21 7 13" xfId="10582"/>
    <cellStyle name="Normal 3 21 7 13 2" xfId="28211"/>
    <cellStyle name="Normal 3 21 7 14" xfId="10583"/>
    <cellStyle name="Normal 3 21 7 14 2" xfId="28212"/>
    <cellStyle name="Normal 3 21 7 15" xfId="10584"/>
    <cellStyle name="Normal 3 21 7 15 2" xfId="28213"/>
    <cellStyle name="Normal 3 21 7 16" xfId="28214"/>
    <cellStyle name="Normal 3 21 7 2" xfId="10585"/>
    <cellStyle name="Normal 3 21 7 2 10" xfId="10586"/>
    <cellStyle name="Normal 3 21 7 2 10 2" xfId="28215"/>
    <cellStyle name="Normal 3 21 7 2 11" xfId="10587"/>
    <cellStyle name="Normal 3 21 7 2 11 2" xfId="28216"/>
    <cellStyle name="Normal 3 21 7 2 12" xfId="10588"/>
    <cellStyle name="Normal 3 21 7 2 12 2" xfId="28217"/>
    <cellStyle name="Normal 3 21 7 2 13" xfId="10589"/>
    <cellStyle name="Normal 3 21 7 2 13 2" xfId="28218"/>
    <cellStyle name="Normal 3 21 7 2 14" xfId="10590"/>
    <cellStyle name="Normal 3 21 7 2 14 2" xfId="28219"/>
    <cellStyle name="Normal 3 21 7 2 15" xfId="28220"/>
    <cellStyle name="Normal 3 21 7 2 2" xfId="10591"/>
    <cellStyle name="Normal 3 21 7 2 2 2" xfId="28221"/>
    <cellStyle name="Normal 3 21 7 2 3" xfId="10592"/>
    <cellStyle name="Normal 3 21 7 2 3 2" xfId="28222"/>
    <cellStyle name="Normal 3 21 7 2 4" xfId="10593"/>
    <cellStyle name="Normal 3 21 7 2 4 2" xfId="28223"/>
    <cellStyle name="Normal 3 21 7 2 5" xfId="10594"/>
    <cellStyle name="Normal 3 21 7 2 5 2" xfId="28224"/>
    <cellStyle name="Normal 3 21 7 2 6" xfId="10595"/>
    <cellStyle name="Normal 3 21 7 2 6 2" xfId="28225"/>
    <cellStyle name="Normal 3 21 7 2 7" xfId="10596"/>
    <cellStyle name="Normal 3 21 7 2 7 2" xfId="28226"/>
    <cellStyle name="Normal 3 21 7 2 8" xfId="10597"/>
    <cellStyle name="Normal 3 21 7 2 8 2" xfId="28227"/>
    <cellStyle name="Normal 3 21 7 2 9" xfId="10598"/>
    <cellStyle name="Normal 3 21 7 2 9 2" xfId="28228"/>
    <cellStyle name="Normal 3 21 7 3" xfId="10599"/>
    <cellStyle name="Normal 3 21 7 3 2" xfId="28229"/>
    <cellStyle name="Normal 3 21 7 4" xfId="10600"/>
    <cellStyle name="Normal 3 21 7 4 2" xfId="28230"/>
    <cellStyle name="Normal 3 21 7 5" xfId="10601"/>
    <cellStyle name="Normal 3 21 7 5 2" xfId="28231"/>
    <cellStyle name="Normal 3 21 7 6" xfId="10602"/>
    <cellStyle name="Normal 3 21 7 6 2" xfId="28232"/>
    <cellStyle name="Normal 3 21 7 7" xfId="10603"/>
    <cellStyle name="Normal 3 21 7 7 2" xfId="28233"/>
    <cellStyle name="Normal 3 21 7 8" xfId="10604"/>
    <cellStyle name="Normal 3 21 7 8 2" xfId="28234"/>
    <cellStyle name="Normal 3 21 7 9" xfId="10605"/>
    <cellStyle name="Normal 3 21 7 9 2" xfId="28235"/>
    <cellStyle name="Normal 3 21 8" xfId="10606"/>
    <cellStyle name="Normal 3 21 8 10" xfId="10607"/>
    <cellStyle name="Normal 3 21 8 10 2" xfId="28236"/>
    <cellStyle name="Normal 3 21 8 11" xfId="10608"/>
    <cellStyle name="Normal 3 21 8 11 2" xfId="28237"/>
    <cellStyle name="Normal 3 21 8 12" xfId="10609"/>
    <cellStyle name="Normal 3 21 8 12 2" xfId="28238"/>
    <cellStyle name="Normal 3 21 8 13" xfId="10610"/>
    <cellStyle name="Normal 3 21 8 13 2" xfId="28239"/>
    <cellStyle name="Normal 3 21 8 14" xfId="10611"/>
    <cellStyle name="Normal 3 21 8 14 2" xfId="28240"/>
    <cellStyle name="Normal 3 21 8 15" xfId="10612"/>
    <cellStyle name="Normal 3 21 8 15 2" xfId="28241"/>
    <cellStyle name="Normal 3 21 8 16" xfId="28242"/>
    <cellStyle name="Normal 3 21 8 2" xfId="10613"/>
    <cellStyle name="Normal 3 21 8 2 10" xfId="10614"/>
    <cellStyle name="Normal 3 21 8 2 10 2" xfId="28243"/>
    <cellStyle name="Normal 3 21 8 2 11" xfId="10615"/>
    <cellStyle name="Normal 3 21 8 2 11 2" xfId="28244"/>
    <cellStyle name="Normal 3 21 8 2 12" xfId="10616"/>
    <cellStyle name="Normal 3 21 8 2 12 2" xfId="28245"/>
    <cellStyle name="Normal 3 21 8 2 13" xfId="10617"/>
    <cellStyle name="Normal 3 21 8 2 13 2" xfId="28246"/>
    <cellStyle name="Normal 3 21 8 2 14" xfId="10618"/>
    <cellStyle name="Normal 3 21 8 2 14 2" xfId="28247"/>
    <cellStyle name="Normal 3 21 8 2 15" xfId="28248"/>
    <cellStyle name="Normal 3 21 8 2 2" xfId="10619"/>
    <cellStyle name="Normal 3 21 8 2 2 2" xfId="28249"/>
    <cellStyle name="Normal 3 21 8 2 3" xfId="10620"/>
    <cellStyle name="Normal 3 21 8 2 3 2" xfId="28250"/>
    <cellStyle name="Normal 3 21 8 2 4" xfId="10621"/>
    <cellStyle name="Normal 3 21 8 2 4 2" xfId="28251"/>
    <cellStyle name="Normal 3 21 8 2 5" xfId="10622"/>
    <cellStyle name="Normal 3 21 8 2 5 2" xfId="28252"/>
    <cellStyle name="Normal 3 21 8 2 6" xfId="10623"/>
    <cellStyle name="Normal 3 21 8 2 6 2" xfId="28253"/>
    <cellStyle name="Normal 3 21 8 2 7" xfId="10624"/>
    <cellStyle name="Normal 3 21 8 2 7 2" xfId="28254"/>
    <cellStyle name="Normal 3 21 8 2 8" xfId="10625"/>
    <cellStyle name="Normal 3 21 8 2 8 2" xfId="28255"/>
    <cellStyle name="Normal 3 21 8 2 9" xfId="10626"/>
    <cellStyle name="Normal 3 21 8 2 9 2" xfId="28256"/>
    <cellStyle name="Normal 3 21 8 3" xfId="10627"/>
    <cellStyle name="Normal 3 21 8 3 2" xfId="28257"/>
    <cellStyle name="Normal 3 21 8 4" xfId="10628"/>
    <cellStyle name="Normal 3 21 8 4 2" xfId="28258"/>
    <cellStyle name="Normal 3 21 8 5" xfId="10629"/>
    <cellStyle name="Normal 3 21 8 5 2" xfId="28259"/>
    <cellStyle name="Normal 3 21 8 6" xfId="10630"/>
    <cellStyle name="Normal 3 21 8 6 2" xfId="28260"/>
    <cellStyle name="Normal 3 21 8 7" xfId="10631"/>
    <cellStyle name="Normal 3 21 8 7 2" xfId="28261"/>
    <cellStyle name="Normal 3 21 8 8" xfId="10632"/>
    <cellStyle name="Normal 3 21 8 8 2" xfId="28262"/>
    <cellStyle name="Normal 3 21 8 9" xfId="10633"/>
    <cellStyle name="Normal 3 21 8 9 2" xfId="28263"/>
    <cellStyle name="Normal 3 21 9" xfId="10634"/>
    <cellStyle name="Normal 3 21 9 10" xfId="10635"/>
    <cellStyle name="Normal 3 21 9 10 2" xfId="28264"/>
    <cellStyle name="Normal 3 21 9 11" xfId="10636"/>
    <cellStyle name="Normal 3 21 9 11 2" xfId="28265"/>
    <cellStyle name="Normal 3 21 9 12" xfId="10637"/>
    <cellStyle name="Normal 3 21 9 12 2" xfId="28266"/>
    <cellStyle name="Normal 3 21 9 13" xfId="10638"/>
    <cellStyle name="Normal 3 21 9 13 2" xfId="28267"/>
    <cellStyle name="Normal 3 21 9 14" xfId="10639"/>
    <cellStyle name="Normal 3 21 9 14 2" xfId="28268"/>
    <cellStyle name="Normal 3 21 9 15" xfId="28269"/>
    <cellStyle name="Normal 3 21 9 2" xfId="10640"/>
    <cellStyle name="Normal 3 21 9 2 2" xfId="28270"/>
    <cellStyle name="Normal 3 21 9 3" xfId="10641"/>
    <cellStyle name="Normal 3 21 9 3 2" xfId="28271"/>
    <cellStyle name="Normal 3 21 9 4" xfId="10642"/>
    <cellStyle name="Normal 3 21 9 4 2" xfId="28272"/>
    <cellStyle name="Normal 3 21 9 5" xfId="10643"/>
    <cellStyle name="Normal 3 21 9 5 2" xfId="28273"/>
    <cellStyle name="Normal 3 21 9 6" xfId="10644"/>
    <cellStyle name="Normal 3 21 9 6 2" xfId="28274"/>
    <cellStyle name="Normal 3 21 9 7" xfId="10645"/>
    <cellStyle name="Normal 3 21 9 7 2" xfId="28275"/>
    <cellStyle name="Normal 3 21 9 8" xfId="10646"/>
    <cellStyle name="Normal 3 21 9 8 2" xfId="28276"/>
    <cellStyle name="Normal 3 21 9 9" xfId="10647"/>
    <cellStyle name="Normal 3 21 9 9 2" xfId="28277"/>
    <cellStyle name="Normal 3 22" xfId="10648"/>
    <cellStyle name="Normal 3 22 10" xfId="10649"/>
    <cellStyle name="Normal 3 22 10 10" xfId="10650"/>
    <cellStyle name="Normal 3 22 10 10 2" xfId="28278"/>
    <cellStyle name="Normal 3 22 10 11" xfId="10651"/>
    <cellStyle name="Normal 3 22 10 11 2" xfId="28279"/>
    <cellStyle name="Normal 3 22 10 12" xfId="10652"/>
    <cellStyle name="Normal 3 22 10 12 2" xfId="28280"/>
    <cellStyle name="Normal 3 22 10 13" xfId="10653"/>
    <cellStyle name="Normal 3 22 10 13 2" xfId="28281"/>
    <cellStyle name="Normal 3 22 10 14" xfId="10654"/>
    <cellStyle name="Normal 3 22 10 14 2" xfId="28282"/>
    <cellStyle name="Normal 3 22 10 15" xfId="28283"/>
    <cellStyle name="Normal 3 22 10 2" xfId="10655"/>
    <cellStyle name="Normal 3 22 10 2 2" xfId="28284"/>
    <cellStyle name="Normal 3 22 10 3" xfId="10656"/>
    <cellStyle name="Normal 3 22 10 3 2" xfId="28285"/>
    <cellStyle name="Normal 3 22 10 4" xfId="10657"/>
    <cellStyle name="Normal 3 22 10 4 2" xfId="28286"/>
    <cellStyle name="Normal 3 22 10 5" xfId="10658"/>
    <cellStyle name="Normal 3 22 10 5 2" xfId="28287"/>
    <cellStyle name="Normal 3 22 10 6" xfId="10659"/>
    <cellStyle name="Normal 3 22 10 6 2" xfId="28288"/>
    <cellStyle name="Normal 3 22 10 7" xfId="10660"/>
    <cellStyle name="Normal 3 22 10 7 2" xfId="28289"/>
    <cellStyle name="Normal 3 22 10 8" xfId="10661"/>
    <cellStyle name="Normal 3 22 10 8 2" xfId="28290"/>
    <cellStyle name="Normal 3 22 10 9" xfId="10662"/>
    <cellStyle name="Normal 3 22 10 9 2" xfId="28291"/>
    <cellStyle name="Normal 3 22 11" xfId="10663"/>
    <cellStyle name="Normal 3 22 11 10" xfId="10664"/>
    <cellStyle name="Normal 3 22 11 10 2" xfId="28292"/>
    <cellStyle name="Normal 3 22 11 11" xfId="10665"/>
    <cellStyle name="Normal 3 22 11 11 2" xfId="28293"/>
    <cellStyle name="Normal 3 22 11 12" xfId="10666"/>
    <cellStyle name="Normal 3 22 11 12 2" xfId="28294"/>
    <cellStyle name="Normal 3 22 11 13" xfId="10667"/>
    <cellStyle name="Normal 3 22 11 13 2" xfId="28295"/>
    <cellStyle name="Normal 3 22 11 14" xfId="10668"/>
    <cellStyle name="Normal 3 22 11 14 2" xfId="28296"/>
    <cellStyle name="Normal 3 22 11 15" xfId="28297"/>
    <cellStyle name="Normal 3 22 11 2" xfId="10669"/>
    <cellStyle name="Normal 3 22 11 2 2" xfId="28298"/>
    <cellStyle name="Normal 3 22 11 3" xfId="10670"/>
    <cellStyle name="Normal 3 22 11 3 2" xfId="28299"/>
    <cellStyle name="Normal 3 22 11 4" xfId="10671"/>
    <cellStyle name="Normal 3 22 11 4 2" xfId="28300"/>
    <cellStyle name="Normal 3 22 11 5" xfId="10672"/>
    <cellStyle name="Normal 3 22 11 5 2" xfId="28301"/>
    <cellStyle name="Normal 3 22 11 6" xfId="10673"/>
    <cellStyle name="Normal 3 22 11 6 2" xfId="28302"/>
    <cellStyle name="Normal 3 22 11 7" xfId="10674"/>
    <cellStyle name="Normal 3 22 11 7 2" xfId="28303"/>
    <cellStyle name="Normal 3 22 11 8" xfId="10675"/>
    <cellStyle name="Normal 3 22 11 8 2" xfId="28304"/>
    <cellStyle name="Normal 3 22 11 9" xfId="10676"/>
    <cellStyle name="Normal 3 22 11 9 2" xfId="28305"/>
    <cellStyle name="Normal 3 22 12" xfId="10677"/>
    <cellStyle name="Normal 3 22 12 10" xfId="10678"/>
    <cellStyle name="Normal 3 22 12 10 2" xfId="28306"/>
    <cellStyle name="Normal 3 22 12 11" xfId="10679"/>
    <cellStyle name="Normal 3 22 12 11 2" xfId="28307"/>
    <cellStyle name="Normal 3 22 12 12" xfId="10680"/>
    <cellStyle name="Normal 3 22 12 12 2" xfId="28308"/>
    <cellStyle name="Normal 3 22 12 13" xfId="10681"/>
    <cellStyle name="Normal 3 22 12 13 2" xfId="28309"/>
    <cellStyle name="Normal 3 22 12 14" xfId="10682"/>
    <cellStyle name="Normal 3 22 12 14 2" xfId="28310"/>
    <cellStyle name="Normal 3 22 12 15" xfId="28311"/>
    <cellStyle name="Normal 3 22 12 2" xfId="10683"/>
    <cellStyle name="Normal 3 22 12 2 2" xfId="28312"/>
    <cellStyle name="Normal 3 22 12 3" xfId="10684"/>
    <cellStyle name="Normal 3 22 12 3 2" xfId="28313"/>
    <cellStyle name="Normal 3 22 12 4" xfId="10685"/>
    <cellStyle name="Normal 3 22 12 4 2" xfId="28314"/>
    <cellStyle name="Normal 3 22 12 5" xfId="10686"/>
    <cellStyle name="Normal 3 22 12 5 2" xfId="28315"/>
    <cellStyle name="Normal 3 22 12 6" xfId="10687"/>
    <cellStyle name="Normal 3 22 12 6 2" xfId="28316"/>
    <cellStyle name="Normal 3 22 12 7" xfId="10688"/>
    <cellStyle name="Normal 3 22 12 7 2" xfId="28317"/>
    <cellStyle name="Normal 3 22 12 8" xfId="10689"/>
    <cellStyle name="Normal 3 22 12 8 2" xfId="28318"/>
    <cellStyle name="Normal 3 22 12 9" xfId="10690"/>
    <cellStyle name="Normal 3 22 12 9 2" xfId="28319"/>
    <cellStyle name="Normal 3 22 13" xfId="10691"/>
    <cellStyle name="Normal 3 22 13 10" xfId="10692"/>
    <cellStyle name="Normal 3 22 13 10 2" xfId="28320"/>
    <cellStyle name="Normal 3 22 13 11" xfId="10693"/>
    <cellStyle name="Normal 3 22 13 11 2" xfId="28321"/>
    <cellStyle name="Normal 3 22 13 12" xfId="10694"/>
    <cellStyle name="Normal 3 22 13 12 2" xfId="28322"/>
    <cellStyle name="Normal 3 22 13 13" xfId="10695"/>
    <cellStyle name="Normal 3 22 13 13 2" xfId="28323"/>
    <cellStyle name="Normal 3 22 13 14" xfId="10696"/>
    <cellStyle name="Normal 3 22 13 14 2" xfId="28324"/>
    <cellStyle name="Normal 3 22 13 15" xfId="28325"/>
    <cellStyle name="Normal 3 22 13 2" xfId="10697"/>
    <cellStyle name="Normal 3 22 13 2 2" xfId="28326"/>
    <cellStyle name="Normal 3 22 13 3" xfId="10698"/>
    <cellStyle name="Normal 3 22 13 3 2" xfId="28327"/>
    <cellStyle name="Normal 3 22 13 4" xfId="10699"/>
    <cellStyle name="Normal 3 22 13 4 2" xfId="28328"/>
    <cellStyle name="Normal 3 22 13 5" xfId="10700"/>
    <cellStyle name="Normal 3 22 13 5 2" xfId="28329"/>
    <cellStyle name="Normal 3 22 13 6" xfId="10701"/>
    <cellStyle name="Normal 3 22 13 6 2" xfId="28330"/>
    <cellStyle name="Normal 3 22 13 7" xfId="10702"/>
    <cellStyle name="Normal 3 22 13 7 2" xfId="28331"/>
    <cellStyle name="Normal 3 22 13 8" xfId="10703"/>
    <cellStyle name="Normal 3 22 13 8 2" xfId="28332"/>
    <cellStyle name="Normal 3 22 13 9" xfId="10704"/>
    <cellStyle name="Normal 3 22 13 9 2" xfId="28333"/>
    <cellStyle name="Normal 3 22 14" xfId="10705"/>
    <cellStyle name="Normal 3 22 14 10" xfId="10706"/>
    <cellStyle name="Normal 3 22 14 10 2" xfId="28334"/>
    <cellStyle name="Normal 3 22 14 11" xfId="10707"/>
    <cellStyle name="Normal 3 22 14 11 2" xfId="28335"/>
    <cellStyle name="Normal 3 22 14 12" xfId="10708"/>
    <cellStyle name="Normal 3 22 14 12 2" xfId="28336"/>
    <cellStyle name="Normal 3 22 14 13" xfId="10709"/>
    <cellStyle name="Normal 3 22 14 13 2" xfId="28337"/>
    <cellStyle name="Normal 3 22 14 14" xfId="10710"/>
    <cellStyle name="Normal 3 22 14 14 2" xfId="28338"/>
    <cellStyle name="Normal 3 22 14 15" xfId="28339"/>
    <cellStyle name="Normal 3 22 14 2" xfId="10711"/>
    <cellStyle name="Normal 3 22 14 2 2" xfId="28340"/>
    <cellStyle name="Normal 3 22 14 3" xfId="10712"/>
    <cellStyle name="Normal 3 22 14 3 2" xfId="28341"/>
    <cellStyle name="Normal 3 22 14 4" xfId="10713"/>
    <cellStyle name="Normal 3 22 14 4 2" xfId="28342"/>
    <cellStyle name="Normal 3 22 14 5" xfId="10714"/>
    <cellStyle name="Normal 3 22 14 5 2" xfId="28343"/>
    <cellStyle name="Normal 3 22 14 6" xfId="10715"/>
    <cellStyle name="Normal 3 22 14 6 2" xfId="28344"/>
    <cellStyle name="Normal 3 22 14 7" xfId="10716"/>
    <cellStyle name="Normal 3 22 14 7 2" xfId="28345"/>
    <cellStyle name="Normal 3 22 14 8" xfId="10717"/>
    <cellStyle name="Normal 3 22 14 8 2" xfId="28346"/>
    <cellStyle name="Normal 3 22 14 9" xfId="10718"/>
    <cellStyle name="Normal 3 22 14 9 2" xfId="28347"/>
    <cellStyle name="Normal 3 22 15" xfId="10719"/>
    <cellStyle name="Normal 3 22 15 2" xfId="28348"/>
    <cellStyle name="Normal 3 22 16" xfId="10720"/>
    <cellStyle name="Normal 3 22 16 2" xfId="28349"/>
    <cellStyle name="Normal 3 22 17" xfId="10721"/>
    <cellStyle name="Normal 3 22 17 2" xfId="28350"/>
    <cellStyle name="Normal 3 22 18" xfId="10722"/>
    <cellStyle name="Normal 3 22 18 2" xfId="28351"/>
    <cellStyle name="Normal 3 22 19" xfId="10723"/>
    <cellStyle name="Normal 3 22 19 2" xfId="28352"/>
    <cellStyle name="Normal 3 22 2" xfId="10724"/>
    <cellStyle name="Normal 3 22 20" xfId="10725"/>
    <cellStyle name="Normal 3 22 20 2" xfId="28353"/>
    <cellStyle name="Normal 3 22 21" xfId="10726"/>
    <cellStyle name="Normal 3 22 21 2" xfId="28354"/>
    <cellStyle name="Normal 3 22 22" xfId="10727"/>
    <cellStyle name="Normal 3 22 22 2" xfId="28355"/>
    <cellStyle name="Normal 3 22 23" xfId="10728"/>
    <cellStyle name="Normal 3 22 23 2" xfId="28356"/>
    <cellStyle name="Normal 3 22 24" xfId="10729"/>
    <cellStyle name="Normal 3 22 24 2" xfId="28357"/>
    <cellStyle name="Normal 3 22 25" xfId="10730"/>
    <cellStyle name="Normal 3 22 25 2" xfId="28358"/>
    <cellStyle name="Normal 3 22 26" xfId="10731"/>
    <cellStyle name="Normal 3 22 26 2" xfId="28359"/>
    <cellStyle name="Normal 3 22 27" xfId="10732"/>
    <cellStyle name="Normal 3 22 27 2" xfId="28360"/>
    <cellStyle name="Normal 3 22 28" xfId="28361"/>
    <cellStyle name="Normal 3 22 3" xfId="10733"/>
    <cellStyle name="Normal 3 22 4" xfId="10734"/>
    <cellStyle name="Normal 3 22 5" xfId="10735"/>
    <cellStyle name="Normal 3 22 6" xfId="10736"/>
    <cellStyle name="Normal 3 22 6 10" xfId="10737"/>
    <cellStyle name="Normal 3 22 6 10 2" xfId="28362"/>
    <cellStyle name="Normal 3 22 6 11" xfId="10738"/>
    <cellStyle name="Normal 3 22 6 11 2" xfId="28363"/>
    <cellStyle name="Normal 3 22 6 12" xfId="10739"/>
    <cellStyle name="Normal 3 22 6 12 2" xfId="28364"/>
    <cellStyle name="Normal 3 22 6 13" xfId="10740"/>
    <cellStyle name="Normal 3 22 6 13 2" xfId="28365"/>
    <cellStyle name="Normal 3 22 6 14" xfId="10741"/>
    <cellStyle name="Normal 3 22 6 14 2" xfId="28366"/>
    <cellStyle name="Normal 3 22 6 15" xfId="10742"/>
    <cellStyle name="Normal 3 22 6 15 2" xfId="28367"/>
    <cellStyle name="Normal 3 22 6 16" xfId="28368"/>
    <cellStyle name="Normal 3 22 6 2" xfId="10743"/>
    <cellStyle name="Normal 3 22 6 2 10" xfId="10744"/>
    <cellStyle name="Normal 3 22 6 2 10 2" xfId="28369"/>
    <cellStyle name="Normal 3 22 6 2 11" xfId="10745"/>
    <cellStyle name="Normal 3 22 6 2 11 2" xfId="28370"/>
    <cellStyle name="Normal 3 22 6 2 12" xfId="10746"/>
    <cellStyle name="Normal 3 22 6 2 12 2" xfId="28371"/>
    <cellStyle name="Normal 3 22 6 2 13" xfId="10747"/>
    <cellStyle name="Normal 3 22 6 2 13 2" xfId="28372"/>
    <cellStyle name="Normal 3 22 6 2 14" xfId="10748"/>
    <cellStyle name="Normal 3 22 6 2 14 2" xfId="28373"/>
    <cellStyle name="Normal 3 22 6 2 15" xfId="28374"/>
    <cellStyle name="Normal 3 22 6 2 2" xfId="10749"/>
    <cellStyle name="Normal 3 22 6 2 2 2" xfId="28375"/>
    <cellStyle name="Normal 3 22 6 2 3" xfId="10750"/>
    <cellStyle name="Normal 3 22 6 2 3 2" xfId="28376"/>
    <cellStyle name="Normal 3 22 6 2 4" xfId="10751"/>
    <cellStyle name="Normal 3 22 6 2 4 2" xfId="28377"/>
    <cellStyle name="Normal 3 22 6 2 5" xfId="10752"/>
    <cellStyle name="Normal 3 22 6 2 5 2" xfId="28378"/>
    <cellStyle name="Normal 3 22 6 2 6" xfId="10753"/>
    <cellStyle name="Normal 3 22 6 2 6 2" xfId="28379"/>
    <cellStyle name="Normal 3 22 6 2 7" xfId="10754"/>
    <cellStyle name="Normal 3 22 6 2 7 2" xfId="28380"/>
    <cellStyle name="Normal 3 22 6 2 8" xfId="10755"/>
    <cellStyle name="Normal 3 22 6 2 8 2" xfId="28381"/>
    <cellStyle name="Normal 3 22 6 2 9" xfId="10756"/>
    <cellStyle name="Normal 3 22 6 2 9 2" xfId="28382"/>
    <cellStyle name="Normal 3 22 6 3" xfId="10757"/>
    <cellStyle name="Normal 3 22 6 3 2" xfId="28383"/>
    <cellStyle name="Normal 3 22 6 4" xfId="10758"/>
    <cellStyle name="Normal 3 22 6 4 2" xfId="28384"/>
    <cellStyle name="Normal 3 22 6 5" xfId="10759"/>
    <cellStyle name="Normal 3 22 6 5 2" xfId="28385"/>
    <cellStyle name="Normal 3 22 6 6" xfId="10760"/>
    <cellStyle name="Normal 3 22 6 6 2" xfId="28386"/>
    <cellStyle name="Normal 3 22 6 7" xfId="10761"/>
    <cellStyle name="Normal 3 22 6 7 2" xfId="28387"/>
    <cellStyle name="Normal 3 22 6 8" xfId="10762"/>
    <cellStyle name="Normal 3 22 6 8 2" xfId="28388"/>
    <cellStyle name="Normal 3 22 6 9" xfId="10763"/>
    <cellStyle name="Normal 3 22 6 9 2" xfId="28389"/>
    <cellStyle name="Normal 3 22 7" xfId="10764"/>
    <cellStyle name="Normal 3 22 7 10" xfId="10765"/>
    <cellStyle name="Normal 3 22 7 10 2" xfId="28390"/>
    <cellStyle name="Normal 3 22 7 11" xfId="10766"/>
    <cellStyle name="Normal 3 22 7 11 2" xfId="28391"/>
    <cellStyle name="Normal 3 22 7 12" xfId="10767"/>
    <cellStyle name="Normal 3 22 7 12 2" xfId="28392"/>
    <cellStyle name="Normal 3 22 7 13" xfId="10768"/>
    <cellStyle name="Normal 3 22 7 13 2" xfId="28393"/>
    <cellStyle name="Normal 3 22 7 14" xfId="10769"/>
    <cellStyle name="Normal 3 22 7 14 2" xfId="28394"/>
    <cellStyle name="Normal 3 22 7 15" xfId="10770"/>
    <cellStyle name="Normal 3 22 7 15 2" xfId="28395"/>
    <cellStyle name="Normal 3 22 7 16" xfId="28396"/>
    <cellStyle name="Normal 3 22 7 2" xfId="10771"/>
    <cellStyle name="Normal 3 22 7 2 10" xfId="10772"/>
    <cellStyle name="Normal 3 22 7 2 10 2" xfId="28397"/>
    <cellStyle name="Normal 3 22 7 2 11" xfId="10773"/>
    <cellStyle name="Normal 3 22 7 2 11 2" xfId="28398"/>
    <cellStyle name="Normal 3 22 7 2 12" xfId="10774"/>
    <cellStyle name="Normal 3 22 7 2 12 2" xfId="28399"/>
    <cellStyle name="Normal 3 22 7 2 13" xfId="10775"/>
    <cellStyle name="Normal 3 22 7 2 13 2" xfId="28400"/>
    <cellStyle name="Normal 3 22 7 2 14" xfId="10776"/>
    <cellStyle name="Normal 3 22 7 2 14 2" xfId="28401"/>
    <cellStyle name="Normal 3 22 7 2 15" xfId="28402"/>
    <cellStyle name="Normal 3 22 7 2 2" xfId="10777"/>
    <cellStyle name="Normal 3 22 7 2 2 2" xfId="28403"/>
    <cellStyle name="Normal 3 22 7 2 3" xfId="10778"/>
    <cellStyle name="Normal 3 22 7 2 3 2" xfId="28404"/>
    <cellStyle name="Normal 3 22 7 2 4" xfId="10779"/>
    <cellStyle name="Normal 3 22 7 2 4 2" xfId="28405"/>
    <cellStyle name="Normal 3 22 7 2 5" xfId="10780"/>
    <cellStyle name="Normal 3 22 7 2 5 2" xfId="28406"/>
    <cellStyle name="Normal 3 22 7 2 6" xfId="10781"/>
    <cellStyle name="Normal 3 22 7 2 6 2" xfId="28407"/>
    <cellStyle name="Normal 3 22 7 2 7" xfId="10782"/>
    <cellStyle name="Normal 3 22 7 2 7 2" xfId="28408"/>
    <cellStyle name="Normal 3 22 7 2 8" xfId="10783"/>
    <cellStyle name="Normal 3 22 7 2 8 2" xfId="28409"/>
    <cellStyle name="Normal 3 22 7 2 9" xfId="10784"/>
    <cellStyle name="Normal 3 22 7 2 9 2" xfId="28410"/>
    <cellStyle name="Normal 3 22 7 3" xfId="10785"/>
    <cellStyle name="Normal 3 22 7 3 2" xfId="28411"/>
    <cellStyle name="Normal 3 22 7 4" xfId="10786"/>
    <cellStyle name="Normal 3 22 7 4 2" xfId="28412"/>
    <cellStyle name="Normal 3 22 7 5" xfId="10787"/>
    <cellStyle name="Normal 3 22 7 5 2" xfId="28413"/>
    <cellStyle name="Normal 3 22 7 6" xfId="10788"/>
    <cellStyle name="Normal 3 22 7 6 2" xfId="28414"/>
    <cellStyle name="Normal 3 22 7 7" xfId="10789"/>
    <cellStyle name="Normal 3 22 7 7 2" xfId="28415"/>
    <cellStyle name="Normal 3 22 7 8" xfId="10790"/>
    <cellStyle name="Normal 3 22 7 8 2" xfId="28416"/>
    <cellStyle name="Normal 3 22 7 9" xfId="10791"/>
    <cellStyle name="Normal 3 22 7 9 2" xfId="28417"/>
    <cellStyle name="Normal 3 22 8" xfId="10792"/>
    <cellStyle name="Normal 3 22 8 10" xfId="10793"/>
    <cellStyle name="Normal 3 22 8 10 2" xfId="28418"/>
    <cellStyle name="Normal 3 22 8 11" xfId="10794"/>
    <cellStyle name="Normal 3 22 8 11 2" xfId="28419"/>
    <cellStyle name="Normal 3 22 8 12" xfId="10795"/>
    <cellStyle name="Normal 3 22 8 12 2" xfId="28420"/>
    <cellStyle name="Normal 3 22 8 13" xfId="10796"/>
    <cellStyle name="Normal 3 22 8 13 2" xfId="28421"/>
    <cellStyle name="Normal 3 22 8 14" xfId="10797"/>
    <cellStyle name="Normal 3 22 8 14 2" xfId="28422"/>
    <cellStyle name="Normal 3 22 8 15" xfId="10798"/>
    <cellStyle name="Normal 3 22 8 15 2" xfId="28423"/>
    <cellStyle name="Normal 3 22 8 16" xfId="28424"/>
    <cellStyle name="Normal 3 22 8 2" xfId="10799"/>
    <cellStyle name="Normal 3 22 8 2 10" xfId="10800"/>
    <cellStyle name="Normal 3 22 8 2 10 2" xfId="28425"/>
    <cellStyle name="Normal 3 22 8 2 11" xfId="10801"/>
    <cellStyle name="Normal 3 22 8 2 11 2" xfId="28426"/>
    <cellStyle name="Normal 3 22 8 2 12" xfId="10802"/>
    <cellStyle name="Normal 3 22 8 2 12 2" xfId="28427"/>
    <cellStyle name="Normal 3 22 8 2 13" xfId="10803"/>
    <cellStyle name="Normal 3 22 8 2 13 2" xfId="28428"/>
    <cellStyle name="Normal 3 22 8 2 14" xfId="10804"/>
    <cellStyle name="Normal 3 22 8 2 14 2" xfId="28429"/>
    <cellStyle name="Normal 3 22 8 2 15" xfId="28430"/>
    <cellStyle name="Normal 3 22 8 2 2" xfId="10805"/>
    <cellStyle name="Normal 3 22 8 2 2 2" xfId="28431"/>
    <cellStyle name="Normal 3 22 8 2 3" xfId="10806"/>
    <cellStyle name="Normal 3 22 8 2 3 2" xfId="28432"/>
    <cellStyle name="Normal 3 22 8 2 4" xfId="10807"/>
    <cellStyle name="Normal 3 22 8 2 4 2" xfId="28433"/>
    <cellStyle name="Normal 3 22 8 2 5" xfId="10808"/>
    <cellStyle name="Normal 3 22 8 2 5 2" xfId="28434"/>
    <cellStyle name="Normal 3 22 8 2 6" xfId="10809"/>
    <cellStyle name="Normal 3 22 8 2 6 2" xfId="28435"/>
    <cellStyle name="Normal 3 22 8 2 7" xfId="10810"/>
    <cellStyle name="Normal 3 22 8 2 7 2" xfId="28436"/>
    <cellStyle name="Normal 3 22 8 2 8" xfId="10811"/>
    <cellStyle name="Normal 3 22 8 2 8 2" xfId="28437"/>
    <cellStyle name="Normal 3 22 8 2 9" xfId="10812"/>
    <cellStyle name="Normal 3 22 8 2 9 2" xfId="28438"/>
    <cellStyle name="Normal 3 22 8 3" xfId="10813"/>
    <cellStyle name="Normal 3 22 8 3 2" xfId="28439"/>
    <cellStyle name="Normal 3 22 8 4" xfId="10814"/>
    <cellStyle name="Normal 3 22 8 4 2" xfId="28440"/>
    <cellStyle name="Normal 3 22 8 5" xfId="10815"/>
    <cellStyle name="Normal 3 22 8 5 2" xfId="28441"/>
    <cellStyle name="Normal 3 22 8 6" xfId="10816"/>
    <cellStyle name="Normal 3 22 8 6 2" xfId="28442"/>
    <cellStyle name="Normal 3 22 8 7" xfId="10817"/>
    <cellStyle name="Normal 3 22 8 7 2" xfId="28443"/>
    <cellStyle name="Normal 3 22 8 8" xfId="10818"/>
    <cellStyle name="Normal 3 22 8 8 2" xfId="28444"/>
    <cellStyle name="Normal 3 22 8 9" xfId="10819"/>
    <cellStyle name="Normal 3 22 8 9 2" xfId="28445"/>
    <cellStyle name="Normal 3 22 9" xfId="10820"/>
    <cellStyle name="Normal 3 22 9 10" xfId="10821"/>
    <cellStyle name="Normal 3 22 9 10 2" xfId="28446"/>
    <cellStyle name="Normal 3 22 9 11" xfId="10822"/>
    <cellStyle name="Normal 3 22 9 11 2" xfId="28447"/>
    <cellStyle name="Normal 3 22 9 12" xfId="10823"/>
    <cellStyle name="Normal 3 22 9 12 2" xfId="28448"/>
    <cellStyle name="Normal 3 22 9 13" xfId="10824"/>
    <cellStyle name="Normal 3 22 9 13 2" xfId="28449"/>
    <cellStyle name="Normal 3 22 9 14" xfId="10825"/>
    <cellStyle name="Normal 3 22 9 14 2" xfId="28450"/>
    <cellStyle name="Normal 3 22 9 15" xfId="28451"/>
    <cellStyle name="Normal 3 22 9 2" xfId="10826"/>
    <cellStyle name="Normal 3 22 9 2 2" xfId="28452"/>
    <cellStyle name="Normal 3 22 9 3" xfId="10827"/>
    <cellStyle name="Normal 3 22 9 3 2" xfId="28453"/>
    <cellStyle name="Normal 3 22 9 4" xfId="10828"/>
    <cellStyle name="Normal 3 22 9 4 2" xfId="28454"/>
    <cellStyle name="Normal 3 22 9 5" xfId="10829"/>
    <cellStyle name="Normal 3 22 9 5 2" xfId="28455"/>
    <cellStyle name="Normal 3 22 9 6" xfId="10830"/>
    <cellStyle name="Normal 3 22 9 6 2" xfId="28456"/>
    <cellStyle name="Normal 3 22 9 7" xfId="10831"/>
    <cellStyle name="Normal 3 22 9 7 2" xfId="28457"/>
    <cellStyle name="Normal 3 22 9 8" xfId="10832"/>
    <cellStyle name="Normal 3 22 9 8 2" xfId="28458"/>
    <cellStyle name="Normal 3 22 9 9" xfId="10833"/>
    <cellStyle name="Normal 3 22 9 9 2" xfId="28459"/>
    <cellStyle name="Normal 3 23" xfId="10834"/>
    <cellStyle name="Normal 3 24" xfId="10835"/>
    <cellStyle name="Normal 3 25" xfId="10836"/>
    <cellStyle name="Normal 3 26" xfId="10837"/>
    <cellStyle name="Normal 3 27" xfId="10838"/>
    <cellStyle name="Normal 3 28" xfId="10839"/>
    <cellStyle name="Normal 3 29" xfId="10840"/>
    <cellStyle name="Normal 3 3" xfId="109"/>
    <cellStyle name="Normal 3 3 10" xfId="10841"/>
    <cellStyle name="Normal 3 3 10 10" xfId="10842"/>
    <cellStyle name="Normal 3 3 10 10 10" xfId="10843"/>
    <cellStyle name="Normal 3 3 10 10 10 2" xfId="28460"/>
    <cellStyle name="Normal 3 3 10 10 11" xfId="10844"/>
    <cellStyle name="Normal 3 3 10 10 11 2" xfId="28461"/>
    <cellStyle name="Normal 3 3 10 10 12" xfId="10845"/>
    <cellStyle name="Normal 3 3 10 10 12 2" xfId="28462"/>
    <cellStyle name="Normal 3 3 10 10 13" xfId="10846"/>
    <cellStyle name="Normal 3 3 10 10 13 2" xfId="28463"/>
    <cellStyle name="Normal 3 3 10 10 14" xfId="10847"/>
    <cellStyle name="Normal 3 3 10 10 14 2" xfId="28464"/>
    <cellStyle name="Normal 3 3 10 10 15" xfId="28465"/>
    <cellStyle name="Normal 3 3 10 10 2" xfId="10848"/>
    <cellStyle name="Normal 3 3 10 10 2 2" xfId="28466"/>
    <cellStyle name="Normal 3 3 10 10 3" xfId="10849"/>
    <cellStyle name="Normal 3 3 10 10 3 2" xfId="28467"/>
    <cellStyle name="Normal 3 3 10 10 4" xfId="10850"/>
    <cellStyle name="Normal 3 3 10 10 4 2" xfId="28468"/>
    <cellStyle name="Normal 3 3 10 10 5" xfId="10851"/>
    <cellStyle name="Normal 3 3 10 10 5 2" xfId="28469"/>
    <cellStyle name="Normal 3 3 10 10 6" xfId="10852"/>
    <cellStyle name="Normal 3 3 10 10 6 2" xfId="28470"/>
    <cellStyle name="Normal 3 3 10 10 7" xfId="10853"/>
    <cellStyle name="Normal 3 3 10 10 7 2" xfId="28471"/>
    <cellStyle name="Normal 3 3 10 10 8" xfId="10854"/>
    <cellStyle name="Normal 3 3 10 10 8 2" xfId="28472"/>
    <cellStyle name="Normal 3 3 10 10 9" xfId="10855"/>
    <cellStyle name="Normal 3 3 10 10 9 2" xfId="28473"/>
    <cellStyle name="Normal 3 3 10 11" xfId="10856"/>
    <cellStyle name="Normal 3 3 10 11 2" xfId="28474"/>
    <cellStyle name="Normal 3 3 10 12" xfId="10857"/>
    <cellStyle name="Normal 3 3 10 12 2" xfId="28475"/>
    <cellStyle name="Normal 3 3 10 13" xfId="10858"/>
    <cellStyle name="Normal 3 3 10 13 2" xfId="28476"/>
    <cellStyle name="Normal 3 3 10 14" xfId="10859"/>
    <cellStyle name="Normal 3 3 10 14 2" xfId="28477"/>
    <cellStyle name="Normal 3 3 10 15" xfId="10860"/>
    <cellStyle name="Normal 3 3 10 15 2" xfId="28478"/>
    <cellStyle name="Normal 3 3 10 16" xfId="10861"/>
    <cellStyle name="Normal 3 3 10 16 2" xfId="28479"/>
    <cellStyle name="Normal 3 3 10 17" xfId="10862"/>
    <cellStyle name="Normal 3 3 10 17 2" xfId="28480"/>
    <cellStyle name="Normal 3 3 10 18" xfId="10863"/>
    <cellStyle name="Normal 3 3 10 18 2" xfId="28481"/>
    <cellStyle name="Normal 3 3 10 19" xfId="10864"/>
    <cellStyle name="Normal 3 3 10 19 2" xfId="28482"/>
    <cellStyle name="Normal 3 3 10 2" xfId="10865"/>
    <cellStyle name="Normal 3 3 10 2 10" xfId="10866"/>
    <cellStyle name="Normal 3 3 10 2 10 2" xfId="28483"/>
    <cellStyle name="Normal 3 3 10 2 11" xfId="10867"/>
    <cellStyle name="Normal 3 3 10 2 11 2" xfId="28484"/>
    <cellStyle name="Normal 3 3 10 2 12" xfId="10868"/>
    <cellStyle name="Normal 3 3 10 2 12 2" xfId="28485"/>
    <cellStyle name="Normal 3 3 10 2 13" xfId="10869"/>
    <cellStyle name="Normal 3 3 10 2 13 2" xfId="28486"/>
    <cellStyle name="Normal 3 3 10 2 14" xfId="10870"/>
    <cellStyle name="Normal 3 3 10 2 14 2" xfId="28487"/>
    <cellStyle name="Normal 3 3 10 2 15" xfId="10871"/>
    <cellStyle name="Normal 3 3 10 2 15 2" xfId="28488"/>
    <cellStyle name="Normal 3 3 10 2 16" xfId="28489"/>
    <cellStyle name="Normal 3 3 10 2 2" xfId="10872"/>
    <cellStyle name="Normal 3 3 10 2 2 10" xfId="10873"/>
    <cellStyle name="Normal 3 3 10 2 2 10 2" xfId="28490"/>
    <cellStyle name="Normal 3 3 10 2 2 11" xfId="10874"/>
    <cellStyle name="Normal 3 3 10 2 2 11 2" xfId="28491"/>
    <cellStyle name="Normal 3 3 10 2 2 12" xfId="10875"/>
    <cellStyle name="Normal 3 3 10 2 2 12 2" xfId="28492"/>
    <cellStyle name="Normal 3 3 10 2 2 13" xfId="10876"/>
    <cellStyle name="Normal 3 3 10 2 2 13 2" xfId="28493"/>
    <cellStyle name="Normal 3 3 10 2 2 14" xfId="10877"/>
    <cellStyle name="Normal 3 3 10 2 2 14 2" xfId="28494"/>
    <cellStyle name="Normal 3 3 10 2 2 15" xfId="28495"/>
    <cellStyle name="Normal 3 3 10 2 2 2" xfId="10878"/>
    <cellStyle name="Normal 3 3 10 2 2 2 2" xfId="28496"/>
    <cellStyle name="Normal 3 3 10 2 2 3" xfId="10879"/>
    <cellStyle name="Normal 3 3 10 2 2 3 2" xfId="28497"/>
    <cellStyle name="Normal 3 3 10 2 2 4" xfId="10880"/>
    <cellStyle name="Normal 3 3 10 2 2 4 2" xfId="28498"/>
    <cellStyle name="Normal 3 3 10 2 2 5" xfId="10881"/>
    <cellStyle name="Normal 3 3 10 2 2 5 2" xfId="28499"/>
    <cellStyle name="Normal 3 3 10 2 2 6" xfId="10882"/>
    <cellStyle name="Normal 3 3 10 2 2 6 2" xfId="28500"/>
    <cellStyle name="Normal 3 3 10 2 2 7" xfId="10883"/>
    <cellStyle name="Normal 3 3 10 2 2 7 2" xfId="28501"/>
    <cellStyle name="Normal 3 3 10 2 2 8" xfId="10884"/>
    <cellStyle name="Normal 3 3 10 2 2 8 2" xfId="28502"/>
    <cellStyle name="Normal 3 3 10 2 2 9" xfId="10885"/>
    <cellStyle name="Normal 3 3 10 2 2 9 2" xfId="28503"/>
    <cellStyle name="Normal 3 3 10 2 3" xfId="10886"/>
    <cellStyle name="Normal 3 3 10 2 3 2" xfId="28504"/>
    <cellStyle name="Normal 3 3 10 2 4" xfId="10887"/>
    <cellStyle name="Normal 3 3 10 2 4 2" xfId="28505"/>
    <cellStyle name="Normal 3 3 10 2 5" xfId="10888"/>
    <cellStyle name="Normal 3 3 10 2 5 2" xfId="28506"/>
    <cellStyle name="Normal 3 3 10 2 6" xfId="10889"/>
    <cellStyle name="Normal 3 3 10 2 6 2" xfId="28507"/>
    <cellStyle name="Normal 3 3 10 2 7" xfId="10890"/>
    <cellStyle name="Normal 3 3 10 2 7 2" xfId="28508"/>
    <cellStyle name="Normal 3 3 10 2 8" xfId="10891"/>
    <cellStyle name="Normal 3 3 10 2 8 2" xfId="28509"/>
    <cellStyle name="Normal 3 3 10 2 9" xfId="10892"/>
    <cellStyle name="Normal 3 3 10 2 9 2" xfId="28510"/>
    <cellStyle name="Normal 3 3 10 20" xfId="10893"/>
    <cellStyle name="Normal 3 3 10 20 2" xfId="28511"/>
    <cellStyle name="Normal 3 3 10 21" xfId="10894"/>
    <cellStyle name="Normal 3 3 10 21 2" xfId="28512"/>
    <cellStyle name="Normal 3 3 10 22" xfId="10895"/>
    <cellStyle name="Normal 3 3 10 22 2" xfId="28513"/>
    <cellStyle name="Normal 3 3 10 23" xfId="10896"/>
    <cellStyle name="Normal 3 3 10 23 2" xfId="28514"/>
    <cellStyle name="Normal 3 3 10 24" xfId="28515"/>
    <cellStyle name="Normal 3 3 10 3" xfId="10897"/>
    <cellStyle name="Normal 3 3 10 3 10" xfId="10898"/>
    <cellStyle name="Normal 3 3 10 3 10 2" xfId="28516"/>
    <cellStyle name="Normal 3 3 10 3 11" xfId="10899"/>
    <cellStyle name="Normal 3 3 10 3 11 2" xfId="28517"/>
    <cellStyle name="Normal 3 3 10 3 12" xfId="10900"/>
    <cellStyle name="Normal 3 3 10 3 12 2" xfId="28518"/>
    <cellStyle name="Normal 3 3 10 3 13" xfId="10901"/>
    <cellStyle name="Normal 3 3 10 3 13 2" xfId="28519"/>
    <cellStyle name="Normal 3 3 10 3 14" xfId="10902"/>
    <cellStyle name="Normal 3 3 10 3 14 2" xfId="28520"/>
    <cellStyle name="Normal 3 3 10 3 15" xfId="10903"/>
    <cellStyle name="Normal 3 3 10 3 15 2" xfId="28521"/>
    <cellStyle name="Normal 3 3 10 3 16" xfId="28522"/>
    <cellStyle name="Normal 3 3 10 3 2" xfId="10904"/>
    <cellStyle name="Normal 3 3 10 3 2 10" xfId="10905"/>
    <cellStyle name="Normal 3 3 10 3 2 10 2" xfId="28523"/>
    <cellStyle name="Normal 3 3 10 3 2 11" xfId="10906"/>
    <cellStyle name="Normal 3 3 10 3 2 11 2" xfId="28524"/>
    <cellStyle name="Normal 3 3 10 3 2 12" xfId="10907"/>
    <cellStyle name="Normal 3 3 10 3 2 12 2" xfId="28525"/>
    <cellStyle name="Normal 3 3 10 3 2 13" xfId="10908"/>
    <cellStyle name="Normal 3 3 10 3 2 13 2" xfId="28526"/>
    <cellStyle name="Normal 3 3 10 3 2 14" xfId="10909"/>
    <cellStyle name="Normal 3 3 10 3 2 14 2" xfId="28527"/>
    <cellStyle name="Normal 3 3 10 3 2 15" xfId="28528"/>
    <cellStyle name="Normal 3 3 10 3 2 2" xfId="10910"/>
    <cellStyle name="Normal 3 3 10 3 2 2 2" xfId="28529"/>
    <cellStyle name="Normal 3 3 10 3 2 3" xfId="10911"/>
    <cellStyle name="Normal 3 3 10 3 2 3 2" xfId="28530"/>
    <cellStyle name="Normal 3 3 10 3 2 4" xfId="10912"/>
    <cellStyle name="Normal 3 3 10 3 2 4 2" xfId="28531"/>
    <cellStyle name="Normal 3 3 10 3 2 5" xfId="10913"/>
    <cellStyle name="Normal 3 3 10 3 2 5 2" xfId="28532"/>
    <cellStyle name="Normal 3 3 10 3 2 6" xfId="10914"/>
    <cellStyle name="Normal 3 3 10 3 2 6 2" xfId="28533"/>
    <cellStyle name="Normal 3 3 10 3 2 7" xfId="10915"/>
    <cellStyle name="Normal 3 3 10 3 2 7 2" xfId="28534"/>
    <cellStyle name="Normal 3 3 10 3 2 8" xfId="10916"/>
    <cellStyle name="Normal 3 3 10 3 2 8 2" xfId="28535"/>
    <cellStyle name="Normal 3 3 10 3 2 9" xfId="10917"/>
    <cellStyle name="Normal 3 3 10 3 2 9 2" xfId="28536"/>
    <cellStyle name="Normal 3 3 10 3 3" xfId="10918"/>
    <cellStyle name="Normal 3 3 10 3 3 2" xfId="28537"/>
    <cellStyle name="Normal 3 3 10 3 4" xfId="10919"/>
    <cellStyle name="Normal 3 3 10 3 4 2" xfId="28538"/>
    <cellStyle name="Normal 3 3 10 3 5" xfId="10920"/>
    <cellStyle name="Normal 3 3 10 3 5 2" xfId="28539"/>
    <cellStyle name="Normal 3 3 10 3 6" xfId="10921"/>
    <cellStyle name="Normal 3 3 10 3 6 2" xfId="28540"/>
    <cellStyle name="Normal 3 3 10 3 7" xfId="10922"/>
    <cellStyle name="Normal 3 3 10 3 7 2" xfId="28541"/>
    <cellStyle name="Normal 3 3 10 3 8" xfId="10923"/>
    <cellStyle name="Normal 3 3 10 3 8 2" xfId="28542"/>
    <cellStyle name="Normal 3 3 10 3 9" xfId="10924"/>
    <cellStyle name="Normal 3 3 10 3 9 2" xfId="28543"/>
    <cellStyle name="Normal 3 3 10 4" xfId="10925"/>
    <cellStyle name="Normal 3 3 10 4 10" xfId="10926"/>
    <cellStyle name="Normal 3 3 10 4 10 2" xfId="28544"/>
    <cellStyle name="Normal 3 3 10 4 11" xfId="10927"/>
    <cellStyle name="Normal 3 3 10 4 11 2" xfId="28545"/>
    <cellStyle name="Normal 3 3 10 4 12" xfId="10928"/>
    <cellStyle name="Normal 3 3 10 4 12 2" xfId="28546"/>
    <cellStyle name="Normal 3 3 10 4 13" xfId="10929"/>
    <cellStyle name="Normal 3 3 10 4 13 2" xfId="28547"/>
    <cellStyle name="Normal 3 3 10 4 14" xfId="10930"/>
    <cellStyle name="Normal 3 3 10 4 14 2" xfId="28548"/>
    <cellStyle name="Normal 3 3 10 4 15" xfId="10931"/>
    <cellStyle name="Normal 3 3 10 4 15 2" xfId="28549"/>
    <cellStyle name="Normal 3 3 10 4 16" xfId="28550"/>
    <cellStyle name="Normal 3 3 10 4 2" xfId="10932"/>
    <cellStyle name="Normal 3 3 10 4 2 10" xfId="10933"/>
    <cellStyle name="Normal 3 3 10 4 2 10 2" xfId="28551"/>
    <cellStyle name="Normal 3 3 10 4 2 11" xfId="10934"/>
    <cellStyle name="Normal 3 3 10 4 2 11 2" xfId="28552"/>
    <cellStyle name="Normal 3 3 10 4 2 12" xfId="10935"/>
    <cellStyle name="Normal 3 3 10 4 2 12 2" xfId="28553"/>
    <cellStyle name="Normal 3 3 10 4 2 13" xfId="10936"/>
    <cellStyle name="Normal 3 3 10 4 2 13 2" xfId="28554"/>
    <cellStyle name="Normal 3 3 10 4 2 14" xfId="10937"/>
    <cellStyle name="Normal 3 3 10 4 2 14 2" xfId="28555"/>
    <cellStyle name="Normal 3 3 10 4 2 15" xfId="28556"/>
    <cellStyle name="Normal 3 3 10 4 2 2" xfId="10938"/>
    <cellStyle name="Normal 3 3 10 4 2 2 2" xfId="28557"/>
    <cellStyle name="Normal 3 3 10 4 2 3" xfId="10939"/>
    <cellStyle name="Normal 3 3 10 4 2 3 2" xfId="28558"/>
    <cellStyle name="Normal 3 3 10 4 2 4" xfId="10940"/>
    <cellStyle name="Normal 3 3 10 4 2 4 2" xfId="28559"/>
    <cellStyle name="Normal 3 3 10 4 2 5" xfId="10941"/>
    <cellStyle name="Normal 3 3 10 4 2 5 2" xfId="28560"/>
    <cellStyle name="Normal 3 3 10 4 2 6" xfId="10942"/>
    <cellStyle name="Normal 3 3 10 4 2 6 2" xfId="28561"/>
    <cellStyle name="Normal 3 3 10 4 2 7" xfId="10943"/>
    <cellStyle name="Normal 3 3 10 4 2 7 2" xfId="28562"/>
    <cellStyle name="Normal 3 3 10 4 2 8" xfId="10944"/>
    <cellStyle name="Normal 3 3 10 4 2 8 2" xfId="28563"/>
    <cellStyle name="Normal 3 3 10 4 2 9" xfId="10945"/>
    <cellStyle name="Normal 3 3 10 4 2 9 2" xfId="28564"/>
    <cellStyle name="Normal 3 3 10 4 3" xfId="10946"/>
    <cellStyle name="Normal 3 3 10 4 3 2" xfId="28565"/>
    <cellStyle name="Normal 3 3 10 4 4" xfId="10947"/>
    <cellStyle name="Normal 3 3 10 4 4 2" xfId="28566"/>
    <cellStyle name="Normal 3 3 10 4 5" xfId="10948"/>
    <cellStyle name="Normal 3 3 10 4 5 2" xfId="28567"/>
    <cellStyle name="Normal 3 3 10 4 6" xfId="10949"/>
    <cellStyle name="Normal 3 3 10 4 6 2" xfId="28568"/>
    <cellStyle name="Normal 3 3 10 4 7" xfId="10950"/>
    <cellStyle name="Normal 3 3 10 4 7 2" xfId="28569"/>
    <cellStyle name="Normal 3 3 10 4 8" xfId="10951"/>
    <cellStyle name="Normal 3 3 10 4 8 2" xfId="28570"/>
    <cellStyle name="Normal 3 3 10 4 9" xfId="10952"/>
    <cellStyle name="Normal 3 3 10 4 9 2" xfId="28571"/>
    <cellStyle name="Normal 3 3 10 5" xfId="10953"/>
    <cellStyle name="Normal 3 3 10 5 10" xfId="10954"/>
    <cellStyle name="Normal 3 3 10 5 10 2" xfId="28572"/>
    <cellStyle name="Normal 3 3 10 5 11" xfId="10955"/>
    <cellStyle name="Normal 3 3 10 5 11 2" xfId="28573"/>
    <cellStyle name="Normal 3 3 10 5 12" xfId="10956"/>
    <cellStyle name="Normal 3 3 10 5 12 2" xfId="28574"/>
    <cellStyle name="Normal 3 3 10 5 13" xfId="10957"/>
    <cellStyle name="Normal 3 3 10 5 13 2" xfId="28575"/>
    <cellStyle name="Normal 3 3 10 5 14" xfId="10958"/>
    <cellStyle name="Normal 3 3 10 5 14 2" xfId="28576"/>
    <cellStyle name="Normal 3 3 10 5 15" xfId="28577"/>
    <cellStyle name="Normal 3 3 10 5 2" xfId="10959"/>
    <cellStyle name="Normal 3 3 10 5 2 2" xfId="28578"/>
    <cellStyle name="Normal 3 3 10 5 3" xfId="10960"/>
    <cellStyle name="Normal 3 3 10 5 3 2" xfId="28579"/>
    <cellStyle name="Normal 3 3 10 5 4" xfId="10961"/>
    <cellStyle name="Normal 3 3 10 5 4 2" xfId="28580"/>
    <cellStyle name="Normal 3 3 10 5 5" xfId="10962"/>
    <cellStyle name="Normal 3 3 10 5 5 2" xfId="28581"/>
    <cellStyle name="Normal 3 3 10 5 6" xfId="10963"/>
    <cellStyle name="Normal 3 3 10 5 6 2" xfId="28582"/>
    <cellStyle name="Normal 3 3 10 5 7" xfId="10964"/>
    <cellStyle name="Normal 3 3 10 5 7 2" xfId="28583"/>
    <cellStyle name="Normal 3 3 10 5 8" xfId="10965"/>
    <cellStyle name="Normal 3 3 10 5 8 2" xfId="28584"/>
    <cellStyle name="Normal 3 3 10 5 9" xfId="10966"/>
    <cellStyle name="Normal 3 3 10 5 9 2" xfId="28585"/>
    <cellStyle name="Normal 3 3 10 6" xfId="10967"/>
    <cellStyle name="Normal 3 3 10 6 10" xfId="10968"/>
    <cellStyle name="Normal 3 3 10 6 10 2" xfId="28586"/>
    <cellStyle name="Normal 3 3 10 6 11" xfId="10969"/>
    <cellStyle name="Normal 3 3 10 6 11 2" xfId="28587"/>
    <cellStyle name="Normal 3 3 10 6 12" xfId="10970"/>
    <cellStyle name="Normal 3 3 10 6 12 2" xfId="28588"/>
    <cellStyle name="Normal 3 3 10 6 13" xfId="10971"/>
    <cellStyle name="Normal 3 3 10 6 13 2" xfId="28589"/>
    <cellStyle name="Normal 3 3 10 6 14" xfId="10972"/>
    <cellStyle name="Normal 3 3 10 6 14 2" xfId="28590"/>
    <cellStyle name="Normal 3 3 10 6 15" xfId="28591"/>
    <cellStyle name="Normal 3 3 10 6 2" xfId="10973"/>
    <cellStyle name="Normal 3 3 10 6 2 2" xfId="28592"/>
    <cellStyle name="Normal 3 3 10 6 3" xfId="10974"/>
    <cellStyle name="Normal 3 3 10 6 3 2" xfId="28593"/>
    <cellStyle name="Normal 3 3 10 6 4" xfId="10975"/>
    <cellStyle name="Normal 3 3 10 6 4 2" xfId="28594"/>
    <cellStyle name="Normal 3 3 10 6 5" xfId="10976"/>
    <cellStyle name="Normal 3 3 10 6 5 2" xfId="28595"/>
    <cellStyle name="Normal 3 3 10 6 6" xfId="10977"/>
    <cellStyle name="Normal 3 3 10 6 6 2" xfId="28596"/>
    <cellStyle name="Normal 3 3 10 6 7" xfId="10978"/>
    <cellStyle name="Normal 3 3 10 6 7 2" xfId="28597"/>
    <cellStyle name="Normal 3 3 10 6 8" xfId="10979"/>
    <cellStyle name="Normal 3 3 10 6 8 2" xfId="28598"/>
    <cellStyle name="Normal 3 3 10 6 9" xfId="10980"/>
    <cellStyle name="Normal 3 3 10 6 9 2" xfId="28599"/>
    <cellStyle name="Normal 3 3 10 7" xfId="10981"/>
    <cellStyle name="Normal 3 3 10 7 10" xfId="10982"/>
    <cellStyle name="Normal 3 3 10 7 10 2" xfId="28600"/>
    <cellStyle name="Normal 3 3 10 7 11" xfId="10983"/>
    <cellStyle name="Normal 3 3 10 7 11 2" xfId="28601"/>
    <cellStyle name="Normal 3 3 10 7 12" xfId="10984"/>
    <cellStyle name="Normal 3 3 10 7 12 2" xfId="28602"/>
    <cellStyle name="Normal 3 3 10 7 13" xfId="10985"/>
    <cellStyle name="Normal 3 3 10 7 13 2" xfId="28603"/>
    <cellStyle name="Normal 3 3 10 7 14" xfId="10986"/>
    <cellStyle name="Normal 3 3 10 7 14 2" xfId="28604"/>
    <cellStyle name="Normal 3 3 10 7 15" xfId="28605"/>
    <cellStyle name="Normal 3 3 10 7 2" xfId="10987"/>
    <cellStyle name="Normal 3 3 10 7 2 2" xfId="28606"/>
    <cellStyle name="Normal 3 3 10 7 3" xfId="10988"/>
    <cellStyle name="Normal 3 3 10 7 3 2" xfId="28607"/>
    <cellStyle name="Normal 3 3 10 7 4" xfId="10989"/>
    <cellStyle name="Normal 3 3 10 7 4 2" xfId="28608"/>
    <cellStyle name="Normal 3 3 10 7 5" xfId="10990"/>
    <cellStyle name="Normal 3 3 10 7 5 2" xfId="28609"/>
    <cellStyle name="Normal 3 3 10 7 6" xfId="10991"/>
    <cellStyle name="Normal 3 3 10 7 6 2" xfId="28610"/>
    <cellStyle name="Normal 3 3 10 7 7" xfId="10992"/>
    <cellStyle name="Normal 3 3 10 7 7 2" xfId="28611"/>
    <cellStyle name="Normal 3 3 10 7 8" xfId="10993"/>
    <cellStyle name="Normal 3 3 10 7 8 2" xfId="28612"/>
    <cellStyle name="Normal 3 3 10 7 9" xfId="10994"/>
    <cellStyle name="Normal 3 3 10 7 9 2" xfId="28613"/>
    <cellStyle name="Normal 3 3 10 8" xfId="10995"/>
    <cellStyle name="Normal 3 3 10 8 10" xfId="10996"/>
    <cellStyle name="Normal 3 3 10 8 10 2" xfId="28614"/>
    <cellStyle name="Normal 3 3 10 8 11" xfId="10997"/>
    <cellStyle name="Normal 3 3 10 8 11 2" xfId="28615"/>
    <cellStyle name="Normal 3 3 10 8 12" xfId="10998"/>
    <cellStyle name="Normal 3 3 10 8 12 2" xfId="28616"/>
    <cellStyle name="Normal 3 3 10 8 13" xfId="10999"/>
    <cellStyle name="Normal 3 3 10 8 13 2" xfId="28617"/>
    <cellStyle name="Normal 3 3 10 8 14" xfId="11000"/>
    <cellStyle name="Normal 3 3 10 8 14 2" xfId="28618"/>
    <cellStyle name="Normal 3 3 10 8 15" xfId="28619"/>
    <cellStyle name="Normal 3 3 10 8 2" xfId="11001"/>
    <cellStyle name="Normal 3 3 10 8 2 2" xfId="28620"/>
    <cellStyle name="Normal 3 3 10 8 3" xfId="11002"/>
    <cellStyle name="Normal 3 3 10 8 3 2" xfId="28621"/>
    <cellStyle name="Normal 3 3 10 8 4" xfId="11003"/>
    <cellStyle name="Normal 3 3 10 8 4 2" xfId="28622"/>
    <cellStyle name="Normal 3 3 10 8 5" xfId="11004"/>
    <cellStyle name="Normal 3 3 10 8 5 2" xfId="28623"/>
    <cellStyle name="Normal 3 3 10 8 6" xfId="11005"/>
    <cellStyle name="Normal 3 3 10 8 6 2" xfId="28624"/>
    <cellStyle name="Normal 3 3 10 8 7" xfId="11006"/>
    <cellStyle name="Normal 3 3 10 8 7 2" xfId="28625"/>
    <cellStyle name="Normal 3 3 10 8 8" xfId="11007"/>
    <cellStyle name="Normal 3 3 10 8 8 2" xfId="28626"/>
    <cellStyle name="Normal 3 3 10 8 9" xfId="11008"/>
    <cellStyle name="Normal 3 3 10 8 9 2" xfId="28627"/>
    <cellStyle name="Normal 3 3 10 9" xfId="11009"/>
    <cellStyle name="Normal 3 3 10 9 10" xfId="11010"/>
    <cellStyle name="Normal 3 3 10 9 10 2" xfId="28628"/>
    <cellStyle name="Normal 3 3 10 9 11" xfId="11011"/>
    <cellStyle name="Normal 3 3 10 9 11 2" xfId="28629"/>
    <cellStyle name="Normal 3 3 10 9 12" xfId="11012"/>
    <cellStyle name="Normal 3 3 10 9 12 2" xfId="28630"/>
    <cellStyle name="Normal 3 3 10 9 13" xfId="11013"/>
    <cellStyle name="Normal 3 3 10 9 13 2" xfId="28631"/>
    <cellStyle name="Normal 3 3 10 9 14" xfId="11014"/>
    <cellStyle name="Normal 3 3 10 9 14 2" xfId="28632"/>
    <cellStyle name="Normal 3 3 10 9 15" xfId="28633"/>
    <cellStyle name="Normal 3 3 10 9 2" xfId="11015"/>
    <cellStyle name="Normal 3 3 10 9 2 2" xfId="28634"/>
    <cellStyle name="Normal 3 3 10 9 3" xfId="11016"/>
    <cellStyle name="Normal 3 3 10 9 3 2" xfId="28635"/>
    <cellStyle name="Normal 3 3 10 9 4" xfId="11017"/>
    <cellStyle name="Normal 3 3 10 9 4 2" xfId="28636"/>
    <cellStyle name="Normal 3 3 10 9 5" xfId="11018"/>
    <cellStyle name="Normal 3 3 10 9 5 2" xfId="28637"/>
    <cellStyle name="Normal 3 3 10 9 6" xfId="11019"/>
    <cellStyle name="Normal 3 3 10 9 6 2" xfId="28638"/>
    <cellStyle name="Normal 3 3 10 9 7" xfId="11020"/>
    <cellStyle name="Normal 3 3 10 9 7 2" xfId="28639"/>
    <cellStyle name="Normal 3 3 10 9 8" xfId="11021"/>
    <cellStyle name="Normal 3 3 10 9 8 2" xfId="28640"/>
    <cellStyle name="Normal 3 3 10 9 9" xfId="11022"/>
    <cellStyle name="Normal 3 3 10 9 9 2" xfId="28641"/>
    <cellStyle name="Normal 3 3 11" xfId="11023"/>
    <cellStyle name="Normal 3 3 11 10" xfId="11024"/>
    <cellStyle name="Normal 3 3 11 10 10" xfId="11025"/>
    <cellStyle name="Normal 3 3 11 10 10 2" xfId="28642"/>
    <cellStyle name="Normal 3 3 11 10 11" xfId="11026"/>
    <cellStyle name="Normal 3 3 11 10 11 2" xfId="28643"/>
    <cellStyle name="Normal 3 3 11 10 12" xfId="11027"/>
    <cellStyle name="Normal 3 3 11 10 12 2" xfId="28644"/>
    <cellStyle name="Normal 3 3 11 10 13" xfId="11028"/>
    <cellStyle name="Normal 3 3 11 10 13 2" xfId="28645"/>
    <cellStyle name="Normal 3 3 11 10 14" xfId="11029"/>
    <cellStyle name="Normal 3 3 11 10 14 2" xfId="28646"/>
    <cellStyle name="Normal 3 3 11 10 15" xfId="28647"/>
    <cellStyle name="Normal 3 3 11 10 2" xfId="11030"/>
    <cellStyle name="Normal 3 3 11 10 2 2" xfId="28648"/>
    <cellStyle name="Normal 3 3 11 10 3" xfId="11031"/>
    <cellStyle name="Normal 3 3 11 10 3 2" xfId="28649"/>
    <cellStyle name="Normal 3 3 11 10 4" xfId="11032"/>
    <cellStyle name="Normal 3 3 11 10 4 2" xfId="28650"/>
    <cellStyle name="Normal 3 3 11 10 5" xfId="11033"/>
    <cellStyle name="Normal 3 3 11 10 5 2" xfId="28651"/>
    <cellStyle name="Normal 3 3 11 10 6" xfId="11034"/>
    <cellStyle name="Normal 3 3 11 10 6 2" xfId="28652"/>
    <cellStyle name="Normal 3 3 11 10 7" xfId="11035"/>
    <cellStyle name="Normal 3 3 11 10 7 2" xfId="28653"/>
    <cellStyle name="Normal 3 3 11 10 8" xfId="11036"/>
    <cellStyle name="Normal 3 3 11 10 8 2" xfId="28654"/>
    <cellStyle name="Normal 3 3 11 10 9" xfId="11037"/>
    <cellStyle name="Normal 3 3 11 10 9 2" xfId="28655"/>
    <cellStyle name="Normal 3 3 11 11" xfId="11038"/>
    <cellStyle name="Normal 3 3 11 11 2" xfId="28656"/>
    <cellStyle name="Normal 3 3 11 12" xfId="11039"/>
    <cellStyle name="Normal 3 3 11 12 2" xfId="28657"/>
    <cellStyle name="Normal 3 3 11 13" xfId="11040"/>
    <cellStyle name="Normal 3 3 11 13 2" xfId="28658"/>
    <cellStyle name="Normal 3 3 11 14" xfId="11041"/>
    <cellStyle name="Normal 3 3 11 14 2" xfId="28659"/>
    <cellStyle name="Normal 3 3 11 15" xfId="11042"/>
    <cellStyle name="Normal 3 3 11 15 2" xfId="28660"/>
    <cellStyle name="Normal 3 3 11 16" xfId="11043"/>
    <cellStyle name="Normal 3 3 11 16 2" xfId="28661"/>
    <cellStyle name="Normal 3 3 11 17" xfId="11044"/>
    <cellStyle name="Normal 3 3 11 17 2" xfId="28662"/>
    <cellStyle name="Normal 3 3 11 18" xfId="11045"/>
    <cellStyle name="Normal 3 3 11 18 2" xfId="28663"/>
    <cellStyle name="Normal 3 3 11 19" xfId="11046"/>
    <cellStyle name="Normal 3 3 11 19 2" xfId="28664"/>
    <cellStyle name="Normal 3 3 11 2" xfId="11047"/>
    <cellStyle name="Normal 3 3 11 2 10" xfId="11048"/>
    <cellStyle name="Normal 3 3 11 2 10 2" xfId="28665"/>
    <cellStyle name="Normal 3 3 11 2 11" xfId="11049"/>
    <cellStyle name="Normal 3 3 11 2 11 2" xfId="28666"/>
    <cellStyle name="Normal 3 3 11 2 12" xfId="11050"/>
    <cellStyle name="Normal 3 3 11 2 12 2" xfId="28667"/>
    <cellStyle name="Normal 3 3 11 2 13" xfId="11051"/>
    <cellStyle name="Normal 3 3 11 2 13 2" xfId="28668"/>
    <cellStyle name="Normal 3 3 11 2 14" xfId="11052"/>
    <cellStyle name="Normal 3 3 11 2 14 2" xfId="28669"/>
    <cellStyle name="Normal 3 3 11 2 15" xfId="11053"/>
    <cellStyle name="Normal 3 3 11 2 15 2" xfId="28670"/>
    <cellStyle name="Normal 3 3 11 2 16" xfId="28671"/>
    <cellStyle name="Normal 3 3 11 2 2" xfId="11054"/>
    <cellStyle name="Normal 3 3 11 2 2 10" xfId="11055"/>
    <cellStyle name="Normal 3 3 11 2 2 10 2" xfId="28672"/>
    <cellStyle name="Normal 3 3 11 2 2 11" xfId="11056"/>
    <cellStyle name="Normal 3 3 11 2 2 11 2" xfId="28673"/>
    <cellStyle name="Normal 3 3 11 2 2 12" xfId="11057"/>
    <cellStyle name="Normal 3 3 11 2 2 12 2" xfId="28674"/>
    <cellStyle name="Normal 3 3 11 2 2 13" xfId="11058"/>
    <cellStyle name="Normal 3 3 11 2 2 13 2" xfId="28675"/>
    <cellStyle name="Normal 3 3 11 2 2 14" xfId="11059"/>
    <cellStyle name="Normal 3 3 11 2 2 14 2" xfId="28676"/>
    <cellStyle name="Normal 3 3 11 2 2 15" xfId="28677"/>
    <cellStyle name="Normal 3 3 11 2 2 2" xfId="11060"/>
    <cellStyle name="Normal 3 3 11 2 2 2 2" xfId="28678"/>
    <cellStyle name="Normal 3 3 11 2 2 3" xfId="11061"/>
    <cellStyle name="Normal 3 3 11 2 2 3 2" xfId="28679"/>
    <cellStyle name="Normal 3 3 11 2 2 4" xfId="11062"/>
    <cellStyle name="Normal 3 3 11 2 2 4 2" xfId="28680"/>
    <cellStyle name="Normal 3 3 11 2 2 5" xfId="11063"/>
    <cellStyle name="Normal 3 3 11 2 2 5 2" xfId="28681"/>
    <cellStyle name="Normal 3 3 11 2 2 6" xfId="11064"/>
    <cellStyle name="Normal 3 3 11 2 2 6 2" xfId="28682"/>
    <cellStyle name="Normal 3 3 11 2 2 7" xfId="11065"/>
    <cellStyle name="Normal 3 3 11 2 2 7 2" xfId="28683"/>
    <cellStyle name="Normal 3 3 11 2 2 8" xfId="11066"/>
    <cellStyle name="Normal 3 3 11 2 2 8 2" xfId="28684"/>
    <cellStyle name="Normal 3 3 11 2 2 9" xfId="11067"/>
    <cellStyle name="Normal 3 3 11 2 2 9 2" xfId="28685"/>
    <cellStyle name="Normal 3 3 11 2 3" xfId="11068"/>
    <cellStyle name="Normal 3 3 11 2 3 2" xfId="28686"/>
    <cellStyle name="Normal 3 3 11 2 4" xfId="11069"/>
    <cellStyle name="Normal 3 3 11 2 4 2" xfId="28687"/>
    <cellStyle name="Normal 3 3 11 2 5" xfId="11070"/>
    <cellStyle name="Normal 3 3 11 2 5 2" xfId="28688"/>
    <cellStyle name="Normal 3 3 11 2 6" xfId="11071"/>
    <cellStyle name="Normal 3 3 11 2 6 2" xfId="28689"/>
    <cellStyle name="Normal 3 3 11 2 7" xfId="11072"/>
    <cellStyle name="Normal 3 3 11 2 7 2" xfId="28690"/>
    <cellStyle name="Normal 3 3 11 2 8" xfId="11073"/>
    <cellStyle name="Normal 3 3 11 2 8 2" xfId="28691"/>
    <cellStyle name="Normal 3 3 11 2 9" xfId="11074"/>
    <cellStyle name="Normal 3 3 11 2 9 2" xfId="28692"/>
    <cellStyle name="Normal 3 3 11 20" xfId="11075"/>
    <cellStyle name="Normal 3 3 11 20 2" xfId="28693"/>
    <cellStyle name="Normal 3 3 11 21" xfId="11076"/>
    <cellStyle name="Normal 3 3 11 21 2" xfId="28694"/>
    <cellStyle name="Normal 3 3 11 22" xfId="11077"/>
    <cellStyle name="Normal 3 3 11 22 2" xfId="28695"/>
    <cellStyle name="Normal 3 3 11 23" xfId="11078"/>
    <cellStyle name="Normal 3 3 11 23 2" xfId="28696"/>
    <cellStyle name="Normal 3 3 11 24" xfId="28697"/>
    <cellStyle name="Normal 3 3 11 3" xfId="11079"/>
    <cellStyle name="Normal 3 3 11 3 10" xfId="11080"/>
    <cellStyle name="Normal 3 3 11 3 10 2" xfId="28698"/>
    <cellStyle name="Normal 3 3 11 3 11" xfId="11081"/>
    <cellStyle name="Normal 3 3 11 3 11 2" xfId="28699"/>
    <cellStyle name="Normal 3 3 11 3 12" xfId="11082"/>
    <cellStyle name="Normal 3 3 11 3 12 2" xfId="28700"/>
    <cellStyle name="Normal 3 3 11 3 13" xfId="11083"/>
    <cellStyle name="Normal 3 3 11 3 13 2" xfId="28701"/>
    <cellStyle name="Normal 3 3 11 3 14" xfId="11084"/>
    <cellStyle name="Normal 3 3 11 3 14 2" xfId="28702"/>
    <cellStyle name="Normal 3 3 11 3 15" xfId="11085"/>
    <cellStyle name="Normal 3 3 11 3 15 2" xfId="28703"/>
    <cellStyle name="Normal 3 3 11 3 16" xfId="28704"/>
    <cellStyle name="Normal 3 3 11 3 2" xfId="11086"/>
    <cellStyle name="Normal 3 3 11 3 2 10" xfId="11087"/>
    <cellStyle name="Normal 3 3 11 3 2 10 2" xfId="28705"/>
    <cellStyle name="Normal 3 3 11 3 2 11" xfId="11088"/>
    <cellStyle name="Normal 3 3 11 3 2 11 2" xfId="28706"/>
    <cellStyle name="Normal 3 3 11 3 2 12" xfId="11089"/>
    <cellStyle name="Normal 3 3 11 3 2 12 2" xfId="28707"/>
    <cellStyle name="Normal 3 3 11 3 2 13" xfId="11090"/>
    <cellStyle name="Normal 3 3 11 3 2 13 2" xfId="28708"/>
    <cellStyle name="Normal 3 3 11 3 2 14" xfId="11091"/>
    <cellStyle name="Normal 3 3 11 3 2 14 2" xfId="28709"/>
    <cellStyle name="Normal 3 3 11 3 2 15" xfId="28710"/>
    <cellStyle name="Normal 3 3 11 3 2 2" xfId="11092"/>
    <cellStyle name="Normal 3 3 11 3 2 2 2" xfId="28711"/>
    <cellStyle name="Normal 3 3 11 3 2 3" xfId="11093"/>
    <cellStyle name="Normal 3 3 11 3 2 3 2" xfId="28712"/>
    <cellStyle name="Normal 3 3 11 3 2 4" xfId="11094"/>
    <cellStyle name="Normal 3 3 11 3 2 4 2" xfId="28713"/>
    <cellStyle name="Normal 3 3 11 3 2 5" xfId="11095"/>
    <cellStyle name="Normal 3 3 11 3 2 5 2" xfId="28714"/>
    <cellStyle name="Normal 3 3 11 3 2 6" xfId="11096"/>
    <cellStyle name="Normal 3 3 11 3 2 6 2" xfId="28715"/>
    <cellStyle name="Normal 3 3 11 3 2 7" xfId="11097"/>
    <cellStyle name="Normal 3 3 11 3 2 7 2" xfId="28716"/>
    <cellStyle name="Normal 3 3 11 3 2 8" xfId="11098"/>
    <cellStyle name="Normal 3 3 11 3 2 8 2" xfId="28717"/>
    <cellStyle name="Normal 3 3 11 3 2 9" xfId="11099"/>
    <cellStyle name="Normal 3 3 11 3 2 9 2" xfId="28718"/>
    <cellStyle name="Normal 3 3 11 3 3" xfId="11100"/>
    <cellStyle name="Normal 3 3 11 3 3 2" xfId="28719"/>
    <cellStyle name="Normal 3 3 11 3 4" xfId="11101"/>
    <cellStyle name="Normal 3 3 11 3 4 2" xfId="28720"/>
    <cellStyle name="Normal 3 3 11 3 5" xfId="11102"/>
    <cellStyle name="Normal 3 3 11 3 5 2" xfId="28721"/>
    <cellStyle name="Normal 3 3 11 3 6" xfId="11103"/>
    <cellStyle name="Normal 3 3 11 3 6 2" xfId="28722"/>
    <cellStyle name="Normal 3 3 11 3 7" xfId="11104"/>
    <cellStyle name="Normal 3 3 11 3 7 2" xfId="28723"/>
    <cellStyle name="Normal 3 3 11 3 8" xfId="11105"/>
    <cellStyle name="Normal 3 3 11 3 8 2" xfId="28724"/>
    <cellStyle name="Normal 3 3 11 3 9" xfId="11106"/>
    <cellStyle name="Normal 3 3 11 3 9 2" xfId="28725"/>
    <cellStyle name="Normal 3 3 11 4" xfId="11107"/>
    <cellStyle name="Normal 3 3 11 4 10" xfId="11108"/>
    <cellStyle name="Normal 3 3 11 4 10 2" xfId="28726"/>
    <cellStyle name="Normal 3 3 11 4 11" xfId="11109"/>
    <cellStyle name="Normal 3 3 11 4 11 2" xfId="28727"/>
    <cellStyle name="Normal 3 3 11 4 12" xfId="11110"/>
    <cellStyle name="Normal 3 3 11 4 12 2" xfId="28728"/>
    <cellStyle name="Normal 3 3 11 4 13" xfId="11111"/>
    <cellStyle name="Normal 3 3 11 4 13 2" xfId="28729"/>
    <cellStyle name="Normal 3 3 11 4 14" xfId="11112"/>
    <cellStyle name="Normal 3 3 11 4 14 2" xfId="28730"/>
    <cellStyle name="Normal 3 3 11 4 15" xfId="11113"/>
    <cellStyle name="Normal 3 3 11 4 15 2" xfId="28731"/>
    <cellStyle name="Normal 3 3 11 4 16" xfId="28732"/>
    <cellStyle name="Normal 3 3 11 4 2" xfId="11114"/>
    <cellStyle name="Normal 3 3 11 4 2 10" xfId="11115"/>
    <cellStyle name="Normal 3 3 11 4 2 10 2" xfId="28733"/>
    <cellStyle name="Normal 3 3 11 4 2 11" xfId="11116"/>
    <cellStyle name="Normal 3 3 11 4 2 11 2" xfId="28734"/>
    <cellStyle name="Normal 3 3 11 4 2 12" xfId="11117"/>
    <cellStyle name="Normal 3 3 11 4 2 12 2" xfId="28735"/>
    <cellStyle name="Normal 3 3 11 4 2 13" xfId="11118"/>
    <cellStyle name="Normal 3 3 11 4 2 13 2" xfId="28736"/>
    <cellStyle name="Normal 3 3 11 4 2 14" xfId="11119"/>
    <cellStyle name="Normal 3 3 11 4 2 14 2" xfId="28737"/>
    <cellStyle name="Normal 3 3 11 4 2 15" xfId="28738"/>
    <cellStyle name="Normal 3 3 11 4 2 2" xfId="11120"/>
    <cellStyle name="Normal 3 3 11 4 2 2 2" xfId="28739"/>
    <cellStyle name="Normal 3 3 11 4 2 3" xfId="11121"/>
    <cellStyle name="Normal 3 3 11 4 2 3 2" xfId="28740"/>
    <cellStyle name="Normal 3 3 11 4 2 4" xfId="11122"/>
    <cellStyle name="Normal 3 3 11 4 2 4 2" xfId="28741"/>
    <cellStyle name="Normal 3 3 11 4 2 5" xfId="11123"/>
    <cellStyle name="Normal 3 3 11 4 2 5 2" xfId="28742"/>
    <cellStyle name="Normal 3 3 11 4 2 6" xfId="11124"/>
    <cellStyle name="Normal 3 3 11 4 2 6 2" xfId="28743"/>
    <cellStyle name="Normal 3 3 11 4 2 7" xfId="11125"/>
    <cellStyle name="Normal 3 3 11 4 2 7 2" xfId="28744"/>
    <cellStyle name="Normal 3 3 11 4 2 8" xfId="11126"/>
    <cellStyle name="Normal 3 3 11 4 2 8 2" xfId="28745"/>
    <cellStyle name="Normal 3 3 11 4 2 9" xfId="11127"/>
    <cellStyle name="Normal 3 3 11 4 2 9 2" xfId="28746"/>
    <cellStyle name="Normal 3 3 11 4 3" xfId="11128"/>
    <cellStyle name="Normal 3 3 11 4 3 2" xfId="28747"/>
    <cellStyle name="Normal 3 3 11 4 4" xfId="11129"/>
    <cellStyle name="Normal 3 3 11 4 4 2" xfId="28748"/>
    <cellStyle name="Normal 3 3 11 4 5" xfId="11130"/>
    <cellStyle name="Normal 3 3 11 4 5 2" xfId="28749"/>
    <cellStyle name="Normal 3 3 11 4 6" xfId="11131"/>
    <cellStyle name="Normal 3 3 11 4 6 2" xfId="28750"/>
    <cellStyle name="Normal 3 3 11 4 7" xfId="11132"/>
    <cellStyle name="Normal 3 3 11 4 7 2" xfId="28751"/>
    <cellStyle name="Normal 3 3 11 4 8" xfId="11133"/>
    <cellStyle name="Normal 3 3 11 4 8 2" xfId="28752"/>
    <cellStyle name="Normal 3 3 11 4 9" xfId="11134"/>
    <cellStyle name="Normal 3 3 11 4 9 2" xfId="28753"/>
    <cellStyle name="Normal 3 3 11 5" xfId="11135"/>
    <cellStyle name="Normal 3 3 11 5 10" xfId="11136"/>
    <cellStyle name="Normal 3 3 11 5 10 2" xfId="28754"/>
    <cellStyle name="Normal 3 3 11 5 11" xfId="11137"/>
    <cellStyle name="Normal 3 3 11 5 11 2" xfId="28755"/>
    <cellStyle name="Normal 3 3 11 5 12" xfId="11138"/>
    <cellStyle name="Normal 3 3 11 5 12 2" xfId="28756"/>
    <cellStyle name="Normal 3 3 11 5 13" xfId="11139"/>
    <cellStyle name="Normal 3 3 11 5 13 2" xfId="28757"/>
    <cellStyle name="Normal 3 3 11 5 14" xfId="11140"/>
    <cellStyle name="Normal 3 3 11 5 14 2" xfId="28758"/>
    <cellStyle name="Normal 3 3 11 5 15" xfId="28759"/>
    <cellStyle name="Normal 3 3 11 5 2" xfId="11141"/>
    <cellStyle name="Normal 3 3 11 5 2 2" xfId="28760"/>
    <cellStyle name="Normal 3 3 11 5 3" xfId="11142"/>
    <cellStyle name="Normal 3 3 11 5 3 2" xfId="28761"/>
    <cellStyle name="Normal 3 3 11 5 4" xfId="11143"/>
    <cellStyle name="Normal 3 3 11 5 4 2" xfId="28762"/>
    <cellStyle name="Normal 3 3 11 5 5" xfId="11144"/>
    <cellStyle name="Normal 3 3 11 5 5 2" xfId="28763"/>
    <cellStyle name="Normal 3 3 11 5 6" xfId="11145"/>
    <cellStyle name="Normal 3 3 11 5 6 2" xfId="28764"/>
    <cellStyle name="Normal 3 3 11 5 7" xfId="11146"/>
    <cellStyle name="Normal 3 3 11 5 7 2" xfId="28765"/>
    <cellStyle name="Normal 3 3 11 5 8" xfId="11147"/>
    <cellStyle name="Normal 3 3 11 5 8 2" xfId="28766"/>
    <cellStyle name="Normal 3 3 11 5 9" xfId="11148"/>
    <cellStyle name="Normal 3 3 11 5 9 2" xfId="28767"/>
    <cellStyle name="Normal 3 3 11 6" xfId="11149"/>
    <cellStyle name="Normal 3 3 11 6 10" xfId="11150"/>
    <cellStyle name="Normal 3 3 11 6 10 2" xfId="28768"/>
    <cellStyle name="Normal 3 3 11 6 11" xfId="11151"/>
    <cellStyle name="Normal 3 3 11 6 11 2" xfId="28769"/>
    <cellStyle name="Normal 3 3 11 6 12" xfId="11152"/>
    <cellStyle name="Normal 3 3 11 6 12 2" xfId="28770"/>
    <cellStyle name="Normal 3 3 11 6 13" xfId="11153"/>
    <cellStyle name="Normal 3 3 11 6 13 2" xfId="28771"/>
    <cellStyle name="Normal 3 3 11 6 14" xfId="11154"/>
    <cellStyle name="Normal 3 3 11 6 14 2" xfId="28772"/>
    <cellStyle name="Normal 3 3 11 6 15" xfId="28773"/>
    <cellStyle name="Normal 3 3 11 6 2" xfId="11155"/>
    <cellStyle name="Normal 3 3 11 6 2 2" xfId="28774"/>
    <cellStyle name="Normal 3 3 11 6 3" xfId="11156"/>
    <cellStyle name="Normal 3 3 11 6 3 2" xfId="28775"/>
    <cellStyle name="Normal 3 3 11 6 4" xfId="11157"/>
    <cellStyle name="Normal 3 3 11 6 4 2" xfId="28776"/>
    <cellStyle name="Normal 3 3 11 6 5" xfId="11158"/>
    <cellStyle name="Normal 3 3 11 6 5 2" xfId="28777"/>
    <cellStyle name="Normal 3 3 11 6 6" xfId="11159"/>
    <cellStyle name="Normal 3 3 11 6 6 2" xfId="28778"/>
    <cellStyle name="Normal 3 3 11 6 7" xfId="11160"/>
    <cellStyle name="Normal 3 3 11 6 7 2" xfId="28779"/>
    <cellStyle name="Normal 3 3 11 6 8" xfId="11161"/>
    <cellStyle name="Normal 3 3 11 6 8 2" xfId="28780"/>
    <cellStyle name="Normal 3 3 11 6 9" xfId="11162"/>
    <cellStyle name="Normal 3 3 11 6 9 2" xfId="28781"/>
    <cellStyle name="Normal 3 3 11 7" xfId="11163"/>
    <cellStyle name="Normal 3 3 11 7 10" xfId="11164"/>
    <cellStyle name="Normal 3 3 11 7 10 2" xfId="28782"/>
    <cellStyle name="Normal 3 3 11 7 11" xfId="11165"/>
    <cellStyle name="Normal 3 3 11 7 11 2" xfId="28783"/>
    <cellStyle name="Normal 3 3 11 7 12" xfId="11166"/>
    <cellStyle name="Normal 3 3 11 7 12 2" xfId="28784"/>
    <cellStyle name="Normal 3 3 11 7 13" xfId="11167"/>
    <cellStyle name="Normal 3 3 11 7 13 2" xfId="28785"/>
    <cellStyle name="Normal 3 3 11 7 14" xfId="11168"/>
    <cellStyle name="Normal 3 3 11 7 14 2" xfId="28786"/>
    <cellStyle name="Normal 3 3 11 7 15" xfId="28787"/>
    <cellStyle name="Normal 3 3 11 7 2" xfId="11169"/>
    <cellStyle name="Normal 3 3 11 7 2 2" xfId="28788"/>
    <cellStyle name="Normal 3 3 11 7 3" xfId="11170"/>
    <cellStyle name="Normal 3 3 11 7 3 2" xfId="28789"/>
    <cellStyle name="Normal 3 3 11 7 4" xfId="11171"/>
    <cellStyle name="Normal 3 3 11 7 4 2" xfId="28790"/>
    <cellStyle name="Normal 3 3 11 7 5" xfId="11172"/>
    <cellStyle name="Normal 3 3 11 7 5 2" xfId="28791"/>
    <cellStyle name="Normal 3 3 11 7 6" xfId="11173"/>
    <cellStyle name="Normal 3 3 11 7 6 2" xfId="28792"/>
    <cellStyle name="Normal 3 3 11 7 7" xfId="11174"/>
    <cellStyle name="Normal 3 3 11 7 7 2" xfId="28793"/>
    <cellStyle name="Normal 3 3 11 7 8" xfId="11175"/>
    <cellStyle name="Normal 3 3 11 7 8 2" xfId="28794"/>
    <cellStyle name="Normal 3 3 11 7 9" xfId="11176"/>
    <cellStyle name="Normal 3 3 11 7 9 2" xfId="28795"/>
    <cellStyle name="Normal 3 3 11 8" xfId="11177"/>
    <cellStyle name="Normal 3 3 11 8 10" xfId="11178"/>
    <cellStyle name="Normal 3 3 11 8 10 2" xfId="28796"/>
    <cellStyle name="Normal 3 3 11 8 11" xfId="11179"/>
    <cellStyle name="Normal 3 3 11 8 11 2" xfId="28797"/>
    <cellStyle name="Normal 3 3 11 8 12" xfId="11180"/>
    <cellStyle name="Normal 3 3 11 8 12 2" xfId="28798"/>
    <cellStyle name="Normal 3 3 11 8 13" xfId="11181"/>
    <cellStyle name="Normal 3 3 11 8 13 2" xfId="28799"/>
    <cellStyle name="Normal 3 3 11 8 14" xfId="11182"/>
    <cellStyle name="Normal 3 3 11 8 14 2" xfId="28800"/>
    <cellStyle name="Normal 3 3 11 8 15" xfId="28801"/>
    <cellStyle name="Normal 3 3 11 8 2" xfId="11183"/>
    <cellStyle name="Normal 3 3 11 8 2 2" xfId="28802"/>
    <cellStyle name="Normal 3 3 11 8 3" xfId="11184"/>
    <cellStyle name="Normal 3 3 11 8 3 2" xfId="28803"/>
    <cellStyle name="Normal 3 3 11 8 4" xfId="11185"/>
    <cellStyle name="Normal 3 3 11 8 4 2" xfId="28804"/>
    <cellStyle name="Normal 3 3 11 8 5" xfId="11186"/>
    <cellStyle name="Normal 3 3 11 8 5 2" xfId="28805"/>
    <cellStyle name="Normal 3 3 11 8 6" xfId="11187"/>
    <cellStyle name="Normal 3 3 11 8 6 2" xfId="28806"/>
    <cellStyle name="Normal 3 3 11 8 7" xfId="11188"/>
    <cellStyle name="Normal 3 3 11 8 7 2" xfId="28807"/>
    <cellStyle name="Normal 3 3 11 8 8" xfId="11189"/>
    <cellStyle name="Normal 3 3 11 8 8 2" xfId="28808"/>
    <cellStyle name="Normal 3 3 11 8 9" xfId="11190"/>
    <cellStyle name="Normal 3 3 11 8 9 2" xfId="28809"/>
    <cellStyle name="Normal 3 3 11 9" xfId="11191"/>
    <cellStyle name="Normal 3 3 11 9 10" xfId="11192"/>
    <cellStyle name="Normal 3 3 11 9 10 2" xfId="28810"/>
    <cellStyle name="Normal 3 3 11 9 11" xfId="11193"/>
    <cellStyle name="Normal 3 3 11 9 11 2" xfId="28811"/>
    <cellStyle name="Normal 3 3 11 9 12" xfId="11194"/>
    <cellStyle name="Normal 3 3 11 9 12 2" xfId="28812"/>
    <cellStyle name="Normal 3 3 11 9 13" xfId="11195"/>
    <cellStyle name="Normal 3 3 11 9 13 2" xfId="28813"/>
    <cellStyle name="Normal 3 3 11 9 14" xfId="11196"/>
    <cellStyle name="Normal 3 3 11 9 14 2" xfId="28814"/>
    <cellStyle name="Normal 3 3 11 9 15" xfId="28815"/>
    <cellStyle name="Normal 3 3 11 9 2" xfId="11197"/>
    <cellStyle name="Normal 3 3 11 9 2 2" xfId="28816"/>
    <cellStyle name="Normal 3 3 11 9 3" xfId="11198"/>
    <cellStyle name="Normal 3 3 11 9 3 2" xfId="28817"/>
    <cellStyle name="Normal 3 3 11 9 4" xfId="11199"/>
    <cellStyle name="Normal 3 3 11 9 4 2" xfId="28818"/>
    <cellStyle name="Normal 3 3 11 9 5" xfId="11200"/>
    <cellStyle name="Normal 3 3 11 9 5 2" xfId="28819"/>
    <cellStyle name="Normal 3 3 11 9 6" xfId="11201"/>
    <cellStyle name="Normal 3 3 11 9 6 2" xfId="28820"/>
    <cellStyle name="Normal 3 3 11 9 7" xfId="11202"/>
    <cellStyle name="Normal 3 3 11 9 7 2" xfId="28821"/>
    <cellStyle name="Normal 3 3 11 9 8" xfId="11203"/>
    <cellStyle name="Normal 3 3 11 9 8 2" xfId="28822"/>
    <cellStyle name="Normal 3 3 11 9 9" xfId="11204"/>
    <cellStyle name="Normal 3 3 11 9 9 2" xfId="28823"/>
    <cellStyle name="Normal 3 3 12" xfId="11205"/>
    <cellStyle name="Normal 3 3 12 10" xfId="11206"/>
    <cellStyle name="Normal 3 3 12 10 10" xfId="11207"/>
    <cellStyle name="Normal 3 3 12 10 10 2" xfId="28824"/>
    <cellStyle name="Normal 3 3 12 10 11" xfId="11208"/>
    <cellStyle name="Normal 3 3 12 10 11 2" xfId="28825"/>
    <cellStyle name="Normal 3 3 12 10 12" xfId="11209"/>
    <cellStyle name="Normal 3 3 12 10 12 2" xfId="28826"/>
    <cellStyle name="Normal 3 3 12 10 13" xfId="11210"/>
    <cellStyle name="Normal 3 3 12 10 13 2" xfId="28827"/>
    <cellStyle name="Normal 3 3 12 10 14" xfId="11211"/>
    <cellStyle name="Normal 3 3 12 10 14 2" xfId="28828"/>
    <cellStyle name="Normal 3 3 12 10 15" xfId="28829"/>
    <cellStyle name="Normal 3 3 12 10 2" xfId="11212"/>
    <cellStyle name="Normal 3 3 12 10 2 2" xfId="28830"/>
    <cellStyle name="Normal 3 3 12 10 3" xfId="11213"/>
    <cellStyle name="Normal 3 3 12 10 3 2" xfId="28831"/>
    <cellStyle name="Normal 3 3 12 10 4" xfId="11214"/>
    <cellStyle name="Normal 3 3 12 10 4 2" xfId="28832"/>
    <cellStyle name="Normal 3 3 12 10 5" xfId="11215"/>
    <cellStyle name="Normal 3 3 12 10 5 2" xfId="28833"/>
    <cellStyle name="Normal 3 3 12 10 6" xfId="11216"/>
    <cellStyle name="Normal 3 3 12 10 6 2" xfId="28834"/>
    <cellStyle name="Normal 3 3 12 10 7" xfId="11217"/>
    <cellStyle name="Normal 3 3 12 10 7 2" xfId="28835"/>
    <cellStyle name="Normal 3 3 12 10 8" xfId="11218"/>
    <cellStyle name="Normal 3 3 12 10 8 2" xfId="28836"/>
    <cellStyle name="Normal 3 3 12 10 9" xfId="11219"/>
    <cellStyle name="Normal 3 3 12 10 9 2" xfId="28837"/>
    <cellStyle name="Normal 3 3 12 11" xfId="11220"/>
    <cellStyle name="Normal 3 3 12 11 2" xfId="28838"/>
    <cellStyle name="Normal 3 3 12 12" xfId="11221"/>
    <cellStyle name="Normal 3 3 12 12 2" xfId="28839"/>
    <cellStyle name="Normal 3 3 12 13" xfId="11222"/>
    <cellStyle name="Normal 3 3 12 13 2" xfId="28840"/>
    <cellStyle name="Normal 3 3 12 14" xfId="11223"/>
    <cellStyle name="Normal 3 3 12 14 2" xfId="28841"/>
    <cellStyle name="Normal 3 3 12 15" xfId="11224"/>
    <cellStyle name="Normal 3 3 12 15 2" xfId="28842"/>
    <cellStyle name="Normal 3 3 12 16" xfId="11225"/>
    <cellStyle name="Normal 3 3 12 16 2" xfId="28843"/>
    <cellStyle name="Normal 3 3 12 17" xfId="11226"/>
    <cellStyle name="Normal 3 3 12 17 2" xfId="28844"/>
    <cellStyle name="Normal 3 3 12 18" xfId="11227"/>
    <cellStyle name="Normal 3 3 12 18 2" xfId="28845"/>
    <cellStyle name="Normal 3 3 12 19" xfId="11228"/>
    <cellStyle name="Normal 3 3 12 19 2" xfId="28846"/>
    <cellStyle name="Normal 3 3 12 2" xfId="11229"/>
    <cellStyle name="Normal 3 3 12 2 10" xfId="11230"/>
    <cellStyle name="Normal 3 3 12 2 10 2" xfId="28847"/>
    <cellStyle name="Normal 3 3 12 2 11" xfId="11231"/>
    <cellStyle name="Normal 3 3 12 2 11 2" xfId="28848"/>
    <cellStyle name="Normal 3 3 12 2 12" xfId="11232"/>
    <cellStyle name="Normal 3 3 12 2 12 2" xfId="28849"/>
    <cellStyle name="Normal 3 3 12 2 13" xfId="11233"/>
    <cellStyle name="Normal 3 3 12 2 13 2" xfId="28850"/>
    <cellStyle name="Normal 3 3 12 2 14" xfId="11234"/>
    <cellStyle name="Normal 3 3 12 2 14 2" xfId="28851"/>
    <cellStyle name="Normal 3 3 12 2 15" xfId="11235"/>
    <cellStyle name="Normal 3 3 12 2 15 2" xfId="28852"/>
    <cellStyle name="Normal 3 3 12 2 16" xfId="28853"/>
    <cellStyle name="Normal 3 3 12 2 2" xfId="11236"/>
    <cellStyle name="Normal 3 3 12 2 2 10" xfId="11237"/>
    <cellStyle name="Normal 3 3 12 2 2 10 2" xfId="28854"/>
    <cellStyle name="Normal 3 3 12 2 2 11" xfId="11238"/>
    <cellStyle name="Normal 3 3 12 2 2 11 2" xfId="28855"/>
    <cellStyle name="Normal 3 3 12 2 2 12" xfId="11239"/>
    <cellStyle name="Normal 3 3 12 2 2 12 2" xfId="28856"/>
    <cellStyle name="Normal 3 3 12 2 2 13" xfId="11240"/>
    <cellStyle name="Normal 3 3 12 2 2 13 2" xfId="28857"/>
    <cellStyle name="Normal 3 3 12 2 2 14" xfId="11241"/>
    <cellStyle name="Normal 3 3 12 2 2 14 2" xfId="28858"/>
    <cellStyle name="Normal 3 3 12 2 2 15" xfId="28859"/>
    <cellStyle name="Normal 3 3 12 2 2 2" xfId="11242"/>
    <cellStyle name="Normal 3 3 12 2 2 2 2" xfId="28860"/>
    <cellStyle name="Normal 3 3 12 2 2 3" xfId="11243"/>
    <cellStyle name="Normal 3 3 12 2 2 3 2" xfId="28861"/>
    <cellStyle name="Normal 3 3 12 2 2 4" xfId="11244"/>
    <cellStyle name="Normal 3 3 12 2 2 4 2" xfId="28862"/>
    <cellStyle name="Normal 3 3 12 2 2 5" xfId="11245"/>
    <cellStyle name="Normal 3 3 12 2 2 5 2" xfId="28863"/>
    <cellStyle name="Normal 3 3 12 2 2 6" xfId="11246"/>
    <cellStyle name="Normal 3 3 12 2 2 6 2" xfId="28864"/>
    <cellStyle name="Normal 3 3 12 2 2 7" xfId="11247"/>
    <cellStyle name="Normal 3 3 12 2 2 7 2" xfId="28865"/>
    <cellStyle name="Normal 3 3 12 2 2 8" xfId="11248"/>
    <cellStyle name="Normal 3 3 12 2 2 8 2" xfId="28866"/>
    <cellStyle name="Normal 3 3 12 2 2 9" xfId="11249"/>
    <cellStyle name="Normal 3 3 12 2 2 9 2" xfId="28867"/>
    <cellStyle name="Normal 3 3 12 2 3" xfId="11250"/>
    <cellStyle name="Normal 3 3 12 2 3 2" xfId="28868"/>
    <cellStyle name="Normal 3 3 12 2 4" xfId="11251"/>
    <cellStyle name="Normal 3 3 12 2 4 2" xfId="28869"/>
    <cellStyle name="Normal 3 3 12 2 5" xfId="11252"/>
    <cellStyle name="Normal 3 3 12 2 5 2" xfId="28870"/>
    <cellStyle name="Normal 3 3 12 2 6" xfId="11253"/>
    <cellStyle name="Normal 3 3 12 2 6 2" xfId="28871"/>
    <cellStyle name="Normal 3 3 12 2 7" xfId="11254"/>
    <cellStyle name="Normal 3 3 12 2 7 2" xfId="28872"/>
    <cellStyle name="Normal 3 3 12 2 8" xfId="11255"/>
    <cellStyle name="Normal 3 3 12 2 8 2" xfId="28873"/>
    <cellStyle name="Normal 3 3 12 2 9" xfId="11256"/>
    <cellStyle name="Normal 3 3 12 2 9 2" xfId="28874"/>
    <cellStyle name="Normal 3 3 12 20" xfId="11257"/>
    <cellStyle name="Normal 3 3 12 20 2" xfId="28875"/>
    <cellStyle name="Normal 3 3 12 21" xfId="11258"/>
    <cellStyle name="Normal 3 3 12 21 2" xfId="28876"/>
    <cellStyle name="Normal 3 3 12 22" xfId="11259"/>
    <cellStyle name="Normal 3 3 12 22 2" xfId="28877"/>
    <cellStyle name="Normal 3 3 12 23" xfId="11260"/>
    <cellStyle name="Normal 3 3 12 23 2" xfId="28878"/>
    <cellStyle name="Normal 3 3 12 24" xfId="28879"/>
    <cellStyle name="Normal 3 3 12 3" xfId="11261"/>
    <cellStyle name="Normal 3 3 12 3 10" xfId="11262"/>
    <cellStyle name="Normal 3 3 12 3 10 2" xfId="28880"/>
    <cellStyle name="Normal 3 3 12 3 11" xfId="11263"/>
    <cellStyle name="Normal 3 3 12 3 11 2" xfId="28881"/>
    <cellStyle name="Normal 3 3 12 3 12" xfId="11264"/>
    <cellStyle name="Normal 3 3 12 3 12 2" xfId="28882"/>
    <cellStyle name="Normal 3 3 12 3 13" xfId="11265"/>
    <cellStyle name="Normal 3 3 12 3 13 2" xfId="28883"/>
    <cellStyle name="Normal 3 3 12 3 14" xfId="11266"/>
    <cellStyle name="Normal 3 3 12 3 14 2" xfId="28884"/>
    <cellStyle name="Normal 3 3 12 3 15" xfId="11267"/>
    <cellStyle name="Normal 3 3 12 3 15 2" xfId="28885"/>
    <cellStyle name="Normal 3 3 12 3 16" xfId="28886"/>
    <cellStyle name="Normal 3 3 12 3 2" xfId="11268"/>
    <cellStyle name="Normal 3 3 12 3 2 10" xfId="11269"/>
    <cellStyle name="Normal 3 3 12 3 2 10 2" xfId="28887"/>
    <cellStyle name="Normal 3 3 12 3 2 11" xfId="11270"/>
    <cellStyle name="Normal 3 3 12 3 2 11 2" xfId="28888"/>
    <cellStyle name="Normal 3 3 12 3 2 12" xfId="11271"/>
    <cellStyle name="Normal 3 3 12 3 2 12 2" xfId="28889"/>
    <cellStyle name="Normal 3 3 12 3 2 13" xfId="11272"/>
    <cellStyle name="Normal 3 3 12 3 2 13 2" xfId="28890"/>
    <cellStyle name="Normal 3 3 12 3 2 14" xfId="11273"/>
    <cellStyle name="Normal 3 3 12 3 2 14 2" xfId="28891"/>
    <cellStyle name="Normal 3 3 12 3 2 15" xfId="28892"/>
    <cellStyle name="Normal 3 3 12 3 2 2" xfId="11274"/>
    <cellStyle name="Normal 3 3 12 3 2 2 2" xfId="28893"/>
    <cellStyle name="Normal 3 3 12 3 2 3" xfId="11275"/>
    <cellStyle name="Normal 3 3 12 3 2 3 2" xfId="28894"/>
    <cellStyle name="Normal 3 3 12 3 2 4" xfId="11276"/>
    <cellStyle name="Normal 3 3 12 3 2 4 2" xfId="28895"/>
    <cellStyle name="Normal 3 3 12 3 2 5" xfId="11277"/>
    <cellStyle name="Normal 3 3 12 3 2 5 2" xfId="28896"/>
    <cellStyle name="Normal 3 3 12 3 2 6" xfId="11278"/>
    <cellStyle name="Normal 3 3 12 3 2 6 2" xfId="28897"/>
    <cellStyle name="Normal 3 3 12 3 2 7" xfId="11279"/>
    <cellStyle name="Normal 3 3 12 3 2 7 2" xfId="28898"/>
    <cellStyle name="Normal 3 3 12 3 2 8" xfId="11280"/>
    <cellStyle name="Normal 3 3 12 3 2 8 2" xfId="28899"/>
    <cellStyle name="Normal 3 3 12 3 2 9" xfId="11281"/>
    <cellStyle name="Normal 3 3 12 3 2 9 2" xfId="28900"/>
    <cellStyle name="Normal 3 3 12 3 3" xfId="11282"/>
    <cellStyle name="Normal 3 3 12 3 3 2" xfId="28901"/>
    <cellStyle name="Normal 3 3 12 3 4" xfId="11283"/>
    <cellStyle name="Normal 3 3 12 3 4 2" xfId="28902"/>
    <cellStyle name="Normal 3 3 12 3 5" xfId="11284"/>
    <cellStyle name="Normal 3 3 12 3 5 2" xfId="28903"/>
    <cellStyle name="Normal 3 3 12 3 6" xfId="11285"/>
    <cellStyle name="Normal 3 3 12 3 6 2" xfId="28904"/>
    <cellStyle name="Normal 3 3 12 3 7" xfId="11286"/>
    <cellStyle name="Normal 3 3 12 3 7 2" xfId="28905"/>
    <cellStyle name="Normal 3 3 12 3 8" xfId="11287"/>
    <cellStyle name="Normal 3 3 12 3 8 2" xfId="28906"/>
    <cellStyle name="Normal 3 3 12 3 9" xfId="11288"/>
    <cellStyle name="Normal 3 3 12 3 9 2" xfId="28907"/>
    <cellStyle name="Normal 3 3 12 4" xfId="11289"/>
    <cellStyle name="Normal 3 3 12 4 10" xfId="11290"/>
    <cellStyle name="Normal 3 3 12 4 10 2" xfId="28908"/>
    <cellStyle name="Normal 3 3 12 4 11" xfId="11291"/>
    <cellStyle name="Normal 3 3 12 4 11 2" xfId="28909"/>
    <cellStyle name="Normal 3 3 12 4 12" xfId="11292"/>
    <cellStyle name="Normal 3 3 12 4 12 2" xfId="28910"/>
    <cellStyle name="Normal 3 3 12 4 13" xfId="11293"/>
    <cellStyle name="Normal 3 3 12 4 13 2" xfId="28911"/>
    <cellStyle name="Normal 3 3 12 4 14" xfId="11294"/>
    <cellStyle name="Normal 3 3 12 4 14 2" xfId="28912"/>
    <cellStyle name="Normal 3 3 12 4 15" xfId="11295"/>
    <cellStyle name="Normal 3 3 12 4 15 2" xfId="28913"/>
    <cellStyle name="Normal 3 3 12 4 16" xfId="28914"/>
    <cellStyle name="Normal 3 3 12 4 2" xfId="11296"/>
    <cellStyle name="Normal 3 3 12 4 2 10" xfId="11297"/>
    <cellStyle name="Normal 3 3 12 4 2 10 2" xfId="28915"/>
    <cellStyle name="Normal 3 3 12 4 2 11" xfId="11298"/>
    <cellStyle name="Normal 3 3 12 4 2 11 2" xfId="28916"/>
    <cellStyle name="Normal 3 3 12 4 2 12" xfId="11299"/>
    <cellStyle name="Normal 3 3 12 4 2 12 2" xfId="28917"/>
    <cellStyle name="Normal 3 3 12 4 2 13" xfId="11300"/>
    <cellStyle name="Normal 3 3 12 4 2 13 2" xfId="28918"/>
    <cellStyle name="Normal 3 3 12 4 2 14" xfId="11301"/>
    <cellStyle name="Normal 3 3 12 4 2 14 2" xfId="28919"/>
    <cellStyle name="Normal 3 3 12 4 2 15" xfId="28920"/>
    <cellStyle name="Normal 3 3 12 4 2 2" xfId="11302"/>
    <cellStyle name="Normal 3 3 12 4 2 2 2" xfId="28921"/>
    <cellStyle name="Normal 3 3 12 4 2 3" xfId="11303"/>
    <cellStyle name="Normal 3 3 12 4 2 3 2" xfId="28922"/>
    <cellStyle name="Normal 3 3 12 4 2 4" xfId="11304"/>
    <cellStyle name="Normal 3 3 12 4 2 4 2" xfId="28923"/>
    <cellStyle name="Normal 3 3 12 4 2 5" xfId="11305"/>
    <cellStyle name="Normal 3 3 12 4 2 5 2" xfId="28924"/>
    <cellStyle name="Normal 3 3 12 4 2 6" xfId="11306"/>
    <cellStyle name="Normal 3 3 12 4 2 6 2" xfId="28925"/>
    <cellStyle name="Normal 3 3 12 4 2 7" xfId="11307"/>
    <cellStyle name="Normal 3 3 12 4 2 7 2" xfId="28926"/>
    <cellStyle name="Normal 3 3 12 4 2 8" xfId="11308"/>
    <cellStyle name="Normal 3 3 12 4 2 8 2" xfId="28927"/>
    <cellStyle name="Normal 3 3 12 4 2 9" xfId="11309"/>
    <cellStyle name="Normal 3 3 12 4 2 9 2" xfId="28928"/>
    <cellStyle name="Normal 3 3 12 4 3" xfId="11310"/>
    <cellStyle name="Normal 3 3 12 4 3 2" xfId="28929"/>
    <cellStyle name="Normal 3 3 12 4 4" xfId="11311"/>
    <cellStyle name="Normal 3 3 12 4 4 2" xfId="28930"/>
    <cellStyle name="Normal 3 3 12 4 5" xfId="11312"/>
    <cellStyle name="Normal 3 3 12 4 5 2" xfId="28931"/>
    <cellStyle name="Normal 3 3 12 4 6" xfId="11313"/>
    <cellStyle name="Normal 3 3 12 4 6 2" xfId="28932"/>
    <cellStyle name="Normal 3 3 12 4 7" xfId="11314"/>
    <cellStyle name="Normal 3 3 12 4 7 2" xfId="28933"/>
    <cellStyle name="Normal 3 3 12 4 8" xfId="11315"/>
    <cellStyle name="Normal 3 3 12 4 8 2" xfId="28934"/>
    <cellStyle name="Normal 3 3 12 4 9" xfId="11316"/>
    <cellStyle name="Normal 3 3 12 4 9 2" xfId="28935"/>
    <cellStyle name="Normal 3 3 12 5" xfId="11317"/>
    <cellStyle name="Normal 3 3 12 5 10" xfId="11318"/>
    <cellStyle name="Normal 3 3 12 5 10 2" xfId="28936"/>
    <cellStyle name="Normal 3 3 12 5 11" xfId="11319"/>
    <cellStyle name="Normal 3 3 12 5 11 2" xfId="28937"/>
    <cellStyle name="Normal 3 3 12 5 12" xfId="11320"/>
    <cellStyle name="Normal 3 3 12 5 12 2" xfId="28938"/>
    <cellStyle name="Normal 3 3 12 5 13" xfId="11321"/>
    <cellStyle name="Normal 3 3 12 5 13 2" xfId="28939"/>
    <cellStyle name="Normal 3 3 12 5 14" xfId="11322"/>
    <cellStyle name="Normal 3 3 12 5 14 2" xfId="28940"/>
    <cellStyle name="Normal 3 3 12 5 15" xfId="28941"/>
    <cellStyle name="Normal 3 3 12 5 2" xfId="11323"/>
    <cellStyle name="Normal 3 3 12 5 2 2" xfId="28942"/>
    <cellStyle name="Normal 3 3 12 5 3" xfId="11324"/>
    <cellStyle name="Normal 3 3 12 5 3 2" xfId="28943"/>
    <cellStyle name="Normal 3 3 12 5 4" xfId="11325"/>
    <cellStyle name="Normal 3 3 12 5 4 2" xfId="28944"/>
    <cellStyle name="Normal 3 3 12 5 5" xfId="11326"/>
    <cellStyle name="Normal 3 3 12 5 5 2" xfId="28945"/>
    <cellStyle name="Normal 3 3 12 5 6" xfId="11327"/>
    <cellStyle name="Normal 3 3 12 5 6 2" xfId="28946"/>
    <cellStyle name="Normal 3 3 12 5 7" xfId="11328"/>
    <cellStyle name="Normal 3 3 12 5 7 2" xfId="28947"/>
    <cellStyle name="Normal 3 3 12 5 8" xfId="11329"/>
    <cellStyle name="Normal 3 3 12 5 8 2" xfId="28948"/>
    <cellStyle name="Normal 3 3 12 5 9" xfId="11330"/>
    <cellStyle name="Normal 3 3 12 5 9 2" xfId="28949"/>
    <cellStyle name="Normal 3 3 12 6" xfId="11331"/>
    <cellStyle name="Normal 3 3 12 6 10" xfId="11332"/>
    <cellStyle name="Normal 3 3 12 6 10 2" xfId="28950"/>
    <cellStyle name="Normal 3 3 12 6 11" xfId="11333"/>
    <cellStyle name="Normal 3 3 12 6 11 2" xfId="28951"/>
    <cellStyle name="Normal 3 3 12 6 12" xfId="11334"/>
    <cellStyle name="Normal 3 3 12 6 12 2" xfId="28952"/>
    <cellStyle name="Normal 3 3 12 6 13" xfId="11335"/>
    <cellStyle name="Normal 3 3 12 6 13 2" xfId="28953"/>
    <cellStyle name="Normal 3 3 12 6 14" xfId="11336"/>
    <cellStyle name="Normal 3 3 12 6 14 2" xfId="28954"/>
    <cellStyle name="Normal 3 3 12 6 15" xfId="28955"/>
    <cellStyle name="Normal 3 3 12 6 2" xfId="11337"/>
    <cellStyle name="Normal 3 3 12 6 2 2" xfId="28956"/>
    <cellStyle name="Normal 3 3 12 6 3" xfId="11338"/>
    <cellStyle name="Normal 3 3 12 6 3 2" xfId="28957"/>
    <cellStyle name="Normal 3 3 12 6 4" xfId="11339"/>
    <cellStyle name="Normal 3 3 12 6 4 2" xfId="28958"/>
    <cellStyle name="Normal 3 3 12 6 5" xfId="11340"/>
    <cellStyle name="Normal 3 3 12 6 5 2" xfId="28959"/>
    <cellStyle name="Normal 3 3 12 6 6" xfId="11341"/>
    <cellStyle name="Normal 3 3 12 6 6 2" xfId="28960"/>
    <cellStyle name="Normal 3 3 12 6 7" xfId="11342"/>
    <cellStyle name="Normal 3 3 12 6 7 2" xfId="28961"/>
    <cellStyle name="Normal 3 3 12 6 8" xfId="11343"/>
    <cellStyle name="Normal 3 3 12 6 8 2" xfId="28962"/>
    <cellStyle name="Normal 3 3 12 6 9" xfId="11344"/>
    <cellStyle name="Normal 3 3 12 6 9 2" xfId="28963"/>
    <cellStyle name="Normal 3 3 12 7" xfId="11345"/>
    <cellStyle name="Normal 3 3 12 7 10" xfId="11346"/>
    <cellStyle name="Normal 3 3 12 7 10 2" xfId="28964"/>
    <cellStyle name="Normal 3 3 12 7 11" xfId="11347"/>
    <cellStyle name="Normal 3 3 12 7 11 2" xfId="28965"/>
    <cellStyle name="Normal 3 3 12 7 12" xfId="11348"/>
    <cellStyle name="Normal 3 3 12 7 12 2" xfId="28966"/>
    <cellStyle name="Normal 3 3 12 7 13" xfId="11349"/>
    <cellStyle name="Normal 3 3 12 7 13 2" xfId="28967"/>
    <cellStyle name="Normal 3 3 12 7 14" xfId="11350"/>
    <cellStyle name="Normal 3 3 12 7 14 2" xfId="28968"/>
    <cellStyle name="Normal 3 3 12 7 15" xfId="28969"/>
    <cellStyle name="Normal 3 3 12 7 2" xfId="11351"/>
    <cellStyle name="Normal 3 3 12 7 2 2" xfId="28970"/>
    <cellStyle name="Normal 3 3 12 7 3" xfId="11352"/>
    <cellStyle name="Normal 3 3 12 7 3 2" xfId="28971"/>
    <cellStyle name="Normal 3 3 12 7 4" xfId="11353"/>
    <cellStyle name="Normal 3 3 12 7 4 2" xfId="28972"/>
    <cellStyle name="Normal 3 3 12 7 5" xfId="11354"/>
    <cellStyle name="Normal 3 3 12 7 5 2" xfId="28973"/>
    <cellStyle name="Normal 3 3 12 7 6" xfId="11355"/>
    <cellStyle name="Normal 3 3 12 7 6 2" xfId="28974"/>
    <cellStyle name="Normal 3 3 12 7 7" xfId="11356"/>
    <cellStyle name="Normal 3 3 12 7 7 2" xfId="28975"/>
    <cellStyle name="Normal 3 3 12 7 8" xfId="11357"/>
    <cellStyle name="Normal 3 3 12 7 8 2" xfId="28976"/>
    <cellStyle name="Normal 3 3 12 7 9" xfId="11358"/>
    <cellStyle name="Normal 3 3 12 7 9 2" xfId="28977"/>
    <cellStyle name="Normal 3 3 12 8" xfId="11359"/>
    <cellStyle name="Normal 3 3 12 8 10" xfId="11360"/>
    <cellStyle name="Normal 3 3 12 8 10 2" xfId="28978"/>
    <cellStyle name="Normal 3 3 12 8 11" xfId="11361"/>
    <cellStyle name="Normal 3 3 12 8 11 2" xfId="28979"/>
    <cellStyle name="Normal 3 3 12 8 12" xfId="11362"/>
    <cellStyle name="Normal 3 3 12 8 12 2" xfId="28980"/>
    <cellStyle name="Normal 3 3 12 8 13" xfId="11363"/>
    <cellStyle name="Normal 3 3 12 8 13 2" xfId="28981"/>
    <cellStyle name="Normal 3 3 12 8 14" xfId="11364"/>
    <cellStyle name="Normal 3 3 12 8 14 2" xfId="28982"/>
    <cellStyle name="Normal 3 3 12 8 15" xfId="28983"/>
    <cellStyle name="Normal 3 3 12 8 2" xfId="11365"/>
    <cellStyle name="Normal 3 3 12 8 2 2" xfId="28984"/>
    <cellStyle name="Normal 3 3 12 8 3" xfId="11366"/>
    <cellStyle name="Normal 3 3 12 8 3 2" xfId="28985"/>
    <cellStyle name="Normal 3 3 12 8 4" xfId="11367"/>
    <cellStyle name="Normal 3 3 12 8 4 2" xfId="28986"/>
    <cellStyle name="Normal 3 3 12 8 5" xfId="11368"/>
    <cellStyle name="Normal 3 3 12 8 5 2" xfId="28987"/>
    <cellStyle name="Normal 3 3 12 8 6" xfId="11369"/>
    <cellStyle name="Normal 3 3 12 8 6 2" xfId="28988"/>
    <cellStyle name="Normal 3 3 12 8 7" xfId="11370"/>
    <cellStyle name="Normal 3 3 12 8 7 2" xfId="28989"/>
    <cellStyle name="Normal 3 3 12 8 8" xfId="11371"/>
    <cellStyle name="Normal 3 3 12 8 8 2" xfId="28990"/>
    <cellStyle name="Normal 3 3 12 8 9" xfId="11372"/>
    <cellStyle name="Normal 3 3 12 8 9 2" xfId="28991"/>
    <cellStyle name="Normal 3 3 12 9" xfId="11373"/>
    <cellStyle name="Normal 3 3 12 9 10" xfId="11374"/>
    <cellStyle name="Normal 3 3 12 9 10 2" xfId="28992"/>
    <cellStyle name="Normal 3 3 12 9 11" xfId="11375"/>
    <cellStyle name="Normal 3 3 12 9 11 2" xfId="28993"/>
    <cellStyle name="Normal 3 3 12 9 12" xfId="11376"/>
    <cellStyle name="Normal 3 3 12 9 12 2" xfId="28994"/>
    <cellStyle name="Normal 3 3 12 9 13" xfId="11377"/>
    <cellStyle name="Normal 3 3 12 9 13 2" xfId="28995"/>
    <cellStyle name="Normal 3 3 12 9 14" xfId="11378"/>
    <cellStyle name="Normal 3 3 12 9 14 2" xfId="28996"/>
    <cellStyle name="Normal 3 3 12 9 15" xfId="28997"/>
    <cellStyle name="Normal 3 3 12 9 2" xfId="11379"/>
    <cellStyle name="Normal 3 3 12 9 2 2" xfId="28998"/>
    <cellStyle name="Normal 3 3 12 9 3" xfId="11380"/>
    <cellStyle name="Normal 3 3 12 9 3 2" xfId="28999"/>
    <cellStyle name="Normal 3 3 12 9 4" xfId="11381"/>
    <cellStyle name="Normal 3 3 12 9 4 2" xfId="29000"/>
    <cellStyle name="Normal 3 3 12 9 5" xfId="11382"/>
    <cellStyle name="Normal 3 3 12 9 5 2" xfId="29001"/>
    <cellStyle name="Normal 3 3 12 9 6" xfId="11383"/>
    <cellStyle name="Normal 3 3 12 9 6 2" xfId="29002"/>
    <cellStyle name="Normal 3 3 12 9 7" xfId="11384"/>
    <cellStyle name="Normal 3 3 12 9 7 2" xfId="29003"/>
    <cellStyle name="Normal 3 3 12 9 8" xfId="11385"/>
    <cellStyle name="Normal 3 3 12 9 8 2" xfId="29004"/>
    <cellStyle name="Normal 3 3 12 9 9" xfId="11386"/>
    <cellStyle name="Normal 3 3 12 9 9 2" xfId="29005"/>
    <cellStyle name="Normal 3 3 13" xfId="11387"/>
    <cellStyle name="Normal 3 3 13 10" xfId="11388"/>
    <cellStyle name="Normal 3 3 13 10 10" xfId="11389"/>
    <cellStyle name="Normal 3 3 13 10 10 2" xfId="29006"/>
    <cellStyle name="Normal 3 3 13 10 11" xfId="11390"/>
    <cellStyle name="Normal 3 3 13 10 11 2" xfId="29007"/>
    <cellStyle name="Normal 3 3 13 10 12" xfId="11391"/>
    <cellStyle name="Normal 3 3 13 10 12 2" xfId="29008"/>
    <cellStyle name="Normal 3 3 13 10 13" xfId="11392"/>
    <cellStyle name="Normal 3 3 13 10 13 2" xfId="29009"/>
    <cellStyle name="Normal 3 3 13 10 14" xfId="11393"/>
    <cellStyle name="Normal 3 3 13 10 14 2" xfId="29010"/>
    <cellStyle name="Normal 3 3 13 10 15" xfId="29011"/>
    <cellStyle name="Normal 3 3 13 10 2" xfId="11394"/>
    <cellStyle name="Normal 3 3 13 10 2 2" xfId="29012"/>
    <cellStyle name="Normal 3 3 13 10 3" xfId="11395"/>
    <cellStyle name="Normal 3 3 13 10 3 2" xfId="29013"/>
    <cellStyle name="Normal 3 3 13 10 4" xfId="11396"/>
    <cellStyle name="Normal 3 3 13 10 4 2" xfId="29014"/>
    <cellStyle name="Normal 3 3 13 10 5" xfId="11397"/>
    <cellStyle name="Normal 3 3 13 10 5 2" xfId="29015"/>
    <cellStyle name="Normal 3 3 13 10 6" xfId="11398"/>
    <cellStyle name="Normal 3 3 13 10 6 2" xfId="29016"/>
    <cellStyle name="Normal 3 3 13 10 7" xfId="11399"/>
    <cellStyle name="Normal 3 3 13 10 7 2" xfId="29017"/>
    <cellStyle name="Normal 3 3 13 10 8" xfId="11400"/>
    <cellStyle name="Normal 3 3 13 10 8 2" xfId="29018"/>
    <cellStyle name="Normal 3 3 13 10 9" xfId="11401"/>
    <cellStyle name="Normal 3 3 13 10 9 2" xfId="29019"/>
    <cellStyle name="Normal 3 3 13 11" xfId="11402"/>
    <cellStyle name="Normal 3 3 13 11 2" xfId="29020"/>
    <cellStyle name="Normal 3 3 13 12" xfId="11403"/>
    <cellStyle name="Normal 3 3 13 12 2" xfId="29021"/>
    <cellStyle name="Normal 3 3 13 13" xfId="11404"/>
    <cellStyle name="Normal 3 3 13 13 2" xfId="29022"/>
    <cellStyle name="Normal 3 3 13 14" xfId="11405"/>
    <cellStyle name="Normal 3 3 13 14 2" xfId="29023"/>
    <cellStyle name="Normal 3 3 13 15" xfId="11406"/>
    <cellStyle name="Normal 3 3 13 15 2" xfId="29024"/>
    <cellStyle name="Normal 3 3 13 16" xfId="11407"/>
    <cellStyle name="Normal 3 3 13 16 2" xfId="29025"/>
    <cellStyle name="Normal 3 3 13 17" xfId="11408"/>
    <cellStyle name="Normal 3 3 13 17 2" xfId="29026"/>
    <cellStyle name="Normal 3 3 13 18" xfId="11409"/>
    <cellStyle name="Normal 3 3 13 18 2" xfId="29027"/>
    <cellStyle name="Normal 3 3 13 19" xfId="11410"/>
    <cellStyle name="Normal 3 3 13 19 2" xfId="29028"/>
    <cellStyle name="Normal 3 3 13 2" xfId="11411"/>
    <cellStyle name="Normal 3 3 13 2 10" xfId="11412"/>
    <cellStyle name="Normal 3 3 13 2 10 2" xfId="29029"/>
    <cellStyle name="Normal 3 3 13 2 11" xfId="11413"/>
    <cellStyle name="Normal 3 3 13 2 11 2" xfId="29030"/>
    <cellStyle name="Normal 3 3 13 2 12" xfId="11414"/>
    <cellStyle name="Normal 3 3 13 2 12 2" xfId="29031"/>
    <cellStyle name="Normal 3 3 13 2 13" xfId="11415"/>
    <cellStyle name="Normal 3 3 13 2 13 2" xfId="29032"/>
    <cellStyle name="Normal 3 3 13 2 14" xfId="11416"/>
    <cellStyle name="Normal 3 3 13 2 14 2" xfId="29033"/>
    <cellStyle name="Normal 3 3 13 2 15" xfId="11417"/>
    <cellStyle name="Normal 3 3 13 2 15 2" xfId="29034"/>
    <cellStyle name="Normal 3 3 13 2 16" xfId="29035"/>
    <cellStyle name="Normal 3 3 13 2 2" xfId="11418"/>
    <cellStyle name="Normal 3 3 13 2 2 10" xfId="11419"/>
    <cellStyle name="Normal 3 3 13 2 2 10 2" xfId="29036"/>
    <cellStyle name="Normal 3 3 13 2 2 11" xfId="11420"/>
    <cellStyle name="Normal 3 3 13 2 2 11 2" xfId="29037"/>
    <cellStyle name="Normal 3 3 13 2 2 12" xfId="11421"/>
    <cellStyle name="Normal 3 3 13 2 2 12 2" xfId="29038"/>
    <cellStyle name="Normal 3 3 13 2 2 13" xfId="11422"/>
    <cellStyle name="Normal 3 3 13 2 2 13 2" xfId="29039"/>
    <cellStyle name="Normal 3 3 13 2 2 14" xfId="11423"/>
    <cellStyle name="Normal 3 3 13 2 2 14 2" xfId="29040"/>
    <cellStyle name="Normal 3 3 13 2 2 15" xfId="29041"/>
    <cellStyle name="Normal 3 3 13 2 2 2" xfId="11424"/>
    <cellStyle name="Normal 3 3 13 2 2 2 2" xfId="29042"/>
    <cellStyle name="Normal 3 3 13 2 2 3" xfId="11425"/>
    <cellStyle name="Normal 3 3 13 2 2 3 2" xfId="29043"/>
    <cellStyle name="Normal 3 3 13 2 2 4" xfId="11426"/>
    <cellStyle name="Normal 3 3 13 2 2 4 2" xfId="29044"/>
    <cellStyle name="Normal 3 3 13 2 2 5" xfId="11427"/>
    <cellStyle name="Normal 3 3 13 2 2 5 2" xfId="29045"/>
    <cellStyle name="Normal 3 3 13 2 2 6" xfId="11428"/>
    <cellStyle name="Normal 3 3 13 2 2 6 2" xfId="29046"/>
    <cellStyle name="Normal 3 3 13 2 2 7" xfId="11429"/>
    <cellStyle name="Normal 3 3 13 2 2 7 2" xfId="29047"/>
    <cellStyle name="Normal 3 3 13 2 2 8" xfId="11430"/>
    <cellStyle name="Normal 3 3 13 2 2 8 2" xfId="29048"/>
    <cellStyle name="Normal 3 3 13 2 2 9" xfId="11431"/>
    <cellStyle name="Normal 3 3 13 2 2 9 2" xfId="29049"/>
    <cellStyle name="Normal 3 3 13 2 3" xfId="11432"/>
    <cellStyle name="Normal 3 3 13 2 3 2" xfId="29050"/>
    <cellStyle name="Normal 3 3 13 2 4" xfId="11433"/>
    <cellStyle name="Normal 3 3 13 2 4 2" xfId="29051"/>
    <cellStyle name="Normal 3 3 13 2 5" xfId="11434"/>
    <cellStyle name="Normal 3 3 13 2 5 2" xfId="29052"/>
    <cellStyle name="Normal 3 3 13 2 6" xfId="11435"/>
    <cellStyle name="Normal 3 3 13 2 6 2" xfId="29053"/>
    <cellStyle name="Normal 3 3 13 2 7" xfId="11436"/>
    <cellStyle name="Normal 3 3 13 2 7 2" xfId="29054"/>
    <cellStyle name="Normal 3 3 13 2 8" xfId="11437"/>
    <cellStyle name="Normal 3 3 13 2 8 2" xfId="29055"/>
    <cellStyle name="Normal 3 3 13 2 9" xfId="11438"/>
    <cellStyle name="Normal 3 3 13 2 9 2" xfId="29056"/>
    <cellStyle name="Normal 3 3 13 20" xfId="11439"/>
    <cellStyle name="Normal 3 3 13 20 2" xfId="29057"/>
    <cellStyle name="Normal 3 3 13 21" xfId="11440"/>
    <cellStyle name="Normal 3 3 13 21 2" xfId="29058"/>
    <cellStyle name="Normal 3 3 13 22" xfId="11441"/>
    <cellStyle name="Normal 3 3 13 22 2" xfId="29059"/>
    <cellStyle name="Normal 3 3 13 23" xfId="11442"/>
    <cellStyle name="Normal 3 3 13 23 2" xfId="29060"/>
    <cellStyle name="Normal 3 3 13 24" xfId="29061"/>
    <cellStyle name="Normal 3 3 13 3" xfId="11443"/>
    <cellStyle name="Normal 3 3 13 3 10" xfId="11444"/>
    <cellStyle name="Normal 3 3 13 3 10 2" xfId="29062"/>
    <cellStyle name="Normal 3 3 13 3 11" xfId="11445"/>
    <cellStyle name="Normal 3 3 13 3 11 2" xfId="29063"/>
    <cellStyle name="Normal 3 3 13 3 12" xfId="11446"/>
    <cellStyle name="Normal 3 3 13 3 12 2" xfId="29064"/>
    <cellStyle name="Normal 3 3 13 3 13" xfId="11447"/>
    <cellStyle name="Normal 3 3 13 3 13 2" xfId="29065"/>
    <cellStyle name="Normal 3 3 13 3 14" xfId="11448"/>
    <cellStyle name="Normal 3 3 13 3 14 2" xfId="29066"/>
    <cellStyle name="Normal 3 3 13 3 15" xfId="11449"/>
    <cellStyle name="Normal 3 3 13 3 15 2" xfId="29067"/>
    <cellStyle name="Normal 3 3 13 3 16" xfId="29068"/>
    <cellStyle name="Normal 3 3 13 3 2" xfId="11450"/>
    <cellStyle name="Normal 3 3 13 3 2 10" xfId="11451"/>
    <cellStyle name="Normal 3 3 13 3 2 10 2" xfId="29069"/>
    <cellStyle name="Normal 3 3 13 3 2 11" xfId="11452"/>
    <cellStyle name="Normal 3 3 13 3 2 11 2" xfId="29070"/>
    <cellStyle name="Normal 3 3 13 3 2 12" xfId="11453"/>
    <cellStyle name="Normal 3 3 13 3 2 12 2" xfId="29071"/>
    <cellStyle name="Normal 3 3 13 3 2 13" xfId="11454"/>
    <cellStyle name="Normal 3 3 13 3 2 13 2" xfId="29072"/>
    <cellStyle name="Normal 3 3 13 3 2 14" xfId="11455"/>
    <cellStyle name="Normal 3 3 13 3 2 14 2" xfId="29073"/>
    <cellStyle name="Normal 3 3 13 3 2 15" xfId="29074"/>
    <cellStyle name="Normal 3 3 13 3 2 2" xfId="11456"/>
    <cellStyle name="Normal 3 3 13 3 2 2 2" xfId="29075"/>
    <cellStyle name="Normal 3 3 13 3 2 3" xfId="11457"/>
    <cellStyle name="Normal 3 3 13 3 2 3 2" xfId="29076"/>
    <cellStyle name="Normal 3 3 13 3 2 4" xfId="11458"/>
    <cellStyle name="Normal 3 3 13 3 2 4 2" xfId="29077"/>
    <cellStyle name="Normal 3 3 13 3 2 5" xfId="11459"/>
    <cellStyle name="Normal 3 3 13 3 2 5 2" xfId="29078"/>
    <cellStyle name="Normal 3 3 13 3 2 6" xfId="11460"/>
    <cellStyle name="Normal 3 3 13 3 2 6 2" xfId="29079"/>
    <cellStyle name="Normal 3 3 13 3 2 7" xfId="11461"/>
    <cellStyle name="Normal 3 3 13 3 2 7 2" xfId="29080"/>
    <cellStyle name="Normal 3 3 13 3 2 8" xfId="11462"/>
    <cellStyle name="Normal 3 3 13 3 2 8 2" xfId="29081"/>
    <cellStyle name="Normal 3 3 13 3 2 9" xfId="11463"/>
    <cellStyle name="Normal 3 3 13 3 2 9 2" xfId="29082"/>
    <cellStyle name="Normal 3 3 13 3 3" xfId="11464"/>
    <cellStyle name="Normal 3 3 13 3 3 2" xfId="29083"/>
    <cellStyle name="Normal 3 3 13 3 4" xfId="11465"/>
    <cellStyle name="Normal 3 3 13 3 4 2" xfId="29084"/>
    <cellStyle name="Normal 3 3 13 3 5" xfId="11466"/>
    <cellStyle name="Normal 3 3 13 3 5 2" xfId="29085"/>
    <cellStyle name="Normal 3 3 13 3 6" xfId="11467"/>
    <cellStyle name="Normal 3 3 13 3 6 2" xfId="29086"/>
    <cellStyle name="Normal 3 3 13 3 7" xfId="11468"/>
    <cellStyle name="Normal 3 3 13 3 7 2" xfId="29087"/>
    <cellStyle name="Normal 3 3 13 3 8" xfId="11469"/>
    <cellStyle name="Normal 3 3 13 3 8 2" xfId="29088"/>
    <cellStyle name="Normal 3 3 13 3 9" xfId="11470"/>
    <cellStyle name="Normal 3 3 13 3 9 2" xfId="29089"/>
    <cellStyle name="Normal 3 3 13 4" xfId="11471"/>
    <cellStyle name="Normal 3 3 13 4 10" xfId="11472"/>
    <cellStyle name="Normal 3 3 13 4 10 2" xfId="29090"/>
    <cellStyle name="Normal 3 3 13 4 11" xfId="11473"/>
    <cellStyle name="Normal 3 3 13 4 11 2" xfId="29091"/>
    <cellStyle name="Normal 3 3 13 4 12" xfId="11474"/>
    <cellStyle name="Normal 3 3 13 4 12 2" xfId="29092"/>
    <cellStyle name="Normal 3 3 13 4 13" xfId="11475"/>
    <cellStyle name="Normal 3 3 13 4 13 2" xfId="29093"/>
    <cellStyle name="Normal 3 3 13 4 14" xfId="11476"/>
    <cellStyle name="Normal 3 3 13 4 14 2" xfId="29094"/>
    <cellStyle name="Normal 3 3 13 4 15" xfId="11477"/>
    <cellStyle name="Normal 3 3 13 4 15 2" xfId="29095"/>
    <cellStyle name="Normal 3 3 13 4 16" xfId="29096"/>
    <cellStyle name="Normal 3 3 13 4 2" xfId="11478"/>
    <cellStyle name="Normal 3 3 13 4 2 10" xfId="11479"/>
    <cellStyle name="Normal 3 3 13 4 2 10 2" xfId="29097"/>
    <cellStyle name="Normal 3 3 13 4 2 11" xfId="11480"/>
    <cellStyle name="Normal 3 3 13 4 2 11 2" xfId="29098"/>
    <cellStyle name="Normal 3 3 13 4 2 12" xfId="11481"/>
    <cellStyle name="Normal 3 3 13 4 2 12 2" xfId="29099"/>
    <cellStyle name="Normal 3 3 13 4 2 13" xfId="11482"/>
    <cellStyle name="Normal 3 3 13 4 2 13 2" xfId="29100"/>
    <cellStyle name="Normal 3 3 13 4 2 14" xfId="11483"/>
    <cellStyle name="Normal 3 3 13 4 2 14 2" xfId="29101"/>
    <cellStyle name="Normal 3 3 13 4 2 15" xfId="29102"/>
    <cellStyle name="Normal 3 3 13 4 2 2" xfId="11484"/>
    <cellStyle name="Normal 3 3 13 4 2 2 2" xfId="29103"/>
    <cellStyle name="Normal 3 3 13 4 2 3" xfId="11485"/>
    <cellStyle name="Normal 3 3 13 4 2 3 2" xfId="29104"/>
    <cellStyle name="Normal 3 3 13 4 2 4" xfId="11486"/>
    <cellStyle name="Normal 3 3 13 4 2 4 2" xfId="29105"/>
    <cellStyle name="Normal 3 3 13 4 2 5" xfId="11487"/>
    <cellStyle name="Normal 3 3 13 4 2 5 2" xfId="29106"/>
    <cellStyle name="Normal 3 3 13 4 2 6" xfId="11488"/>
    <cellStyle name="Normal 3 3 13 4 2 6 2" xfId="29107"/>
    <cellStyle name="Normal 3 3 13 4 2 7" xfId="11489"/>
    <cellStyle name="Normal 3 3 13 4 2 7 2" xfId="29108"/>
    <cellStyle name="Normal 3 3 13 4 2 8" xfId="11490"/>
    <cellStyle name="Normal 3 3 13 4 2 8 2" xfId="29109"/>
    <cellStyle name="Normal 3 3 13 4 2 9" xfId="11491"/>
    <cellStyle name="Normal 3 3 13 4 2 9 2" xfId="29110"/>
    <cellStyle name="Normal 3 3 13 4 3" xfId="11492"/>
    <cellStyle name="Normal 3 3 13 4 3 2" xfId="29111"/>
    <cellStyle name="Normal 3 3 13 4 4" xfId="11493"/>
    <cellStyle name="Normal 3 3 13 4 4 2" xfId="29112"/>
    <cellStyle name="Normal 3 3 13 4 5" xfId="11494"/>
    <cellStyle name="Normal 3 3 13 4 5 2" xfId="29113"/>
    <cellStyle name="Normal 3 3 13 4 6" xfId="11495"/>
    <cellStyle name="Normal 3 3 13 4 6 2" xfId="29114"/>
    <cellStyle name="Normal 3 3 13 4 7" xfId="11496"/>
    <cellStyle name="Normal 3 3 13 4 7 2" xfId="29115"/>
    <cellStyle name="Normal 3 3 13 4 8" xfId="11497"/>
    <cellStyle name="Normal 3 3 13 4 8 2" xfId="29116"/>
    <cellStyle name="Normal 3 3 13 4 9" xfId="11498"/>
    <cellStyle name="Normal 3 3 13 4 9 2" xfId="29117"/>
    <cellStyle name="Normal 3 3 13 5" xfId="11499"/>
    <cellStyle name="Normal 3 3 13 5 10" xfId="11500"/>
    <cellStyle name="Normal 3 3 13 5 10 2" xfId="29118"/>
    <cellStyle name="Normal 3 3 13 5 11" xfId="11501"/>
    <cellStyle name="Normal 3 3 13 5 11 2" xfId="29119"/>
    <cellStyle name="Normal 3 3 13 5 12" xfId="11502"/>
    <cellStyle name="Normal 3 3 13 5 12 2" xfId="29120"/>
    <cellStyle name="Normal 3 3 13 5 13" xfId="11503"/>
    <cellStyle name="Normal 3 3 13 5 13 2" xfId="29121"/>
    <cellStyle name="Normal 3 3 13 5 14" xfId="11504"/>
    <cellStyle name="Normal 3 3 13 5 14 2" xfId="29122"/>
    <cellStyle name="Normal 3 3 13 5 15" xfId="29123"/>
    <cellStyle name="Normal 3 3 13 5 2" xfId="11505"/>
    <cellStyle name="Normal 3 3 13 5 2 2" xfId="29124"/>
    <cellStyle name="Normal 3 3 13 5 3" xfId="11506"/>
    <cellStyle name="Normal 3 3 13 5 3 2" xfId="29125"/>
    <cellStyle name="Normal 3 3 13 5 4" xfId="11507"/>
    <cellStyle name="Normal 3 3 13 5 4 2" xfId="29126"/>
    <cellStyle name="Normal 3 3 13 5 5" xfId="11508"/>
    <cellStyle name="Normal 3 3 13 5 5 2" xfId="29127"/>
    <cellStyle name="Normal 3 3 13 5 6" xfId="11509"/>
    <cellStyle name="Normal 3 3 13 5 6 2" xfId="29128"/>
    <cellStyle name="Normal 3 3 13 5 7" xfId="11510"/>
    <cellStyle name="Normal 3 3 13 5 7 2" xfId="29129"/>
    <cellStyle name="Normal 3 3 13 5 8" xfId="11511"/>
    <cellStyle name="Normal 3 3 13 5 8 2" xfId="29130"/>
    <cellStyle name="Normal 3 3 13 5 9" xfId="11512"/>
    <cellStyle name="Normal 3 3 13 5 9 2" xfId="29131"/>
    <cellStyle name="Normal 3 3 13 6" xfId="11513"/>
    <cellStyle name="Normal 3 3 13 6 10" xfId="11514"/>
    <cellStyle name="Normal 3 3 13 6 10 2" xfId="29132"/>
    <cellStyle name="Normal 3 3 13 6 11" xfId="11515"/>
    <cellStyle name="Normal 3 3 13 6 11 2" xfId="29133"/>
    <cellStyle name="Normal 3 3 13 6 12" xfId="11516"/>
    <cellStyle name="Normal 3 3 13 6 12 2" xfId="29134"/>
    <cellStyle name="Normal 3 3 13 6 13" xfId="11517"/>
    <cellStyle name="Normal 3 3 13 6 13 2" xfId="29135"/>
    <cellStyle name="Normal 3 3 13 6 14" xfId="11518"/>
    <cellStyle name="Normal 3 3 13 6 14 2" xfId="29136"/>
    <cellStyle name="Normal 3 3 13 6 15" xfId="29137"/>
    <cellStyle name="Normal 3 3 13 6 2" xfId="11519"/>
    <cellStyle name="Normal 3 3 13 6 2 2" xfId="29138"/>
    <cellStyle name="Normal 3 3 13 6 3" xfId="11520"/>
    <cellStyle name="Normal 3 3 13 6 3 2" xfId="29139"/>
    <cellStyle name="Normal 3 3 13 6 4" xfId="11521"/>
    <cellStyle name="Normal 3 3 13 6 4 2" xfId="29140"/>
    <cellStyle name="Normal 3 3 13 6 5" xfId="11522"/>
    <cellStyle name="Normal 3 3 13 6 5 2" xfId="29141"/>
    <cellStyle name="Normal 3 3 13 6 6" xfId="11523"/>
    <cellStyle name="Normal 3 3 13 6 6 2" xfId="29142"/>
    <cellStyle name="Normal 3 3 13 6 7" xfId="11524"/>
    <cellStyle name="Normal 3 3 13 6 7 2" xfId="29143"/>
    <cellStyle name="Normal 3 3 13 6 8" xfId="11525"/>
    <cellStyle name="Normal 3 3 13 6 8 2" xfId="29144"/>
    <cellStyle name="Normal 3 3 13 6 9" xfId="11526"/>
    <cellStyle name="Normal 3 3 13 6 9 2" xfId="29145"/>
    <cellStyle name="Normal 3 3 13 7" xfId="11527"/>
    <cellStyle name="Normal 3 3 13 7 10" xfId="11528"/>
    <cellStyle name="Normal 3 3 13 7 10 2" xfId="29146"/>
    <cellStyle name="Normal 3 3 13 7 11" xfId="11529"/>
    <cellStyle name="Normal 3 3 13 7 11 2" xfId="29147"/>
    <cellStyle name="Normal 3 3 13 7 12" xfId="11530"/>
    <cellStyle name="Normal 3 3 13 7 12 2" xfId="29148"/>
    <cellStyle name="Normal 3 3 13 7 13" xfId="11531"/>
    <cellStyle name="Normal 3 3 13 7 13 2" xfId="29149"/>
    <cellStyle name="Normal 3 3 13 7 14" xfId="11532"/>
    <cellStyle name="Normal 3 3 13 7 14 2" xfId="29150"/>
    <cellStyle name="Normal 3 3 13 7 15" xfId="29151"/>
    <cellStyle name="Normal 3 3 13 7 2" xfId="11533"/>
    <cellStyle name="Normal 3 3 13 7 2 2" xfId="29152"/>
    <cellStyle name="Normal 3 3 13 7 3" xfId="11534"/>
    <cellStyle name="Normal 3 3 13 7 3 2" xfId="29153"/>
    <cellStyle name="Normal 3 3 13 7 4" xfId="11535"/>
    <cellStyle name="Normal 3 3 13 7 4 2" xfId="29154"/>
    <cellStyle name="Normal 3 3 13 7 5" xfId="11536"/>
    <cellStyle name="Normal 3 3 13 7 5 2" xfId="29155"/>
    <cellStyle name="Normal 3 3 13 7 6" xfId="11537"/>
    <cellStyle name="Normal 3 3 13 7 6 2" xfId="29156"/>
    <cellStyle name="Normal 3 3 13 7 7" xfId="11538"/>
    <cellStyle name="Normal 3 3 13 7 7 2" xfId="29157"/>
    <cellStyle name="Normal 3 3 13 7 8" xfId="11539"/>
    <cellStyle name="Normal 3 3 13 7 8 2" xfId="29158"/>
    <cellStyle name="Normal 3 3 13 7 9" xfId="11540"/>
    <cellStyle name="Normal 3 3 13 7 9 2" xfId="29159"/>
    <cellStyle name="Normal 3 3 13 8" xfId="11541"/>
    <cellStyle name="Normal 3 3 13 8 10" xfId="11542"/>
    <cellStyle name="Normal 3 3 13 8 10 2" xfId="29160"/>
    <cellStyle name="Normal 3 3 13 8 11" xfId="11543"/>
    <cellStyle name="Normal 3 3 13 8 11 2" xfId="29161"/>
    <cellStyle name="Normal 3 3 13 8 12" xfId="11544"/>
    <cellStyle name="Normal 3 3 13 8 12 2" xfId="29162"/>
    <cellStyle name="Normal 3 3 13 8 13" xfId="11545"/>
    <cellStyle name="Normal 3 3 13 8 13 2" xfId="29163"/>
    <cellStyle name="Normal 3 3 13 8 14" xfId="11546"/>
    <cellStyle name="Normal 3 3 13 8 14 2" xfId="29164"/>
    <cellStyle name="Normal 3 3 13 8 15" xfId="29165"/>
    <cellStyle name="Normal 3 3 13 8 2" xfId="11547"/>
    <cellStyle name="Normal 3 3 13 8 2 2" xfId="29166"/>
    <cellStyle name="Normal 3 3 13 8 3" xfId="11548"/>
    <cellStyle name="Normal 3 3 13 8 3 2" xfId="29167"/>
    <cellStyle name="Normal 3 3 13 8 4" xfId="11549"/>
    <cellStyle name="Normal 3 3 13 8 4 2" xfId="29168"/>
    <cellStyle name="Normal 3 3 13 8 5" xfId="11550"/>
    <cellStyle name="Normal 3 3 13 8 5 2" xfId="29169"/>
    <cellStyle name="Normal 3 3 13 8 6" xfId="11551"/>
    <cellStyle name="Normal 3 3 13 8 6 2" xfId="29170"/>
    <cellStyle name="Normal 3 3 13 8 7" xfId="11552"/>
    <cellStyle name="Normal 3 3 13 8 7 2" xfId="29171"/>
    <cellStyle name="Normal 3 3 13 8 8" xfId="11553"/>
    <cellStyle name="Normal 3 3 13 8 8 2" xfId="29172"/>
    <cellStyle name="Normal 3 3 13 8 9" xfId="11554"/>
    <cellStyle name="Normal 3 3 13 8 9 2" xfId="29173"/>
    <cellStyle name="Normal 3 3 13 9" xfId="11555"/>
    <cellStyle name="Normal 3 3 13 9 10" xfId="11556"/>
    <cellStyle name="Normal 3 3 13 9 10 2" xfId="29174"/>
    <cellStyle name="Normal 3 3 13 9 11" xfId="11557"/>
    <cellStyle name="Normal 3 3 13 9 11 2" xfId="29175"/>
    <cellStyle name="Normal 3 3 13 9 12" xfId="11558"/>
    <cellStyle name="Normal 3 3 13 9 12 2" xfId="29176"/>
    <cellStyle name="Normal 3 3 13 9 13" xfId="11559"/>
    <cellStyle name="Normal 3 3 13 9 13 2" xfId="29177"/>
    <cellStyle name="Normal 3 3 13 9 14" xfId="11560"/>
    <cellStyle name="Normal 3 3 13 9 14 2" xfId="29178"/>
    <cellStyle name="Normal 3 3 13 9 15" xfId="29179"/>
    <cellStyle name="Normal 3 3 13 9 2" xfId="11561"/>
    <cellStyle name="Normal 3 3 13 9 2 2" xfId="29180"/>
    <cellStyle name="Normal 3 3 13 9 3" xfId="11562"/>
    <cellStyle name="Normal 3 3 13 9 3 2" xfId="29181"/>
    <cellStyle name="Normal 3 3 13 9 4" xfId="11563"/>
    <cellStyle name="Normal 3 3 13 9 4 2" xfId="29182"/>
    <cellStyle name="Normal 3 3 13 9 5" xfId="11564"/>
    <cellStyle name="Normal 3 3 13 9 5 2" xfId="29183"/>
    <cellStyle name="Normal 3 3 13 9 6" xfId="11565"/>
    <cellStyle name="Normal 3 3 13 9 6 2" xfId="29184"/>
    <cellStyle name="Normal 3 3 13 9 7" xfId="11566"/>
    <cellStyle name="Normal 3 3 13 9 7 2" xfId="29185"/>
    <cellStyle name="Normal 3 3 13 9 8" xfId="11567"/>
    <cellStyle name="Normal 3 3 13 9 8 2" xfId="29186"/>
    <cellStyle name="Normal 3 3 13 9 9" xfId="11568"/>
    <cellStyle name="Normal 3 3 13 9 9 2" xfId="29187"/>
    <cellStyle name="Normal 3 3 14" xfId="11569"/>
    <cellStyle name="Normal 3 3 14 10" xfId="11570"/>
    <cellStyle name="Normal 3 3 14 10 10" xfId="11571"/>
    <cellStyle name="Normal 3 3 14 10 10 2" xfId="29188"/>
    <cellStyle name="Normal 3 3 14 10 11" xfId="11572"/>
    <cellStyle name="Normal 3 3 14 10 11 2" xfId="29189"/>
    <cellStyle name="Normal 3 3 14 10 12" xfId="11573"/>
    <cellStyle name="Normal 3 3 14 10 12 2" xfId="29190"/>
    <cellStyle name="Normal 3 3 14 10 13" xfId="11574"/>
    <cellStyle name="Normal 3 3 14 10 13 2" xfId="29191"/>
    <cellStyle name="Normal 3 3 14 10 14" xfId="11575"/>
    <cellStyle name="Normal 3 3 14 10 14 2" xfId="29192"/>
    <cellStyle name="Normal 3 3 14 10 15" xfId="29193"/>
    <cellStyle name="Normal 3 3 14 10 2" xfId="11576"/>
    <cellStyle name="Normal 3 3 14 10 2 2" xfId="29194"/>
    <cellStyle name="Normal 3 3 14 10 3" xfId="11577"/>
    <cellStyle name="Normal 3 3 14 10 3 2" xfId="29195"/>
    <cellStyle name="Normal 3 3 14 10 4" xfId="11578"/>
    <cellStyle name="Normal 3 3 14 10 4 2" xfId="29196"/>
    <cellStyle name="Normal 3 3 14 10 5" xfId="11579"/>
    <cellStyle name="Normal 3 3 14 10 5 2" xfId="29197"/>
    <cellStyle name="Normal 3 3 14 10 6" xfId="11580"/>
    <cellStyle name="Normal 3 3 14 10 6 2" xfId="29198"/>
    <cellStyle name="Normal 3 3 14 10 7" xfId="11581"/>
    <cellStyle name="Normal 3 3 14 10 7 2" xfId="29199"/>
    <cellStyle name="Normal 3 3 14 10 8" xfId="11582"/>
    <cellStyle name="Normal 3 3 14 10 8 2" xfId="29200"/>
    <cellStyle name="Normal 3 3 14 10 9" xfId="11583"/>
    <cellStyle name="Normal 3 3 14 10 9 2" xfId="29201"/>
    <cellStyle name="Normal 3 3 14 11" xfId="11584"/>
    <cellStyle name="Normal 3 3 14 11 2" xfId="29202"/>
    <cellStyle name="Normal 3 3 14 12" xfId="11585"/>
    <cellStyle name="Normal 3 3 14 12 2" xfId="29203"/>
    <cellStyle name="Normal 3 3 14 13" xfId="11586"/>
    <cellStyle name="Normal 3 3 14 13 2" xfId="29204"/>
    <cellStyle name="Normal 3 3 14 14" xfId="11587"/>
    <cellStyle name="Normal 3 3 14 14 2" xfId="29205"/>
    <cellStyle name="Normal 3 3 14 15" xfId="11588"/>
    <cellStyle name="Normal 3 3 14 15 2" xfId="29206"/>
    <cellStyle name="Normal 3 3 14 16" xfId="11589"/>
    <cellStyle name="Normal 3 3 14 16 2" xfId="29207"/>
    <cellStyle name="Normal 3 3 14 17" xfId="11590"/>
    <cellStyle name="Normal 3 3 14 17 2" xfId="29208"/>
    <cellStyle name="Normal 3 3 14 18" xfId="11591"/>
    <cellStyle name="Normal 3 3 14 18 2" xfId="29209"/>
    <cellStyle name="Normal 3 3 14 19" xfId="11592"/>
    <cellStyle name="Normal 3 3 14 19 2" xfId="29210"/>
    <cellStyle name="Normal 3 3 14 2" xfId="11593"/>
    <cellStyle name="Normal 3 3 14 2 10" xfId="11594"/>
    <cellStyle name="Normal 3 3 14 2 10 2" xfId="29211"/>
    <cellStyle name="Normal 3 3 14 2 11" xfId="11595"/>
    <cellStyle name="Normal 3 3 14 2 11 2" xfId="29212"/>
    <cellStyle name="Normal 3 3 14 2 12" xfId="11596"/>
    <cellStyle name="Normal 3 3 14 2 12 2" xfId="29213"/>
    <cellStyle name="Normal 3 3 14 2 13" xfId="11597"/>
    <cellStyle name="Normal 3 3 14 2 13 2" xfId="29214"/>
    <cellStyle name="Normal 3 3 14 2 14" xfId="11598"/>
    <cellStyle name="Normal 3 3 14 2 14 2" xfId="29215"/>
    <cellStyle name="Normal 3 3 14 2 15" xfId="11599"/>
    <cellStyle name="Normal 3 3 14 2 15 2" xfId="29216"/>
    <cellStyle name="Normal 3 3 14 2 16" xfId="29217"/>
    <cellStyle name="Normal 3 3 14 2 2" xfId="11600"/>
    <cellStyle name="Normal 3 3 14 2 2 10" xfId="11601"/>
    <cellStyle name="Normal 3 3 14 2 2 10 2" xfId="29218"/>
    <cellStyle name="Normal 3 3 14 2 2 11" xfId="11602"/>
    <cellStyle name="Normal 3 3 14 2 2 11 2" xfId="29219"/>
    <cellStyle name="Normal 3 3 14 2 2 12" xfId="11603"/>
    <cellStyle name="Normal 3 3 14 2 2 12 2" xfId="29220"/>
    <cellStyle name="Normal 3 3 14 2 2 13" xfId="11604"/>
    <cellStyle name="Normal 3 3 14 2 2 13 2" xfId="29221"/>
    <cellStyle name="Normal 3 3 14 2 2 14" xfId="11605"/>
    <cellStyle name="Normal 3 3 14 2 2 14 2" xfId="29222"/>
    <cellStyle name="Normal 3 3 14 2 2 15" xfId="29223"/>
    <cellStyle name="Normal 3 3 14 2 2 2" xfId="11606"/>
    <cellStyle name="Normal 3 3 14 2 2 2 2" xfId="29224"/>
    <cellStyle name="Normal 3 3 14 2 2 3" xfId="11607"/>
    <cellStyle name="Normal 3 3 14 2 2 3 2" xfId="29225"/>
    <cellStyle name="Normal 3 3 14 2 2 4" xfId="11608"/>
    <cellStyle name="Normal 3 3 14 2 2 4 2" xfId="29226"/>
    <cellStyle name="Normal 3 3 14 2 2 5" xfId="11609"/>
    <cellStyle name="Normal 3 3 14 2 2 5 2" xfId="29227"/>
    <cellStyle name="Normal 3 3 14 2 2 6" xfId="11610"/>
    <cellStyle name="Normal 3 3 14 2 2 6 2" xfId="29228"/>
    <cellStyle name="Normal 3 3 14 2 2 7" xfId="11611"/>
    <cellStyle name="Normal 3 3 14 2 2 7 2" xfId="29229"/>
    <cellStyle name="Normal 3 3 14 2 2 8" xfId="11612"/>
    <cellStyle name="Normal 3 3 14 2 2 8 2" xfId="29230"/>
    <cellStyle name="Normal 3 3 14 2 2 9" xfId="11613"/>
    <cellStyle name="Normal 3 3 14 2 2 9 2" xfId="29231"/>
    <cellStyle name="Normal 3 3 14 2 3" xfId="11614"/>
    <cellStyle name="Normal 3 3 14 2 3 2" xfId="29232"/>
    <cellStyle name="Normal 3 3 14 2 4" xfId="11615"/>
    <cellStyle name="Normal 3 3 14 2 4 2" xfId="29233"/>
    <cellStyle name="Normal 3 3 14 2 5" xfId="11616"/>
    <cellStyle name="Normal 3 3 14 2 5 2" xfId="29234"/>
    <cellStyle name="Normal 3 3 14 2 6" xfId="11617"/>
    <cellStyle name="Normal 3 3 14 2 6 2" xfId="29235"/>
    <cellStyle name="Normal 3 3 14 2 7" xfId="11618"/>
    <cellStyle name="Normal 3 3 14 2 7 2" xfId="29236"/>
    <cellStyle name="Normal 3 3 14 2 8" xfId="11619"/>
    <cellStyle name="Normal 3 3 14 2 8 2" xfId="29237"/>
    <cellStyle name="Normal 3 3 14 2 9" xfId="11620"/>
    <cellStyle name="Normal 3 3 14 2 9 2" xfId="29238"/>
    <cellStyle name="Normal 3 3 14 20" xfId="11621"/>
    <cellStyle name="Normal 3 3 14 20 2" xfId="29239"/>
    <cellStyle name="Normal 3 3 14 21" xfId="11622"/>
    <cellStyle name="Normal 3 3 14 21 2" xfId="29240"/>
    <cellStyle name="Normal 3 3 14 22" xfId="11623"/>
    <cellStyle name="Normal 3 3 14 22 2" xfId="29241"/>
    <cellStyle name="Normal 3 3 14 23" xfId="11624"/>
    <cellStyle name="Normal 3 3 14 23 2" xfId="29242"/>
    <cellStyle name="Normal 3 3 14 24" xfId="29243"/>
    <cellStyle name="Normal 3 3 14 3" xfId="11625"/>
    <cellStyle name="Normal 3 3 14 3 10" xfId="11626"/>
    <cellStyle name="Normal 3 3 14 3 10 2" xfId="29244"/>
    <cellStyle name="Normal 3 3 14 3 11" xfId="11627"/>
    <cellStyle name="Normal 3 3 14 3 11 2" xfId="29245"/>
    <cellStyle name="Normal 3 3 14 3 12" xfId="11628"/>
    <cellStyle name="Normal 3 3 14 3 12 2" xfId="29246"/>
    <cellStyle name="Normal 3 3 14 3 13" xfId="11629"/>
    <cellStyle name="Normal 3 3 14 3 13 2" xfId="29247"/>
    <cellStyle name="Normal 3 3 14 3 14" xfId="11630"/>
    <cellStyle name="Normal 3 3 14 3 14 2" xfId="29248"/>
    <cellStyle name="Normal 3 3 14 3 15" xfId="11631"/>
    <cellStyle name="Normal 3 3 14 3 15 2" xfId="29249"/>
    <cellStyle name="Normal 3 3 14 3 16" xfId="29250"/>
    <cellStyle name="Normal 3 3 14 3 2" xfId="11632"/>
    <cellStyle name="Normal 3 3 14 3 2 10" xfId="11633"/>
    <cellStyle name="Normal 3 3 14 3 2 10 2" xfId="29251"/>
    <cellStyle name="Normal 3 3 14 3 2 11" xfId="11634"/>
    <cellStyle name="Normal 3 3 14 3 2 11 2" xfId="29252"/>
    <cellStyle name="Normal 3 3 14 3 2 12" xfId="11635"/>
    <cellStyle name="Normal 3 3 14 3 2 12 2" xfId="29253"/>
    <cellStyle name="Normal 3 3 14 3 2 13" xfId="11636"/>
    <cellStyle name="Normal 3 3 14 3 2 13 2" xfId="29254"/>
    <cellStyle name="Normal 3 3 14 3 2 14" xfId="11637"/>
    <cellStyle name="Normal 3 3 14 3 2 14 2" xfId="29255"/>
    <cellStyle name="Normal 3 3 14 3 2 15" xfId="29256"/>
    <cellStyle name="Normal 3 3 14 3 2 2" xfId="11638"/>
    <cellStyle name="Normal 3 3 14 3 2 2 2" xfId="29257"/>
    <cellStyle name="Normal 3 3 14 3 2 3" xfId="11639"/>
    <cellStyle name="Normal 3 3 14 3 2 3 2" xfId="29258"/>
    <cellStyle name="Normal 3 3 14 3 2 4" xfId="11640"/>
    <cellStyle name="Normal 3 3 14 3 2 4 2" xfId="29259"/>
    <cellStyle name="Normal 3 3 14 3 2 5" xfId="11641"/>
    <cellStyle name="Normal 3 3 14 3 2 5 2" xfId="29260"/>
    <cellStyle name="Normal 3 3 14 3 2 6" xfId="11642"/>
    <cellStyle name="Normal 3 3 14 3 2 6 2" xfId="29261"/>
    <cellStyle name="Normal 3 3 14 3 2 7" xfId="11643"/>
    <cellStyle name="Normal 3 3 14 3 2 7 2" xfId="29262"/>
    <cellStyle name="Normal 3 3 14 3 2 8" xfId="11644"/>
    <cellStyle name="Normal 3 3 14 3 2 8 2" xfId="29263"/>
    <cellStyle name="Normal 3 3 14 3 2 9" xfId="11645"/>
    <cellStyle name="Normal 3 3 14 3 2 9 2" xfId="29264"/>
    <cellStyle name="Normal 3 3 14 3 3" xfId="11646"/>
    <cellStyle name="Normal 3 3 14 3 3 2" xfId="29265"/>
    <cellStyle name="Normal 3 3 14 3 4" xfId="11647"/>
    <cellStyle name="Normal 3 3 14 3 4 2" xfId="29266"/>
    <cellStyle name="Normal 3 3 14 3 5" xfId="11648"/>
    <cellStyle name="Normal 3 3 14 3 5 2" xfId="29267"/>
    <cellStyle name="Normal 3 3 14 3 6" xfId="11649"/>
    <cellStyle name="Normal 3 3 14 3 6 2" xfId="29268"/>
    <cellStyle name="Normal 3 3 14 3 7" xfId="11650"/>
    <cellStyle name="Normal 3 3 14 3 7 2" xfId="29269"/>
    <cellStyle name="Normal 3 3 14 3 8" xfId="11651"/>
    <cellStyle name="Normal 3 3 14 3 8 2" xfId="29270"/>
    <cellStyle name="Normal 3 3 14 3 9" xfId="11652"/>
    <cellStyle name="Normal 3 3 14 3 9 2" xfId="29271"/>
    <cellStyle name="Normal 3 3 14 4" xfId="11653"/>
    <cellStyle name="Normal 3 3 14 4 10" xfId="11654"/>
    <cellStyle name="Normal 3 3 14 4 10 2" xfId="29272"/>
    <cellStyle name="Normal 3 3 14 4 11" xfId="11655"/>
    <cellStyle name="Normal 3 3 14 4 11 2" xfId="29273"/>
    <cellStyle name="Normal 3 3 14 4 12" xfId="11656"/>
    <cellStyle name="Normal 3 3 14 4 12 2" xfId="29274"/>
    <cellStyle name="Normal 3 3 14 4 13" xfId="11657"/>
    <cellStyle name="Normal 3 3 14 4 13 2" xfId="29275"/>
    <cellStyle name="Normal 3 3 14 4 14" xfId="11658"/>
    <cellStyle name="Normal 3 3 14 4 14 2" xfId="29276"/>
    <cellStyle name="Normal 3 3 14 4 15" xfId="11659"/>
    <cellStyle name="Normal 3 3 14 4 15 2" xfId="29277"/>
    <cellStyle name="Normal 3 3 14 4 16" xfId="29278"/>
    <cellStyle name="Normal 3 3 14 4 2" xfId="11660"/>
    <cellStyle name="Normal 3 3 14 4 2 10" xfId="11661"/>
    <cellStyle name="Normal 3 3 14 4 2 10 2" xfId="29279"/>
    <cellStyle name="Normal 3 3 14 4 2 11" xfId="11662"/>
    <cellStyle name="Normal 3 3 14 4 2 11 2" xfId="29280"/>
    <cellStyle name="Normal 3 3 14 4 2 12" xfId="11663"/>
    <cellStyle name="Normal 3 3 14 4 2 12 2" xfId="29281"/>
    <cellStyle name="Normal 3 3 14 4 2 13" xfId="11664"/>
    <cellStyle name="Normal 3 3 14 4 2 13 2" xfId="29282"/>
    <cellStyle name="Normal 3 3 14 4 2 14" xfId="11665"/>
    <cellStyle name="Normal 3 3 14 4 2 14 2" xfId="29283"/>
    <cellStyle name="Normal 3 3 14 4 2 15" xfId="29284"/>
    <cellStyle name="Normal 3 3 14 4 2 2" xfId="11666"/>
    <cellStyle name="Normal 3 3 14 4 2 2 2" xfId="29285"/>
    <cellStyle name="Normal 3 3 14 4 2 3" xfId="11667"/>
    <cellStyle name="Normal 3 3 14 4 2 3 2" xfId="29286"/>
    <cellStyle name="Normal 3 3 14 4 2 4" xfId="11668"/>
    <cellStyle name="Normal 3 3 14 4 2 4 2" xfId="29287"/>
    <cellStyle name="Normal 3 3 14 4 2 5" xfId="11669"/>
    <cellStyle name="Normal 3 3 14 4 2 5 2" xfId="29288"/>
    <cellStyle name="Normal 3 3 14 4 2 6" xfId="11670"/>
    <cellStyle name="Normal 3 3 14 4 2 6 2" xfId="29289"/>
    <cellStyle name="Normal 3 3 14 4 2 7" xfId="11671"/>
    <cellStyle name="Normal 3 3 14 4 2 7 2" xfId="29290"/>
    <cellStyle name="Normal 3 3 14 4 2 8" xfId="11672"/>
    <cellStyle name="Normal 3 3 14 4 2 8 2" xfId="29291"/>
    <cellStyle name="Normal 3 3 14 4 2 9" xfId="11673"/>
    <cellStyle name="Normal 3 3 14 4 2 9 2" xfId="29292"/>
    <cellStyle name="Normal 3 3 14 4 3" xfId="11674"/>
    <cellStyle name="Normal 3 3 14 4 3 2" xfId="29293"/>
    <cellStyle name="Normal 3 3 14 4 4" xfId="11675"/>
    <cellStyle name="Normal 3 3 14 4 4 2" xfId="29294"/>
    <cellStyle name="Normal 3 3 14 4 5" xfId="11676"/>
    <cellStyle name="Normal 3 3 14 4 5 2" xfId="29295"/>
    <cellStyle name="Normal 3 3 14 4 6" xfId="11677"/>
    <cellStyle name="Normal 3 3 14 4 6 2" xfId="29296"/>
    <cellStyle name="Normal 3 3 14 4 7" xfId="11678"/>
    <cellStyle name="Normal 3 3 14 4 7 2" xfId="29297"/>
    <cellStyle name="Normal 3 3 14 4 8" xfId="11679"/>
    <cellStyle name="Normal 3 3 14 4 8 2" xfId="29298"/>
    <cellStyle name="Normal 3 3 14 4 9" xfId="11680"/>
    <cellStyle name="Normal 3 3 14 4 9 2" xfId="29299"/>
    <cellStyle name="Normal 3 3 14 5" xfId="11681"/>
    <cellStyle name="Normal 3 3 14 5 10" xfId="11682"/>
    <cellStyle name="Normal 3 3 14 5 10 2" xfId="29300"/>
    <cellStyle name="Normal 3 3 14 5 11" xfId="11683"/>
    <cellStyle name="Normal 3 3 14 5 11 2" xfId="29301"/>
    <cellStyle name="Normal 3 3 14 5 12" xfId="11684"/>
    <cellStyle name="Normal 3 3 14 5 12 2" xfId="29302"/>
    <cellStyle name="Normal 3 3 14 5 13" xfId="11685"/>
    <cellStyle name="Normal 3 3 14 5 13 2" xfId="29303"/>
    <cellStyle name="Normal 3 3 14 5 14" xfId="11686"/>
    <cellStyle name="Normal 3 3 14 5 14 2" xfId="29304"/>
    <cellStyle name="Normal 3 3 14 5 15" xfId="29305"/>
    <cellStyle name="Normal 3 3 14 5 2" xfId="11687"/>
    <cellStyle name="Normal 3 3 14 5 2 2" xfId="29306"/>
    <cellStyle name="Normal 3 3 14 5 3" xfId="11688"/>
    <cellStyle name="Normal 3 3 14 5 3 2" xfId="29307"/>
    <cellStyle name="Normal 3 3 14 5 4" xfId="11689"/>
    <cellStyle name="Normal 3 3 14 5 4 2" xfId="29308"/>
    <cellStyle name="Normal 3 3 14 5 5" xfId="11690"/>
    <cellStyle name="Normal 3 3 14 5 5 2" xfId="29309"/>
    <cellStyle name="Normal 3 3 14 5 6" xfId="11691"/>
    <cellStyle name="Normal 3 3 14 5 6 2" xfId="29310"/>
    <cellStyle name="Normal 3 3 14 5 7" xfId="11692"/>
    <cellStyle name="Normal 3 3 14 5 7 2" xfId="29311"/>
    <cellStyle name="Normal 3 3 14 5 8" xfId="11693"/>
    <cellStyle name="Normal 3 3 14 5 8 2" xfId="29312"/>
    <cellStyle name="Normal 3 3 14 5 9" xfId="11694"/>
    <cellStyle name="Normal 3 3 14 5 9 2" xfId="29313"/>
    <cellStyle name="Normal 3 3 14 6" xfId="11695"/>
    <cellStyle name="Normal 3 3 14 6 10" xfId="11696"/>
    <cellStyle name="Normal 3 3 14 6 10 2" xfId="29314"/>
    <cellStyle name="Normal 3 3 14 6 11" xfId="11697"/>
    <cellStyle name="Normal 3 3 14 6 11 2" xfId="29315"/>
    <cellStyle name="Normal 3 3 14 6 12" xfId="11698"/>
    <cellStyle name="Normal 3 3 14 6 12 2" xfId="29316"/>
    <cellStyle name="Normal 3 3 14 6 13" xfId="11699"/>
    <cellStyle name="Normal 3 3 14 6 13 2" xfId="29317"/>
    <cellStyle name="Normal 3 3 14 6 14" xfId="11700"/>
    <cellStyle name="Normal 3 3 14 6 14 2" xfId="29318"/>
    <cellStyle name="Normal 3 3 14 6 15" xfId="29319"/>
    <cellStyle name="Normal 3 3 14 6 2" xfId="11701"/>
    <cellStyle name="Normal 3 3 14 6 2 2" xfId="29320"/>
    <cellStyle name="Normal 3 3 14 6 3" xfId="11702"/>
    <cellStyle name="Normal 3 3 14 6 3 2" xfId="29321"/>
    <cellStyle name="Normal 3 3 14 6 4" xfId="11703"/>
    <cellStyle name="Normal 3 3 14 6 4 2" xfId="29322"/>
    <cellStyle name="Normal 3 3 14 6 5" xfId="11704"/>
    <cellStyle name="Normal 3 3 14 6 5 2" xfId="29323"/>
    <cellStyle name="Normal 3 3 14 6 6" xfId="11705"/>
    <cellStyle name="Normal 3 3 14 6 6 2" xfId="29324"/>
    <cellStyle name="Normal 3 3 14 6 7" xfId="11706"/>
    <cellStyle name="Normal 3 3 14 6 7 2" xfId="29325"/>
    <cellStyle name="Normal 3 3 14 6 8" xfId="11707"/>
    <cellStyle name="Normal 3 3 14 6 8 2" xfId="29326"/>
    <cellStyle name="Normal 3 3 14 6 9" xfId="11708"/>
    <cellStyle name="Normal 3 3 14 6 9 2" xfId="29327"/>
    <cellStyle name="Normal 3 3 14 7" xfId="11709"/>
    <cellStyle name="Normal 3 3 14 7 10" xfId="11710"/>
    <cellStyle name="Normal 3 3 14 7 10 2" xfId="29328"/>
    <cellStyle name="Normal 3 3 14 7 11" xfId="11711"/>
    <cellStyle name="Normal 3 3 14 7 11 2" xfId="29329"/>
    <cellStyle name="Normal 3 3 14 7 12" xfId="11712"/>
    <cellStyle name="Normal 3 3 14 7 12 2" xfId="29330"/>
    <cellStyle name="Normal 3 3 14 7 13" xfId="11713"/>
    <cellStyle name="Normal 3 3 14 7 13 2" xfId="29331"/>
    <cellStyle name="Normal 3 3 14 7 14" xfId="11714"/>
    <cellStyle name="Normal 3 3 14 7 14 2" xfId="29332"/>
    <cellStyle name="Normal 3 3 14 7 15" xfId="29333"/>
    <cellStyle name="Normal 3 3 14 7 2" xfId="11715"/>
    <cellStyle name="Normal 3 3 14 7 2 2" xfId="29334"/>
    <cellStyle name="Normal 3 3 14 7 3" xfId="11716"/>
    <cellStyle name="Normal 3 3 14 7 3 2" xfId="29335"/>
    <cellStyle name="Normal 3 3 14 7 4" xfId="11717"/>
    <cellStyle name="Normal 3 3 14 7 4 2" xfId="29336"/>
    <cellStyle name="Normal 3 3 14 7 5" xfId="11718"/>
    <cellStyle name="Normal 3 3 14 7 5 2" xfId="29337"/>
    <cellStyle name="Normal 3 3 14 7 6" xfId="11719"/>
    <cellStyle name="Normal 3 3 14 7 6 2" xfId="29338"/>
    <cellStyle name="Normal 3 3 14 7 7" xfId="11720"/>
    <cellStyle name="Normal 3 3 14 7 7 2" xfId="29339"/>
    <cellStyle name="Normal 3 3 14 7 8" xfId="11721"/>
    <cellStyle name="Normal 3 3 14 7 8 2" xfId="29340"/>
    <cellStyle name="Normal 3 3 14 7 9" xfId="11722"/>
    <cellStyle name="Normal 3 3 14 7 9 2" xfId="29341"/>
    <cellStyle name="Normal 3 3 14 8" xfId="11723"/>
    <cellStyle name="Normal 3 3 14 8 10" xfId="11724"/>
    <cellStyle name="Normal 3 3 14 8 10 2" xfId="29342"/>
    <cellStyle name="Normal 3 3 14 8 11" xfId="11725"/>
    <cellStyle name="Normal 3 3 14 8 11 2" xfId="29343"/>
    <cellStyle name="Normal 3 3 14 8 12" xfId="11726"/>
    <cellStyle name="Normal 3 3 14 8 12 2" xfId="29344"/>
    <cellStyle name="Normal 3 3 14 8 13" xfId="11727"/>
    <cellStyle name="Normal 3 3 14 8 13 2" xfId="29345"/>
    <cellStyle name="Normal 3 3 14 8 14" xfId="11728"/>
    <cellStyle name="Normal 3 3 14 8 14 2" xfId="29346"/>
    <cellStyle name="Normal 3 3 14 8 15" xfId="29347"/>
    <cellStyle name="Normal 3 3 14 8 2" xfId="11729"/>
    <cellStyle name="Normal 3 3 14 8 2 2" xfId="29348"/>
    <cellStyle name="Normal 3 3 14 8 3" xfId="11730"/>
    <cellStyle name="Normal 3 3 14 8 3 2" xfId="29349"/>
    <cellStyle name="Normal 3 3 14 8 4" xfId="11731"/>
    <cellStyle name="Normal 3 3 14 8 4 2" xfId="29350"/>
    <cellStyle name="Normal 3 3 14 8 5" xfId="11732"/>
    <cellStyle name="Normal 3 3 14 8 5 2" xfId="29351"/>
    <cellStyle name="Normal 3 3 14 8 6" xfId="11733"/>
    <cellStyle name="Normal 3 3 14 8 6 2" xfId="29352"/>
    <cellStyle name="Normal 3 3 14 8 7" xfId="11734"/>
    <cellStyle name="Normal 3 3 14 8 7 2" xfId="29353"/>
    <cellStyle name="Normal 3 3 14 8 8" xfId="11735"/>
    <cellStyle name="Normal 3 3 14 8 8 2" xfId="29354"/>
    <cellStyle name="Normal 3 3 14 8 9" xfId="11736"/>
    <cellStyle name="Normal 3 3 14 8 9 2" xfId="29355"/>
    <cellStyle name="Normal 3 3 14 9" xfId="11737"/>
    <cellStyle name="Normal 3 3 14 9 10" xfId="11738"/>
    <cellStyle name="Normal 3 3 14 9 10 2" xfId="29356"/>
    <cellStyle name="Normal 3 3 14 9 11" xfId="11739"/>
    <cellStyle name="Normal 3 3 14 9 11 2" xfId="29357"/>
    <cellStyle name="Normal 3 3 14 9 12" xfId="11740"/>
    <cellStyle name="Normal 3 3 14 9 12 2" xfId="29358"/>
    <cellStyle name="Normal 3 3 14 9 13" xfId="11741"/>
    <cellStyle name="Normal 3 3 14 9 13 2" xfId="29359"/>
    <cellStyle name="Normal 3 3 14 9 14" xfId="11742"/>
    <cellStyle name="Normal 3 3 14 9 14 2" xfId="29360"/>
    <cellStyle name="Normal 3 3 14 9 15" xfId="29361"/>
    <cellStyle name="Normal 3 3 14 9 2" xfId="11743"/>
    <cellStyle name="Normal 3 3 14 9 2 2" xfId="29362"/>
    <cellStyle name="Normal 3 3 14 9 3" xfId="11744"/>
    <cellStyle name="Normal 3 3 14 9 3 2" xfId="29363"/>
    <cellStyle name="Normal 3 3 14 9 4" xfId="11745"/>
    <cellStyle name="Normal 3 3 14 9 4 2" xfId="29364"/>
    <cellStyle name="Normal 3 3 14 9 5" xfId="11746"/>
    <cellStyle name="Normal 3 3 14 9 5 2" xfId="29365"/>
    <cellStyle name="Normal 3 3 14 9 6" xfId="11747"/>
    <cellStyle name="Normal 3 3 14 9 6 2" xfId="29366"/>
    <cellStyle name="Normal 3 3 14 9 7" xfId="11748"/>
    <cellStyle name="Normal 3 3 14 9 7 2" xfId="29367"/>
    <cellStyle name="Normal 3 3 14 9 8" xfId="11749"/>
    <cellStyle name="Normal 3 3 14 9 8 2" xfId="29368"/>
    <cellStyle name="Normal 3 3 14 9 9" xfId="11750"/>
    <cellStyle name="Normal 3 3 14 9 9 2" xfId="29369"/>
    <cellStyle name="Normal 3 3 15" xfId="11751"/>
    <cellStyle name="Normal 3 3 15 10" xfId="11752"/>
    <cellStyle name="Normal 3 3 15 10 10" xfId="11753"/>
    <cellStyle name="Normal 3 3 15 10 10 2" xfId="29370"/>
    <cellStyle name="Normal 3 3 15 10 11" xfId="11754"/>
    <cellStyle name="Normal 3 3 15 10 11 2" xfId="29371"/>
    <cellStyle name="Normal 3 3 15 10 12" xfId="11755"/>
    <cellStyle name="Normal 3 3 15 10 12 2" xfId="29372"/>
    <cellStyle name="Normal 3 3 15 10 13" xfId="11756"/>
    <cellStyle name="Normal 3 3 15 10 13 2" xfId="29373"/>
    <cellStyle name="Normal 3 3 15 10 14" xfId="11757"/>
    <cellStyle name="Normal 3 3 15 10 14 2" xfId="29374"/>
    <cellStyle name="Normal 3 3 15 10 15" xfId="29375"/>
    <cellStyle name="Normal 3 3 15 10 2" xfId="11758"/>
    <cellStyle name="Normal 3 3 15 10 2 2" xfId="29376"/>
    <cellStyle name="Normal 3 3 15 10 3" xfId="11759"/>
    <cellStyle name="Normal 3 3 15 10 3 2" xfId="29377"/>
    <cellStyle name="Normal 3 3 15 10 4" xfId="11760"/>
    <cellStyle name="Normal 3 3 15 10 4 2" xfId="29378"/>
    <cellStyle name="Normal 3 3 15 10 5" xfId="11761"/>
    <cellStyle name="Normal 3 3 15 10 5 2" xfId="29379"/>
    <cellStyle name="Normal 3 3 15 10 6" xfId="11762"/>
    <cellStyle name="Normal 3 3 15 10 6 2" xfId="29380"/>
    <cellStyle name="Normal 3 3 15 10 7" xfId="11763"/>
    <cellStyle name="Normal 3 3 15 10 7 2" xfId="29381"/>
    <cellStyle name="Normal 3 3 15 10 8" xfId="11764"/>
    <cellStyle name="Normal 3 3 15 10 8 2" xfId="29382"/>
    <cellStyle name="Normal 3 3 15 10 9" xfId="11765"/>
    <cellStyle name="Normal 3 3 15 10 9 2" xfId="29383"/>
    <cellStyle name="Normal 3 3 15 11" xfId="11766"/>
    <cellStyle name="Normal 3 3 15 11 2" xfId="29384"/>
    <cellStyle name="Normal 3 3 15 12" xfId="11767"/>
    <cellStyle name="Normal 3 3 15 12 2" xfId="29385"/>
    <cellStyle name="Normal 3 3 15 13" xfId="11768"/>
    <cellStyle name="Normal 3 3 15 13 2" xfId="29386"/>
    <cellStyle name="Normal 3 3 15 14" xfId="11769"/>
    <cellStyle name="Normal 3 3 15 14 2" xfId="29387"/>
    <cellStyle name="Normal 3 3 15 15" xfId="11770"/>
    <cellStyle name="Normal 3 3 15 15 2" xfId="29388"/>
    <cellStyle name="Normal 3 3 15 16" xfId="11771"/>
    <cellStyle name="Normal 3 3 15 16 2" xfId="29389"/>
    <cellStyle name="Normal 3 3 15 17" xfId="11772"/>
    <cellStyle name="Normal 3 3 15 17 2" xfId="29390"/>
    <cellStyle name="Normal 3 3 15 18" xfId="11773"/>
    <cellStyle name="Normal 3 3 15 18 2" xfId="29391"/>
    <cellStyle name="Normal 3 3 15 19" xfId="11774"/>
    <cellStyle name="Normal 3 3 15 19 2" xfId="29392"/>
    <cellStyle name="Normal 3 3 15 2" xfId="11775"/>
    <cellStyle name="Normal 3 3 15 2 10" xfId="11776"/>
    <cellStyle name="Normal 3 3 15 2 10 2" xfId="29393"/>
    <cellStyle name="Normal 3 3 15 2 11" xfId="11777"/>
    <cellStyle name="Normal 3 3 15 2 11 2" xfId="29394"/>
    <cellStyle name="Normal 3 3 15 2 12" xfId="11778"/>
    <cellStyle name="Normal 3 3 15 2 12 2" xfId="29395"/>
    <cellStyle name="Normal 3 3 15 2 13" xfId="11779"/>
    <cellStyle name="Normal 3 3 15 2 13 2" xfId="29396"/>
    <cellStyle name="Normal 3 3 15 2 14" xfId="11780"/>
    <cellStyle name="Normal 3 3 15 2 14 2" xfId="29397"/>
    <cellStyle name="Normal 3 3 15 2 15" xfId="11781"/>
    <cellStyle name="Normal 3 3 15 2 15 2" xfId="29398"/>
    <cellStyle name="Normal 3 3 15 2 16" xfId="29399"/>
    <cellStyle name="Normal 3 3 15 2 2" xfId="11782"/>
    <cellStyle name="Normal 3 3 15 2 2 10" xfId="11783"/>
    <cellStyle name="Normal 3 3 15 2 2 10 2" xfId="29400"/>
    <cellStyle name="Normal 3 3 15 2 2 11" xfId="11784"/>
    <cellStyle name="Normal 3 3 15 2 2 11 2" xfId="29401"/>
    <cellStyle name="Normal 3 3 15 2 2 12" xfId="11785"/>
    <cellStyle name="Normal 3 3 15 2 2 12 2" xfId="29402"/>
    <cellStyle name="Normal 3 3 15 2 2 13" xfId="11786"/>
    <cellStyle name="Normal 3 3 15 2 2 13 2" xfId="29403"/>
    <cellStyle name="Normal 3 3 15 2 2 14" xfId="11787"/>
    <cellStyle name="Normal 3 3 15 2 2 14 2" xfId="29404"/>
    <cellStyle name="Normal 3 3 15 2 2 15" xfId="29405"/>
    <cellStyle name="Normal 3 3 15 2 2 2" xfId="11788"/>
    <cellStyle name="Normal 3 3 15 2 2 2 2" xfId="29406"/>
    <cellStyle name="Normal 3 3 15 2 2 3" xfId="11789"/>
    <cellStyle name="Normal 3 3 15 2 2 3 2" xfId="29407"/>
    <cellStyle name="Normal 3 3 15 2 2 4" xfId="11790"/>
    <cellStyle name="Normal 3 3 15 2 2 4 2" xfId="29408"/>
    <cellStyle name="Normal 3 3 15 2 2 5" xfId="11791"/>
    <cellStyle name="Normal 3 3 15 2 2 5 2" xfId="29409"/>
    <cellStyle name="Normal 3 3 15 2 2 6" xfId="11792"/>
    <cellStyle name="Normal 3 3 15 2 2 6 2" xfId="29410"/>
    <cellStyle name="Normal 3 3 15 2 2 7" xfId="11793"/>
    <cellStyle name="Normal 3 3 15 2 2 7 2" xfId="29411"/>
    <cellStyle name="Normal 3 3 15 2 2 8" xfId="11794"/>
    <cellStyle name="Normal 3 3 15 2 2 8 2" xfId="29412"/>
    <cellStyle name="Normal 3 3 15 2 2 9" xfId="11795"/>
    <cellStyle name="Normal 3 3 15 2 2 9 2" xfId="29413"/>
    <cellStyle name="Normal 3 3 15 2 3" xfId="11796"/>
    <cellStyle name="Normal 3 3 15 2 3 2" xfId="29414"/>
    <cellStyle name="Normal 3 3 15 2 4" xfId="11797"/>
    <cellStyle name="Normal 3 3 15 2 4 2" xfId="29415"/>
    <cellStyle name="Normal 3 3 15 2 5" xfId="11798"/>
    <cellStyle name="Normal 3 3 15 2 5 2" xfId="29416"/>
    <cellStyle name="Normal 3 3 15 2 6" xfId="11799"/>
    <cellStyle name="Normal 3 3 15 2 6 2" xfId="29417"/>
    <cellStyle name="Normal 3 3 15 2 7" xfId="11800"/>
    <cellStyle name="Normal 3 3 15 2 7 2" xfId="29418"/>
    <cellStyle name="Normal 3 3 15 2 8" xfId="11801"/>
    <cellStyle name="Normal 3 3 15 2 8 2" xfId="29419"/>
    <cellStyle name="Normal 3 3 15 2 9" xfId="11802"/>
    <cellStyle name="Normal 3 3 15 2 9 2" xfId="29420"/>
    <cellStyle name="Normal 3 3 15 20" xfId="11803"/>
    <cellStyle name="Normal 3 3 15 20 2" xfId="29421"/>
    <cellStyle name="Normal 3 3 15 21" xfId="11804"/>
    <cellStyle name="Normal 3 3 15 21 2" xfId="29422"/>
    <cellStyle name="Normal 3 3 15 22" xfId="11805"/>
    <cellStyle name="Normal 3 3 15 22 2" xfId="29423"/>
    <cellStyle name="Normal 3 3 15 23" xfId="11806"/>
    <cellStyle name="Normal 3 3 15 23 2" xfId="29424"/>
    <cellStyle name="Normal 3 3 15 24" xfId="29425"/>
    <cellStyle name="Normal 3 3 15 3" xfId="11807"/>
    <cellStyle name="Normal 3 3 15 3 10" xfId="11808"/>
    <cellStyle name="Normal 3 3 15 3 10 2" xfId="29426"/>
    <cellStyle name="Normal 3 3 15 3 11" xfId="11809"/>
    <cellStyle name="Normal 3 3 15 3 11 2" xfId="29427"/>
    <cellStyle name="Normal 3 3 15 3 12" xfId="11810"/>
    <cellStyle name="Normal 3 3 15 3 12 2" xfId="29428"/>
    <cellStyle name="Normal 3 3 15 3 13" xfId="11811"/>
    <cellStyle name="Normal 3 3 15 3 13 2" xfId="29429"/>
    <cellStyle name="Normal 3 3 15 3 14" xfId="11812"/>
    <cellStyle name="Normal 3 3 15 3 14 2" xfId="29430"/>
    <cellStyle name="Normal 3 3 15 3 15" xfId="11813"/>
    <cellStyle name="Normal 3 3 15 3 15 2" xfId="29431"/>
    <cellStyle name="Normal 3 3 15 3 16" xfId="29432"/>
    <cellStyle name="Normal 3 3 15 3 2" xfId="11814"/>
    <cellStyle name="Normal 3 3 15 3 2 10" xfId="11815"/>
    <cellStyle name="Normal 3 3 15 3 2 10 2" xfId="29433"/>
    <cellStyle name="Normal 3 3 15 3 2 11" xfId="11816"/>
    <cellStyle name="Normal 3 3 15 3 2 11 2" xfId="29434"/>
    <cellStyle name="Normal 3 3 15 3 2 12" xfId="11817"/>
    <cellStyle name="Normal 3 3 15 3 2 12 2" xfId="29435"/>
    <cellStyle name="Normal 3 3 15 3 2 13" xfId="11818"/>
    <cellStyle name="Normal 3 3 15 3 2 13 2" xfId="29436"/>
    <cellStyle name="Normal 3 3 15 3 2 14" xfId="11819"/>
    <cellStyle name="Normal 3 3 15 3 2 14 2" xfId="29437"/>
    <cellStyle name="Normal 3 3 15 3 2 15" xfId="29438"/>
    <cellStyle name="Normal 3 3 15 3 2 2" xfId="11820"/>
    <cellStyle name="Normal 3 3 15 3 2 2 2" xfId="29439"/>
    <cellStyle name="Normal 3 3 15 3 2 3" xfId="11821"/>
    <cellStyle name="Normal 3 3 15 3 2 3 2" xfId="29440"/>
    <cellStyle name="Normal 3 3 15 3 2 4" xfId="11822"/>
    <cellStyle name="Normal 3 3 15 3 2 4 2" xfId="29441"/>
    <cellStyle name="Normal 3 3 15 3 2 5" xfId="11823"/>
    <cellStyle name="Normal 3 3 15 3 2 5 2" xfId="29442"/>
    <cellStyle name="Normal 3 3 15 3 2 6" xfId="11824"/>
    <cellStyle name="Normal 3 3 15 3 2 6 2" xfId="29443"/>
    <cellStyle name="Normal 3 3 15 3 2 7" xfId="11825"/>
    <cellStyle name="Normal 3 3 15 3 2 7 2" xfId="29444"/>
    <cellStyle name="Normal 3 3 15 3 2 8" xfId="11826"/>
    <cellStyle name="Normal 3 3 15 3 2 8 2" xfId="29445"/>
    <cellStyle name="Normal 3 3 15 3 2 9" xfId="11827"/>
    <cellStyle name="Normal 3 3 15 3 2 9 2" xfId="29446"/>
    <cellStyle name="Normal 3 3 15 3 3" xfId="11828"/>
    <cellStyle name="Normal 3 3 15 3 3 2" xfId="29447"/>
    <cellStyle name="Normal 3 3 15 3 4" xfId="11829"/>
    <cellStyle name="Normal 3 3 15 3 4 2" xfId="29448"/>
    <cellStyle name="Normal 3 3 15 3 5" xfId="11830"/>
    <cellStyle name="Normal 3 3 15 3 5 2" xfId="29449"/>
    <cellStyle name="Normal 3 3 15 3 6" xfId="11831"/>
    <cellStyle name="Normal 3 3 15 3 6 2" xfId="29450"/>
    <cellStyle name="Normal 3 3 15 3 7" xfId="11832"/>
    <cellStyle name="Normal 3 3 15 3 7 2" xfId="29451"/>
    <cellStyle name="Normal 3 3 15 3 8" xfId="11833"/>
    <cellStyle name="Normal 3 3 15 3 8 2" xfId="29452"/>
    <cellStyle name="Normal 3 3 15 3 9" xfId="11834"/>
    <cellStyle name="Normal 3 3 15 3 9 2" xfId="29453"/>
    <cellStyle name="Normal 3 3 15 4" xfId="11835"/>
    <cellStyle name="Normal 3 3 15 4 10" xfId="11836"/>
    <cellStyle name="Normal 3 3 15 4 10 2" xfId="29454"/>
    <cellStyle name="Normal 3 3 15 4 11" xfId="11837"/>
    <cellStyle name="Normal 3 3 15 4 11 2" xfId="29455"/>
    <cellStyle name="Normal 3 3 15 4 12" xfId="11838"/>
    <cellStyle name="Normal 3 3 15 4 12 2" xfId="29456"/>
    <cellStyle name="Normal 3 3 15 4 13" xfId="11839"/>
    <cellStyle name="Normal 3 3 15 4 13 2" xfId="29457"/>
    <cellStyle name="Normal 3 3 15 4 14" xfId="11840"/>
    <cellStyle name="Normal 3 3 15 4 14 2" xfId="29458"/>
    <cellStyle name="Normal 3 3 15 4 15" xfId="11841"/>
    <cellStyle name="Normal 3 3 15 4 15 2" xfId="29459"/>
    <cellStyle name="Normal 3 3 15 4 16" xfId="29460"/>
    <cellStyle name="Normal 3 3 15 4 2" xfId="11842"/>
    <cellStyle name="Normal 3 3 15 4 2 10" xfId="11843"/>
    <cellStyle name="Normal 3 3 15 4 2 10 2" xfId="29461"/>
    <cellStyle name="Normal 3 3 15 4 2 11" xfId="11844"/>
    <cellStyle name="Normal 3 3 15 4 2 11 2" xfId="29462"/>
    <cellStyle name="Normal 3 3 15 4 2 12" xfId="11845"/>
    <cellStyle name="Normal 3 3 15 4 2 12 2" xfId="29463"/>
    <cellStyle name="Normal 3 3 15 4 2 13" xfId="11846"/>
    <cellStyle name="Normal 3 3 15 4 2 13 2" xfId="29464"/>
    <cellStyle name="Normal 3 3 15 4 2 14" xfId="11847"/>
    <cellStyle name="Normal 3 3 15 4 2 14 2" xfId="29465"/>
    <cellStyle name="Normal 3 3 15 4 2 15" xfId="29466"/>
    <cellStyle name="Normal 3 3 15 4 2 2" xfId="11848"/>
    <cellStyle name="Normal 3 3 15 4 2 2 2" xfId="29467"/>
    <cellStyle name="Normal 3 3 15 4 2 3" xfId="11849"/>
    <cellStyle name="Normal 3 3 15 4 2 3 2" xfId="29468"/>
    <cellStyle name="Normal 3 3 15 4 2 4" xfId="11850"/>
    <cellStyle name="Normal 3 3 15 4 2 4 2" xfId="29469"/>
    <cellStyle name="Normal 3 3 15 4 2 5" xfId="11851"/>
    <cellStyle name="Normal 3 3 15 4 2 5 2" xfId="29470"/>
    <cellStyle name="Normal 3 3 15 4 2 6" xfId="11852"/>
    <cellStyle name="Normal 3 3 15 4 2 6 2" xfId="29471"/>
    <cellStyle name="Normal 3 3 15 4 2 7" xfId="11853"/>
    <cellStyle name="Normal 3 3 15 4 2 7 2" xfId="29472"/>
    <cellStyle name="Normal 3 3 15 4 2 8" xfId="11854"/>
    <cellStyle name="Normal 3 3 15 4 2 8 2" xfId="29473"/>
    <cellStyle name="Normal 3 3 15 4 2 9" xfId="11855"/>
    <cellStyle name="Normal 3 3 15 4 2 9 2" xfId="29474"/>
    <cellStyle name="Normal 3 3 15 4 3" xfId="11856"/>
    <cellStyle name="Normal 3 3 15 4 3 2" xfId="29475"/>
    <cellStyle name="Normal 3 3 15 4 4" xfId="11857"/>
    <cellStyle name="Normal 3 3 15 4 4 2" xfId="29476"/>
    <cellStyle name="Normal 3 3 15 4 5" xfId="11858"/>
    <cellStyle name="Normal 3 3 15 4 5 2" xfId="29477"/>
    <cellStyle name="Normal 3 3 15 4 6" xfId="11859"/>
    <cellStyle name="Normal 3 3 15 4 6 2" xfId="29478"/>
    <cellStyle name="Normal 3 3 15 4 7" xfId="11860"/>
    <cellStyle name="Normal 3 3 15 4 7 2" xfId="29479"/>
    <cellStyle name="Normal 3 3 15 4 8" xfId="11861"/>
    <cellStyle name="Normal 3 3 15 4 8 2" xfId="29480"/>
    <cellStyle name="Normal 3 3 15 4 9" xfId="11862"/>
    <cellStyle name="Normal 3 3 15 4 9 2" xfId="29481"/>
    <cellStyle name="Normal 3 3 15 5" xfId="11863"/>
    <cellStyle name="Normal 3 3 15 5 10" xfId="11864"/>
    <cellStyle name="Normal 3 3 15 5 10 2" xfId="29482"/>
    <cellStyle name="Normal 3 3 15 5 11" xfId="11865"/>
    <cellStyle name="Normal 3 3 15 5 11 2" xfId="29483"/>
    <cellStyle name="Normal 3 3 15 5 12" xfId="11866"/>
    <cellStyle name="Normal 3 3 15 5 12 2" xfId="29484"/>
    <cellStyle name="Normal 3 3 15 5 13" xfId="11867"/>
    <cellStyle name="Normal 3 3 15 5 13 2" xfId="29485"/>
    <cellStyle name="Normal 3 3 15 5 14" xfId="11868"/>
    <cellStyle name="Normal 3 3 15 5 14 2" xfId="29486"/>
    <cellStyle name="Normal 3 3 15 5 15" xfId="29487"/>
    <cellStyle name="Normal 3 3 15 5 2" xfId="11869"/>
    <cellStyle name="Normal 3 3 15 5 2 2" xfId="29488"/>
    <cellStyle name="Normal 3 3 15 5 3" xfId="11870"/>
    <cellStyle name="Normal 3 3 15 5 3 2" xfId="29489"/>
    <cellStyle name="Normal 3 3 15 5 4" xfId="11871"/>
    <cellStyle name="Normal 3 3 15 5 4 2" xfId="29490"/>
    <cellStyle name="Normal 3 3 15 5 5" xfId="11872"/>
    <cellStyle name="Normal 3 3 15 5 5 2" xfId="29491"/>
    <cellStyle name="Normal 3 3 15 5 6" xfId="11873"/>
    <cellStyle name="Normal 3 3 15 5 6 2" xfId="29492"/>
    <cellStyle name="Normal 3 3 15 5 7" xfId="11874"/>
    <cellStyle name="Normal 3 3 15 5 7 2" xfId="29493"/>
    <cellStyle name="Normal 3 3 15 5 8" xfId="11875"/>
    <cellStyle name="Normal 3 3 15 5 8 2" xfId="29494"/>
    <cellStyle name="Normal 3 3 15 5 9" xfId="11876"/>
    <cellStyle name="Normal 3 3 15 5 9 2" xfId="29495"/>
    <cellStyle name="Normal 3 3 15 6" xfId="11877"/>
    <cellStyle name="Normal 3 3 15 6 10" xfId="11878"/>
    <cellStyle name="Normal 3 3 15 6 10 2" xfId="29496"/>
    <cellStyle name="Normal 3 3 15 6 11" xfId="11879"/>
    <cellStyle name="Normal 3 3 15 6 11 2" xfId="29497"/>
    <cellStyle name="Normal 3 3 15 6 12" xfId="11880"/>
    <cellStyle name="Normal 3 3 15 6 12 2" xfId="29498"/>
    <cellStyle name="Normal 3 3 15 6 13" xfId="11881"/>
    <cellStyle name="Normal 3 3 15 6 13 2" xfId="29499"/>
    <cellStyle name="Normal 3 3 15 6 14" xfId="11882"/>
    <cellStyle name="Normal 3 3 15 6 14 2" xfId="29500"/>
    <cellStyle name="Normal 3 3 15 6 15" xfId="29501"/>
    <cellStyle name="Normal 3 3 15 6 2" xfId="11883"/>
    <cellStyle name="Normal 3 3 15 6 2 2" xfId="29502"/>
    <cellStyle name="Normal 3 3 15 6 3" xfId="11884"/>
    <cellStyle name="Normal 3 3 15 6 3 2" xfId="29503"/>
    <cellStyle name="Normal 3 3 15 6 4" xfId="11885"/>
    <cellStyle name="Normal 3 3 15 6 4 2" xfId="29504"/>
    <cellStyle name="Normal 3 3 15 6 5" xfId="11886"/>
    <cellStyle name="Normal 3 3 15 6 5 2" xfId="29505"/>
    <cellStyle name="Normal 3 3 15 6 6" xfId="11887"/>
    <cellStyle name="Normal 3 3 15 6 6 2" xfId="29506"/>
    <cellStyle name="Normal 3 3 15 6 7" xfId="11888"/>
    <cellStyle name="Normal 3 3 15 6 7 2" xfId="29507"/>
    <cellStyle name="Normal 3 3 15 6 8" xfId="11889"/>
    <cellStyle name="Normal 3 3 15 6 8 2" xfId="29508"/>
    <cellStyle name="Normal 3 3 15 6 9" xfId="11890"/>
    <cellStyle name="Normal 3 3 15 6 9 2" xfId="29509"/>
    <cellStyle name="Normal 3 3 15 7" xfId="11891"/>
    <cellStyle name="Normal 3 3 15 7 10" xfId="11892"/>
    <cellStyle name="Normal 3 3 15 7 10 2" xfId="29510"/>
    <cellStyle name="Normal 3 3 15 7 11" xfId="11893"/>
    <cellStyle name="Normal 3 3 15 7 11 2" xfId="29511"/>
    <cellStyle name="Normal 3 3 15 7 12" xfId="11894"/>
    <cellStyle name="Normal 3 3 15 7 12 2" xfId="29512"/>
    <cellStyle name="Normal 3 3 15 7 13" xfId="11895"/>
    <cellStyle name="Normal 3 3 15 7 13 2" xfId="29513"/>
    <cellStyle name="Normal 3 3 15 7 14" xfId="11896"/>
    <cellStyle name="Normal 3 3 15 7 14 2" xfId="29514"/>
    <cellStyle name="Normal 3 3 15 7 15" xfId="29515"/>
    <cellStyle name="Normal 3 3 15 7 2" xfId="11897"/>
    <cellStyle name="Normal 3 3 15 7 2 2" xfId="29516"/>
    <cellStyle name="Normal 3 3 15 7 3" xfId="11898"/>
    <cellStyle name="Normal 3 3 15 7 3 2" xfId="29517"/>
    <cellStyle name="Normal 3 3 15 7 4" xfId="11899"/>
    <cellStyle name="Normal 3 3 15 7 4 2" xfId="29518"/>
    <cellStyle name="Normal 3 3 15 7 5" xfId="11900"/>
    <cellStyle name="Normal 3 3 15 7 5 2" xfId="29519"/>
    <cellStyle name="Normal 3 3 15 7 6" xfId="11901"/>
    <cellStyle name="Normal 3 3 15 7 6 2" xfId="29520"/>
    <cellStyle name="Normal 3 3 15 7 7" xfId="11902"/>
    <cellStyle name="Normal 3 3 15 7 7 2" xfId="29521"/>
    <cellStyle name="Normal 3 3 15 7 8" xfId="11903"/>
    <cellStyle name="Normal 3 3 15 7 8 2" xfId="29522"/>
    <cellStyle name="Normal 3 3 15 7 9" xfId="11904"/>
    <cellStyle name="Normal 3 3 15 7 9 2" xfId="29523"/>
    <cellStyle name="Normal 3 3 15 8" xfId="11905"/>
    <cellStyle name="Normal 3 3 15 8 10" xfId="11906"/>
    <cellStyle name="Normal 3 3 15 8 10 2" xfId="29524"/>
    <cellStyle name="Normal 3 3 15 8 11" xfId="11907"/>
    <cellStyle name="Normal 3 3 15 8 11 2" xfId="29525"/>
    <cellStyle name="Normal 3 3 15 8 12" xfId="11908"/>
    <cellStyle name="Normal 3 3 15 8 12 2" xfId="29526"/>
    <cellStyle name="Normal 3 3 15 8 13" xfId="11909"/>
    <cellStyle name="Normal 3 3 15 8 13 2" xfId="29527"/>
    <cellStyle name="Normal 3 3 15 8 14" xfId="11910"/>
    <cellStyle name="Normal 3 3 15 8 14 2" xfId="29528"/>
    <cellStyle name="Normal 3 3 15 8 15" xfId="29529"/>
    <cellStyle name="Normal 3 3 15 8 2" xfId="11911"/>
    <cellStyle name="Normal 3 3 15 8 2 2" xfId="29530"/>
    <cellStyle name="Normal 3 3 15 8 3" xfId="11912"/>
    <cellStyle name="Normal 3 3 15 8 3 2" xfId="29531"/>
    <cellStyle name="Normal 3 3 15 8 4" xfId="11913"/>
    <cellStyle name="Normal 3 3 15 8 4 2" xfId="29532"/>
    <cellStyle name="Normal 3 3 15 8 5" xfId="11914"/>
    <cellStyle name="Normal 3 3 15 8 5 2" xfId="29533"/>
    <cellStyle name="Normal 3 3 15 8 6" xfId="11915"/>
    <cellStyle name="Normal 3 3 15 8 6 2" xfId="29534"/>
    <cellStyle name="Normal 3 3 15 8 7" xfId="11916"/>
    <cellStyle name="Normal 3 3 15 8 7 2" xfId="29535"/>
    <cellStyle name="Normal 3 3 15 8 8" xfId="11917"/>
    <cellStyle name="Normal 3 3 15 8 8 2" xfId="29536"/>
    <cellStyle name="Normal 3 3 15 8 9" xfId="11918"/>
    <cellStyle name="Normal 3 3 15 8 9 2" xfId="29537"/>
    <cellStyle name="Normal 3 3 15 9" xfId="11919"/>
    <cellStyle name="Normal 3 3 15 9 10" xfId="11920"/>
    <cellStyle name="Normal 3 3 15 9 10 2" xfId="29538"/>
    <cellStyle name="Normal 3 3 15 9 11" xfId="11921"/>
    <cellStyle name="Normal 3 3 15 9 11 2" xfId="29539"/>
    <cellStyle name="Normal 3 3 15 9 12" xfId="11922"/>
    <cellStyle name="Normal 3 3 15 9 12 2" xfId="29540"/>
    <cellStyle name="Normal 3 3 15 9 13" xfId="11923"/>
    <cellStyle name="Normal 3 3 15 9 13 2" xfId="29541"/>
    <cellStyle name="Normal 3 3 15 9 14" xfId="11924"/>
    <cellStyle name="Normal 3 3 15 9 14 2" xfId="29542"/>
    <cellStyle name="Normal 3 3 15 9 15" xfId="29543"/>
    <cellStyle name="Normal 3 3 15 9 2" xfId="11925"/>
    <cellStyle name="Normal 3 3 15 9 2 2" xfId="29544"/>
    <cellStyle name="Normal 3 3 15 9 3" xfId="11926"/>
    <cellStyle name="Normal 3 3 15 9 3 2" xfId="29545"/>
    <cellStyle name="Normal 3 3 15 9 4" xfId="11927"/>
    <cellStyle name="Normal 3 3 15 9 4 2" xfId="29546"/>
    <cellStyle name="Normal 3 3 15 9 5" xfId="11928"/>
    <cellStyle name="Normal 3 3 15 9 5 2" xfId="29547"/>
    <cellStyle name="Normal 3 3 15 9 6" xfId="11929"/>
    <cellStyle name="Normal 3 3 15 9 6 2" xfId="29548"/>
    <cellStyle name="Normal 3 3 15 9 7" xfId="11930"/>
    <cellStyle name="Normal 3 3 15 9 7 2" xfId="29549"/>
    <cellStyle name="Normal 3 3 15 9 8" xfId="11931"/>
    <cellStyle name="Normal 3 3 15 9 8 2" xfId="29550"/>
    <cellStyle name="Normal 3 3 15 9 9" xfId="11932"/>
    <cellStyle name="Normal 3 3 15 9 9 2" xfId="29551"/>
    <cellStyle name="Normal 3 3 16" xfId="11933"/>
    <cellStyle name="Normal 3 3 16 10" xfId="11934"/>
    <cellStyle name="Normal 3 3 16 10 10" xfId="11935"/>
    <cellStyle name="Normal 3 3 16 10 10 2" xfId="29552"/>
    <cellStyle name="Normal 3 3 16 10 11" xfId="11936"/>
    <cellStyle name="Normal 3 3 16 10 11 2" xfId="29553"/>
    <cellStyle name="Normal 3 3 16 10 12" xfId="11937"/>
    <cellStyle name="Normal 3 3 16 10 12 2" xfId="29554"/>
    <cellStyle name="Normal 3 3 16 10 13" xfId="11938"/>
    <cellStyle name="Normal 3 3 16 10 13 2" xfId="29555"/>
    <cellStyle name="Normal 3 3 16 10 14" xfId="11939"/>
    <cellStyle name="Normal 3 3 16 10 14 2" xfId="29556"/>
    <cellStyle name="Normal 3 3 16 10 15" xfId="29557"/>
    <cellStyle name="Normal 3 3 16 10 2" xfId="11940"/>
    <cellStyle name="Normal 3 3 16 10 2 2" xfId="29558"/>
    <cellStyle name="Normal 3 3 16 10 3" xfId="11941"/>
    <cellStyle name="Normal 3 3 16 10 3 2" xfId="29559"/>
    <cellStyle name="Normal 3 3 16 10 4" xfId="11942"/>
    <cellStyle name="Normal 3 3 16 10 4 2" xfId="29560"/>
    <cellStyle name="Normal 3 3 16 10 5" xfId="11943"/>
    <cellStyle name="Normal 3 3 16 10 5 2" xfId="29561"/>
    <cellStyle name="Normal 3 3 16 10 6" xfId="11944"/>
    <cellStyle name="Normal 3 3 16 10 6 2" xfId="29562"/>
    <cellStyle name="Normal 3 3 16 10 7" xfId="11945"/>
    <cellStyle name="Normal 3 3 16 10 7 2" xfId="29563"/>
    <cellStyle name="Normal 3 3 16 10 8" xfId="11946"/>
    <cellStyle name="Normal 3 3 16 10 8 2" xfId="29564"/>
    <cellStyle name="Normal 3 3 16 10 9" xfId="11947"/>
    <cellStyle name="Normal 3 3 16 10 9 2" xfId="29565"/>
    <cellStyle name="Normal 3 3 16 11" xfId="11948"/>
    <cellStyle name="Normal 3 3 16 11 2" xfId="29566"/>
    <cellStyle name="Normal 3 3 16 12" xfId="11949"/>
    <cellStyle name="Normal 3 3 16 12 2" xfId="29567"/>
    <cellStyle name="Normal 3 3 16 13" xfId="11950"/>
    <cellStyle name="Normal 3 3 16 13 2" xfId="29568"/>
    <cellStyle name="Normal 3 3 16 14" xfId="11951"/>
    <cellStyle name="Normal 3 3 16 14 2" xfId="29569"/>
    <cellStyle name="Normal 3 3 16 15" xfId="11952"/>
    <cellStyle name="Normal 3 3 16 15 2" xfId="29570"/>
    <cellStyle name="Normal 3 3 16 16" xfId="11953"/>
    <cellStyle name="Normal 3 3 16 16 2" xfId="29571"/>
    <cellStyle name="Normal 3 3 16 17" xfId="11954"/>
    <cellStyle name="Normal 3 3 16 17 2" xfId="29572"/>
    <cellStyle name="Normal 3 3 16 18" xfId="11955"/>
    <cellStyle name="Normal 3 3 16 18 2" xfId="29573"/>
    <cellStyle name="Normal 3 3 16 19" xfId="11956"/>
    <cellStyle name="Normal 3 3 16 19 2" xfId="29574"/>
    <cellStyle name="Normal 3 3 16 2" xfId="11957"/>
    <cellStyle name="Normal 3 3 16 2 10" xfId="11958"/>
    <cellStyle name="Normal 3 3 16 2 10 2" xfId="29575"/>
    <cellStyle name="Normal 3 3 16 2 11" xfId="11959"/>
    <cellStyle name="Normal 3 3 16 2 11 2" xfId="29576"/>
    <cellStyle name="Normal 3 3 16 2 12" xfId="11960"/>
    <cellStyle name="Normal 3 3 16 2 12 2" xfId="29577"/>
    <cellStyle name="Normal 3 3 16 2 13" xfId="11961"/>
    <cellStyle name="Normal 3 3 16 2 13 2" xfId="29578"/>
    <cellStyle name="Normal 3 3 16 2 14" xfId="11962"/>
    <cellStyle name="Normal 3 3 16 2 14 2" xfId="29579"/>
    <cellStyle name="Normal 3 3 16 2 15" xfId="11963"/>
    <cellStyle name="Normal 3 3 16 2 15 2" xfId="29580"/>
    <cellStyle name="Normal 3 3 16 2 16" xfId="29581"/>
    <cellStyle name="Normal 3 3 16 2 2" xfId="11964"/>
    <cellStyle name="Normal 3 3 16 2 2 10" xfId="11965"/>
    <cellStyle name="Normal 3 3 16 2 2 10 2" xfId="29582"/>
    <cellStyle name="Normal 3 3 16 2 2 11" xfId="11966"/>
    <cellStyle name="Normal 3 3 16 2 2 11 2" xfId="29583"/>
    <cellStyle name="Normal 3 3 16 2 2 12" xfId="11967"/>
    <cellStyle name="Normal 3 3 16 2 2 12 2" xfId="29584"/>
    <cellStyle name="Normal 3 3 16 2 2 13" xfId="11968"/>
    <cellStyle name="Normal 3 3 16 2 2 13 2" xfId="29585"/>
    <cellStyle name="Normal 3 3 16 2 2 14" xfId="11969"/>
    <cellStyle name="Normal 3 3 16 2 2 14 2" xfId="29586"/>
    <cellStyle name="Normal 3 3 16 2 2 15" xfId="29587"/>
    <cellStyle name="Normal 3 3 16 2 2 2" xfId="11970"/>
    <cellStyle name="Normal 3 3 16 2 2 2 2" xfId="29588"/>
    <cellStyle name="Normal 3 3 16 2 2 3" xfId="11971"/>
    <cellStyle name="Normal 3 3 16 2 2 3 2" xfId="29589"/>
    <cellStyle name="Normal 3 3 16 2 2 4" xfId="11972"/>
    <cellStyle name="Normal 3 3 16 2 2 4 2" xfId="29590"/>
    <cellStyle name="Normal 3 3 16 2 2 5" xfId="11973"/>
    <cellStyle name="Normal 3 3 16 2 2 5 2" xfId="29591"/>
    <cellStyle name="Normal 3 3 16 2 2 6" xfId="11974"/>
    <cellStyle name="Normal 3 3 16 2 2 6 2" xfId="29592"/>
    <cellStyle name="Normal 3 3 16 2 2 7" xfId="11975"/>
    <cellStyle name="Normal 3 3 16 2 2 7 2" xfId="29593"/>
    <cellStyle name="Normal 3 3 16 2 2 8" xfId="11976"/>
    <cellStyle name="Normal 3 3 16 2 2 8 2" xfId="29594"/>
    <cellStyle name="Normal 3 3 16 2 2 9" xfId="11977"/>
    <cellStyle name="Normal 3 3 16 2 2 9 2" xfId="29595"/>
    <cellStyle name="Normal 3 3 16 2 3" xfId="11978"/>
    <cellStyle name="Normal 3 3 16 2 3 2" xfId="29596"/>
    <cellStyle name="Normal 3 3 16 2 4" xfId="11979"/>
    <cellStyle name="Normal 3 3 16 2 4 2" xfId="29597"/>
    <cellStyle name="Normal 3 3 16 2 5" xfId="11980"/>
    <cellStyle name="Normal 3 3 16 2 5 2" xfId="29598"/>
    <cellStyle name="Normal 3 3 16 2 6" xfId="11981"/>
    <cellStyle name="Normal 3 3 16 2 6 2" xfId="29599"/>
    <cellStyle name="Normal 3 3 16 2 7" xfId="11982"/>
    <cellStyle name="Normal 3 3 16 2 7 2" xfId="29600"/>
    <cellStyle name="Normal 3 3 16 2 8" xfId="11983"/>
    <cellStyle name="Normal 3 3 16 2 8 2" xfId="29601"/>
    <cellStyle name="Normal 3 3 16 2 9" xfId="11984"/>
    <cellStyle name="Normal 3 3 16 2 9 2" xfId="29602"/>
    <cellStyle name="Normal 3 3 16 20" xfId="11985"/>
    <cellStyle name="Normal 3 3 16 20 2" xfId="29603"/>
    <cellStyle name="Normal 3 3 16 21" xfId="11986"/>
    <cellStyle name="Normal 3 3 16 21 2" xfId="29604"/>
    <cellStyle name="Normal 3 3 16 22" xfId="11987"/>
    <cellStyle name="Normal 3 3 16 22 2" xfId="29605"/>
    <cellStyle name="Normal 3 3 16 23" xfId="11988"/>
    <cellStyle name="Normal 3 3 16 23 2" xfId="29606"/>
    <cellStyle name="Normal 3 3 16 24" xfId="29607"/>
    <cellStyle name="Normal 3 3 16 3" xfId="11989"/>
    <cellStyle name="Normal 3 3 16 3 10" xfId="11990"/>
    <cellStyle name="Normal 3 3 16 3 10 2" xfId="29608"/>
    <cellStyle name="Normal 3 3 16 3 11" xfId="11991"/>
    <cellStyle name="Normal 3 3 16 3 11 2" xfId="29609"/>
    <cellStyle name="Normal 3 3 16 3 12" xfId="11992"/>
    <cellStyle name="Normal 3 3 16 3 12 2" xfId="29610"/>
    <cellStyle name="Normal 3 3 16 3 13" xfId="11993"/>
    <cellStyle name="Normal 3 3 16 3 13 2" xfId="29611"/>
    <cellStyle name="Normal 3 3 16 3 14" xfId="11994"/>
    <cellStyle name="Normal 3 3 16 3 14 2" xfId="29612"/>
    <cellStyle name="Normal 3 3 16 3 15" xfId="11995"/>
    <cellStyle name="Normal 3 3 16 3 15 2" xfId="29613"/>
    <cellStyle name="Normal 3 3 16 3 16" xfId="29614"/>
    <cellStyle name="Normal 3 3 16 3 2" xfId="11996"/>
    <cellStyle name="Normal 3 3 16 3 2 10" xfId="11997"/>
    <cellStyle name="Normal 3 3 16 3 2 10 2" xfId="29615"/>
    <cellStyle name="Normal 3 3 16 3 2 11" xfId="11998"/>
    <cellStyle name="Normal 3 3 16 3 2 11 2" xfId="29616"/>
    <cellStyle name="Normal 3 3 16 3 2 12" xfId="11999"/>
    <cellStyle name="Normal 3 3 16 3 2 12 2" xfId="29617"/>
    <cellStyle name="Normal 3 3 16 3 2 13" xfId="12000"/>
    <cellStyle name="Normal 3 3 16 3 2 13 2" xfId="29618"/>
    <cellStyle name="Normal 3 3 16 3 2 14" xfId="12001"/>
    <cellStyle name="Normal 3 3 16 3 2 14 2" xfId="29619"/>
    <cellStyle name="Normal 3 3 16 3 2 15" xfId="29620"/>
    <cellStyle name="Normal 3 3 16 3 2 2" xfId="12002"/>
    <cellStyle name="Normal 3 3 16 3 2 2 2" xfId="29621"/>
    <cellStyle name="Normal 3 3 16 3 2 3" xfId="12003"/>
    <cellStyle name="Normal 3 3 16 3 2 3 2" xfId="29622"/>
    <cellStyle name="Normal 3 3 16 3 2 4" xfId="12004"/>
    <cellStyle name="Normal 3 3 16 3 2 4 2" xfId="29623"/>
    <cellStyle name="Normal 3 3 16 3 2 5" xfId="12005"/>
    <cellStyle name="Normal 3 3 16 3 2 5 2" xfId="29624"/>
    <cellStyle name="Normal 3 3 16 3 2 6" xfId="12006"/>
    <cellStyle name="Normal 3 3 16 3 2 6 2" xfId="29625"/>
    <cellStyle name="Normal 3 3 16 3 2 7" xfId="12007"/>
    <cellStyle name="Normal 3 3 16 3 2 7 2" xfId="29626"/>
    <cellStyle name="Normal 3 3 16 3 2 8" xfId="12008"/>
    <cellStyle name="Normal 3 3 16 3 2 8 2" xfId="29627"/>
    <cellStyle name="Normal 3 3 16 3 2 9" xfId="12009"/>
    <cellStyle name="Normal 3 3 16 3 2 9 2" xfId="29628"/>
    <cellStyle name="Normal 3 3 16 3 3" xfId="12010"/>
    <cellStyle name="Normal 3 3 16 3 3 2" xfId="29629"/>
    <cellStyle name="Normal 3 3 16 3 4" xfId="12011"/>
    <cellStyle name="Normal 3 3 16 3 4 2" xfId="29630"/>
    <cellStyle name="Normal 3 3 16 3 5" xfId="12012"/>
    <cellStyle name="Normal 3 3 16 3 5 2" xfId="29631"/>
    <cellStyle name="Normal 3 3 16 3 6" xfId="12013"/>
    <cellStyle name="Normal 3 3 16 3 6 2" xfId="29632"/>
    <cellStyle name="Normal 3 3 16 3 7" xfId="12014"/>
    <cellStyle name="Normal 3 3 16 3 7 2" xfId="29633"/>
    <cellStyle name="Normal 3 3 16 3 8" xfId="12015"/>
    <cellStyle name="Normal 3 3 16 3 8 2" xfId="29634"/>
    <cellStyle name="Normal 3 3 16 3 9" xfId="12016"/>
    <cellStyle name="Normal 3 3 16 3 9 2" xfId="29635"/>
    <cellStyle name="Normal 3 3 16 4" xfId="12017"/>
    <cellStyle name="Normal 3 3 16 4 10" xfId="12018"/>
    <cellStyle name="Normal 3 3 16 4 10 2" xfId="29636"/>
    <cellStyle name="Normal 3 3 16 4 11" xfId="12019"/>
    <cellStyle name="Normal 3 3 16 4 11 2" xfId="29637"/>
    <cellStyle name="Normal 3 3 16 4 12" xfId="12020"/>
    <cellStyle name="Normal 3 3 16 4 12 2" xfId="29638"/>
    <cellStyle name="Normal 3 3 16 4 13" xfId="12021"/>
    <cellStyle name="Normal 3 3 16 4 13 2" xfId="29639"/>
    <cellStyle name="Normal 3 3 16 4 14" xfId="12022"/>
    <cellStyle name="Normal 3 3 16 4 14 2" xfId="29640"/>
    <cellStyle name="Normal 3 3 16 4 15" xfId="12023"/>
    <cellStyle name="Normal 3 3 16 4 15 2" xfId="29641"/>
    <cellStyle name="Normal 3 3 16 4 16" xfId="29642"/>
    <cellStyle name="Normal 3 3 16 4 2" xfId="12024"/>
    <cellStyle name="Normal 3 3 16 4 2 10" xfId="12025"/>
    <cellStyle name="Normal 3 3 16 4 2 10 2" xfId="29643"/>
    <cellStyle name="Normal 3 3 16 4 2 11" xfId="12026"/>
    <cellStyle name="Normal 3 3 16 4 2 11 2" xfId="29644"/>
    <cellStyle name="Normal 3 3 16 4 2 12" xfId="12027"/>
    <cellStyle name="Normal 3 3 16 4 2 12 2" xfId="29645"/>
    <cellStyle name="Normal 3 3 16 4 2 13" xfId="12028"/>
    <cellStyle name="Normal 3 3 16 4 2 13 2" xfId="29646"/>
    <cellStyle name="Normal 3 3 16 4 2 14" xfId="12029"/>
    <cellStyle name="Normal 3 3 16 4 2 14 2" xfId="29647"/>
    <cellStyle name="Normal 3 3 16 4 2 15" xfId="29648"/>
    <cellStyle name="Normal 3 3 16 4 2 2" xfId="12030"/>
    <cellStyle name="Normal 3 3 16 4 2 2 2" xfId="29649"/>
    <cellStyle name="Normal 3 3 16 4 2 3" xfId="12031"/>
    <cellStyle name="Normal 3 3 16 4 2 3 2" xfId="29650"/>
    <cellStyle name="Normal 3 3 16 4 2 4" xfId="12032"/>
    <cellStyle name="Normal 3 3 16 4 2 4 2" xfId="29651"/>
    <cellStyle name="Normal 3 3 16 4 2 5" xfId="12033"/>
    <cellStyle name="Normal 3 3 16 4 2 5 2" xfId="29652"/>
    <cellStyle name="Normal 3 3 16 4 2 6" xfId="12034"/>
    <cellStyle name="Normal 3 3 16 4 2 6 2" xfId="29653"/>
    <cellStyle name="Normal 3 3 16 4 2 7" xfId="12035"/>
    <cellStyle name="Normal 3 3 16 4 2 7 2" xfId="29654"/>
    <cellStyle name="Normal 3 3 16 4 2 8" xfId="12036"/>
    <cellStyle name="Normal 3 3 16 4 2 8 2" xfId="29655"/>
    <cellStyle name="Normal 3 3 16 4 2 9" xfId="12037"/>
    <cellStyle name="Normal 3 3 16 4 2 9 2" xfId="29656"/>
    <cellStyle name="Normal 3 3 16 4 3" xfId="12038"/>
    <cellStyle name="Normal 3 3 16 4 3 2" xfId="29657"/>
    <cellStyle name="Normal 3 3 16 4 4" xfId="12039"/>
    <cellStyle name="Normal 3 3 16 4 4 2" xfId="29658"/>
    <cellStyle name="Normal 3 3 16 4 5" xfId="12040"/>
    <cellStyle name="Normal 3 3 16 4 5 2" xfId="29659"/>
    <cellStyle name="Normal 3 3 16 4 6" xfId="12041"/>
    <cellStyle name="Normal 3 3 16 4 6 2" xfId="29660"/>
    <cellStyle name="Normal 3 3 16 4 7" xfId="12042"/>
    <cellStyle name="Normal 3 3 16 4 7 2" xfId="29661"/>
    <cellStyle name="Normal 3 3 16 4 8" xfId="12043"/>
    <cellStyle name="Normal 3 3 16 4 8 2" xfId="29662"/>
    <cellStyle name="Normal 3 3 16 4 9" xfId="12044"/>
    <cellStyle name="Normal 3 3 16 4 9 2" xfId="29663"/>
    <cellStyle name="Normal 3 3 16 5" xfId="12045"/>
    <cellStyle name="Normal 3 3 16 5 10" xfId="12046"/>
    <cellStyle name="Normal 3 3 16 5 10 2" xfId="29664"/>
    <cellStyle name="Normal 3 3 16 5 11" xfId="12047"/>
    <cellStyle name="Normal 3 3 16 5 11 2" xfId="29665"/>
    <cellStyle name="Normal 3 3 16 5 12" xfId="12048"/>
    <cellStyle name="Normal 3 3 16 5 12 2" xfId="29666"/>
    <cellStyle name="Normal 3 3 16 5 13" xfId="12049"/>
    <cellStyle name="Normal 3 3 16 5 13 2" xfId="29667"/>
    <cellStyle name="Normal 3 3 16 5 14" xfId="12050"/>
    <cellStyle name="Normal 3 3 16 5 14 2" xfId="29668"/>
    <cellStyle name="Normal 3 3 16 5 15" xfId="29669"/>
    <cellStyle name="Normal 3 3 16 5 2" xfId="12051"/>
    <cellStyle name="Normal 3 3 16 5 2 2" xfId="29670"/>
    <cellStyle name="Normal 3 3 16 5 3" xfId="12052"/>
    <cellStyle name="Normal 3 3 16 5 3 2" xfId="29671"/>
    <cellStyle name="Normal 3 3 16 5 4" xfId="12053"/>
    <cellStyle name="Normal 3 3 16 5 4 2" xfId="29672"/>
    <cellStyle name="Normal 3 3 16 5 5" xfId="12054"/>
    <cellStyle name="Normal 3 3 16 5 5 2" xfId="29673"/>
    <cellStyle name="Normal 3 3 16 5 6" xfId="12055"/>
    <cellStyle name="Normal 3 3 16 5 6 2" xfId="29674"/>
    <cellStyle name="Normal 3 3 16 5 7" xfId="12056"/>
    <cellStyle name="Normal 3 3 16 5 7 2" xfId="29675"/>
    <cellStyle name="Normal 3 3 16 5 8" xfId="12057"/>
    <cellStyle name="Normal 3 3 16 5 8 2" xfId="29676"/>
    <cellStyle name="Normal 3 3 16 5 9" xfId="12058"/>
    <cellStyle name="Normal 3 3 16 5 9 2" xfId="29677"/>
    <cellStyle name="Normal 3 3 16 6" xfId="12059"/>
    <cellStyle name="Normal 3 3 16 6 10" xfId="12060"/>
    <cellStyle name="Normal 3 3 16 6 10 2" xfId="29678"/>
    <cellStyle name="Normal 3 3 16 6 11" xfId="12061"/>
    <cellStyle name="Normal 3 3 16 6 11 2" xfId="29679"/>
    <cellStyle name="Normal 3 3 16 6 12" xfId="12062"/>
    <cellStyle name="Normal 3 3 16 6 12 2" xfId="29680"/>
    <cellStyle name="Normal 3 3 16 6 13" xfId="12063"/>
    <cellStyle name="Normal 3 3 16 6 13 2" xfId="29681"/>
    <cellStyle name="Normal 3 3 16 6 14" xfId="12064"/>
    <cellStyle name="Normal 3 3 16 6 14 2" xfId="29682"/>
    <cellStyle name="Normal 3 3 16 6 15" xfId="29683"/>
    <cellStyle name="Normal 3 3 16 6 2" xfId="12065"/>
    <cellStyle name="Normal 3 3 16 6 2 2" xfId="29684"/>
    <cellStyle name="Normal 3 3 16 6 3" xfId="12066"/>
    <cellStyle name="Normal 3 3 16 6 3 2" xfId="29685"/>
    <cellStyle name="Normal 3 3 16 6 4" xfId="12067"/>
    <cellStyle name="Normal 3 3 16 6 4 2" xfId="29686"/>
    <cellStyle name="Normal 3 3 16 6 5" xfId="12068"/>
    <cellStyle name="Normal 3 3 16 6 5 2" xfId="29687"/>
    <cellStyle name="Normal 3 3 16 6 6" xfId="12069"/>
    <cellStyle name="Normal 3 3 16 6 6 2" xfId="29688"/>
    <cellStyle name="Normal 3 3 16 6 7" xfId="12070"/>
    <cellStyle name="Normal 3 3 16 6 7 2" xfId="29689"/>
    <cellStyle name="Normal 3 3 16 6 8" xfId="12071"/>
    <cellStyle name="Normal 3 3 16 6 8 2" xfId="29690"/>
    <cellStyle name="Normal 3 3 16 6 9" xfId="12072"/>
    <cellStyle name="Normal 3 3 16 6 9 2" xfId="29691"/>
    <cellStyle name="Normal 3 3 16 7" xfId="12073"/>
    <cellStyle name="Normal 3 3 16 7 10" xfId="12074"/>
    <cellStyle name="Normal 3 3 16 7 10 2" xfId="29692"/>
    <cellStyle name="Normal 3 3 16 7 11" xfId="12075"/>
    <cellStyle name="Normal 3 3 16 7 11 2" xfId="29693"/>
    <cellStyle name="Normal 3 3 16 7 12" xfId="12076"/>
    <cellStyle name="Normal 3 3 16 7 12 2" xfId="29694"/>
    <cellStyle name="Normal 3 3 16 7 13" xfId="12077"/>
    <cellStyle name="Normal 3 3 16 7 13 2" xfId="29695"/>
    <cellStyle name="Normal 3 3 16 7 14" xfId="12078"/>
    <cellStyle name="Normal 3 3 16 7 14 2" xfId="29696"/>
    <cellStyle name="Normal 3 3 16 7 15" xfId="29697"/>
    <cellStyle name="Normal 3 3 16 7 2" xfId="12079"/>
    <cellStyle name="Normal 3 3 16 7 2 2" xfId="29698"/>
    <cellStyle name="Normal 3 3 16 7 3" xfId="12080"/>
    <cellStyle name="Normal 3 3 16 7 3 2" xfId="29699"/>
    <cellStyle name="Normal 3 3 16 7 4" xfId="12081"/>
    <cellStyle name="Normal 3 3 16 7 4 2" xfId="29700"/>
    <cellStyle name="Normal 3 3 16 7 5" xfId="12082"/>
    <cellStyle name="Normal 3 3 16 7 5 2" xfId="29701"/>
    <cellStyle name="Normal 3 3 16 7 6" xfId="12083"/>
    <cellStyle name="Normal 3 3 16 7 6 2" xfId="29702"/>
    <cellStyle name="Normal 3 3 16 7 7" xfId="12084"/>
    <cellStyle name="Normal 3 3 16 7 7 2" xfId="29703"/>
    <cellStyle name="Normal 3 3 16 7 8" xfId="12085"/>
    <cellStyle name="Normal 3 3 16 7 8 2" xfId="29704"/>
    <cellStyle name="Normal 3 3 16 7 9" xfId="12086"/>
    <cellStyle name="Normal 3 3 16 7 9 2" xfId="29705"/>
    <cellStyle name="Normal 3 3 16 8" xfId="12087"/>
    <cellStyle name="Normal 3 3 16 8 10" xfId="12088"/>
    <cellStyle name="Normal 3 3 16 8 10 2" xfId="29706"/>
    <cellStyle name="Normal 3 3 16 8 11" xfId="12089"/>
    <cellStyle name="Normal 3 3 16 8 11 2" xfId="29707"/>
    <cellStyle name="Normal 3 3 16 8 12" xfId="12090"/>
    <cellStyle name="Normal 3 3 16 8 12 2" xfId="29708"/>
    <cellStyle name="Normal 3 3 16 8 13" xfId="12091"/>
    <cellStyle name="Normal 3 3 16 8 13 2" xfId="29709"/>
    <cellStyle name="Normal 3 3 16 8 14" xfId="12092"/>
    <cellStyle name="Normal 3 3 16 8 14 2" xfId="29710"/>
    <cellStyle name="Normal 3 3 16 8 15" xfId="29711"/>
    <cellStyle name="Normal 3 3 16 8 2" xfId="12093"/>
    <cellStyle name="Normal 3 3 16 8 2 2" xfId="29712"/>
    <cellStyle name="Normal 3 3 16 8 3" xfId="12094"/>
    <cellStyle name="Normal 3 3 16 8 3 2" xfId="29713"/>
    <cellStyle name="Normal 3 3 16 8 4" xfId="12095"/>
    <cellStyle name="Normal 3 3 16 8 4 2" xfId="29714"/>
    <cellStyle name="Normal 3 3 16 8 5" xfId="12096"/>
    <cellStyle name="Normal 3 3 16 8 5 2" xfId="29715"/>
    <cellStyle name="Normal 3 3 16 8 6" xfId="12097"/>
    <cellStyle name="Normal 3 3 16 8 6 2" xfId="29716"/>
    <cellStyle name="Normal 3 3 16 8 7" xfId="12098"/>
    <cellStyle name="Normal 3 3 16 8 7 2" xfId="29717"/>
    <cellStyle name="Normal 3 3 16 8 8" xfId="12099"/>
    <cellStyle name="Normal 3 3 16 8 8 2" xfId="29718"/>
    <cellStyle name="Normal 3 3 16 8 9" xfId="12100"/>
    <cellStyle name="Normal 3 3 16 8 9 2" xfId="29719"/>
    <cellStyle name="Normal 3 3 16 9" xfId="12101"/>
    <cellStyle name="Normal 3 3 16 9 10" xfId="12102"/>
    <cellStyle name="Normal 3 3 16 9 10 2" xfId="29720"/>
    <cellStyle name="Normal 3 3 16 9 11" xfId="12103"/>
    <cellStyle name="Normal 3 3 16 9 11 2" xfId="29721"/>
    <cellStyle name="Normal 3 3 16 9 12" xfId="12104"/>
    <cellStyle name="Normal 3 3 16 9 12 2" xfId="29722"/>
    <cellStyle name="Normal 3 3 16 9 13" xfId="12105"/>
    <cellStyle name="Normal 3 3 16 9 13 2" xfId="29723"/>
    <cellStyle name="Normal 3 3 16 9 14" xfId="12106"/>
    <cellStyle name="Normal 3 3 16 9 14 2" xfId="29724"/>
    <cellStyle name="Normal 3 3 16 9 15" xfId="29725"/>
    <cellStyle name="Normal 3 3 16 9 2" xfId="12107"/>
    <cellStyle name="Normal 3 3 16 9 2 2" xfId="29726"/>
    <cellStyle name="Normal 3 3 16 9 3" xfId="12108"/>
    <cellStyle name="Normal 3 3 16 9 3 2" xfId="29727"/>
    <cellStyle name="Normal 3 3 16 9 4" xfId="12109"/>
    <cellStyle name="Normal 3 3 16 9 4 2" xfId="29728"/>
    <cellStyle name="Normal 3 3 16 9 5" xfId="12110"/>
    <cellStyle name="Normal 3 3 16 9 5 2" xfId="29729"/>
    <cellStyle name="Normal 3 3 16 9 6" xfId="12111"/>
    <cellStyle name="Normal 3 3 16 9 6 2" xfId="29730"/>
    <cellStyle name="Normal 3 3 16 9 7" xfId="12112"/>
    <cellStyle name="Normal 3 3 16 9 7 2" xfId="29731"/>
    <cellStyle name="Normal 3 3 16 9 8" xfId="12113"/>
    <cellStyle name="Normal 3 3 16 9 8 2" xfId="29732"/>
    <cellStyle name="Normal 3 3 16 9 9" xfId="12114"/>
    <cellStyle name="Normal 3 3 16 9 9 2" xfId="29733"/>
    <cellStyle name="Normal 3 3 17" xfId="12115"/>
    <cellStyle name="Normal 3 3 17 10" xfId="12116"/>
    <cellStyle name="Normal 3 3 17 10 10" xfId="12117"/>
    <cellStyle name="Normal 3 3 17 10 10 2" xfId="29734"/>
    <cellStyle name="Normal 3 3 17 10 11" xfId="12118"/>
    <cellStyle name="Normal 3 3 17 10 11 2" xfId="29735"/>
    <cellStyle name="Normal 3 3 17 10 12" xfId="12119"/>
    <cellStyle name="Normal 3 3 17 10 12 2" xfId="29736"/>
    <cellStyle name="Normal 3 3 17 10 13" xfId="12120"/>
    <cellStyle name="Normal 3 3 17 10 13 2" xfId="29737"/>
    <cellStyle name="Normal 3 3 17 10 14" xfId="12121"/>
    <cellStyle name="Normal 3 3 17 10 14 2" xfId="29738"/>
    <cellStyle name="Normal 3 3 17 10 15" xfId="29739"/>
    <cellStyle name="Normal 3 3 17 10 2" xfId="12122"/>
    <cellStyle name="Normal 3 3 17 10 2 2" xfId="29740"/>
    <cellStyle name="Normal 3 3 17 10 3" xfId="12123"/>
    <cellStyle name="Normal 3 3 17 10 3 2" xfId="29741"/>
    <cellStyle name="Normal 3 3 17 10 4" xfId="12124"/>
    <cellStyle name="Normal 3 3 17 10 4 2" xfId="29742"/>
    <cellStyle name="Normal 3 3 17 10 5" xfId="12125"/>
    <cellStyle name="Normal 3 3 17 10 5 2" xfId="29743"/>
    <cellStyle name="Normal 3 3 17 10 6" xfId="12126"/>
    <cellStyle name="Normal 3 3 17 10 6 2" xfId="29744"/>
    <cellStyle name="Normal 3 3 17 10 7" xfId="12127"/>
    <cellStyle name="Normal 3 3 17 10 7 2" xfId="29745"/>
    <cellStyle name="Normal 3 3 17 10 8" xfId="12128"/>
    <cellStyle name="Normal 3 3 17 10 8 2" xfId="29746"/>
    <cellStyle name="Normal 3 3 17 10 9" xfId="12129"/>
    <cellStyle name="Normal 3 3 17 10 9 2" xfId="29747"/>
    <cellStyle name="Normal 3 3 17 11" xfId="12130"/>
    <cellStyle name="Normal 3 3 17 11 2" xfId="29748"/>
    <cellStyle name="Normal 3 3 17 12" xfId="12131"/>
    <cellStyle name="Normal 3 3 17 12 2" xfId="29749"/>
    <cellStyle name="Normal 3 3 17 13" xfId="12132"/>
    <cellStyle name="Normal 3 3 17 13 2" xfId="29750"/>
    <cellStyle name="Normal 3 3 17 14" xfId="12133"/>
    <cellStyle name="Normal 3 3 17 14 2" xfId="29751"/>
    <cellStyle name="Normal 3 3 17 15" xfId="12134"/>
    <cellStyle name="Normal 3 3 17 15 2" xfId="29752"/>
    <cellStyle name="Normal 3 3 17 16" xfId="12135"/>
    <cellStyle name="Normal 3 3 17 16 2" xfId="29753"/>
    <cellStyle name="Normal 3 3 17 17" xfId="12136"/>
    <cellStyle name="Normal 3 3 17 17 2" xfId="29754"/>
    <cellStyle name="Normal 3 3 17 18" xfId="12137"/>
    <cellStyle name="Normal 3 3 17 18 2" xfId="29755"/>
    <cellStyle name="Normal 3 3 17 19" xfId="12138"/>
    <cellStyle name="Normal 3 3 17 19 2" xfId="29756"/>
    <cellStyle name="Normal 3 3 17 2" xfId="12139"/>
    <cellStyle name="Normal 3 3 17 2 10" xfId="12140"/>
    <cellStyle name="Normal 3 3 17 2 10 2" xfId="29757"/>
    <cellStyle name="Normal 3 3 17 2 11" xfId="12141"/>
    <cellStyle name="Normal 3 3 17 2 11 2" xfId="29758"/>
    <cellStyle name="Normal 3 3 17 2 12" xfId="12142"/>
    <cellStyle name="Normal 3 3 17 2 12 2" xfId="29759"/>
    <cellStyle name="Normal 3 3 17 2 13" xfId="12143"/>
    <cellStyle name="Normal 3 3 17 2 13 2" xfId="29760"/>
    <cellStyle name="Normal 3 3 17 2 14" xfId="12144"/>
    <cellStyle name="Normal 3 3 17 2 14 2" xfId="29761"/>
    <cellStyle name="Normal 3 3 17 2 15" xfId="12145"/>
    <cellStyle name="Normal 3 3 17 2 15 2" xfId="29762"/>
    <cellStyle name="Normal 3 3 17 2 16" xfId="29763"/>
    <cellStyle name="Normal 3 3 17 2 2" xfId="12146"/>
    <cellStyle name="Normal 3 3 17 2 2 10" xfId="12147"/>
    <cellStyle name="Normal 3 3 17 2 2 10 2" xfId="29764"/>
    <cellStyle name="Normal 3 3 17 2 2 11" xfId="12148"/>
    <cellStyle name="Normal 3 3 17 2 2 11 2" xfId="29765"/>
    <cellStyle name="Normal 3 3 17 2 2 12" xfId="12149"/>
    <cellStyle name="Normal 3 3 17 2 2 12 2" xfId="29766"/>
    <cellStyle name="Normal 3 3 17 2 2 13" xfId="12150"/>
    <cellStyle name="Normal 3 3 17 2 2 13 2" xfId="29767"/>
    <cellStyle name="Normal 3 3 17 2 2 14" xfId="12151"/>
    <cellStyle name="Normal 3 3 17 2 2 14 2" xfId="29768"/>
    <cellStyle name="Normal 3 3 17 2 2 15" xfId="29769"/>
    <cellStyle name="Normal 3 3 17 2 2 2" xfId="12152"/>
    <cellStyle name="Normal 3 3 17 2 2 2 2" xfId="29770"/>
    <cellStyle name="Normal 3 3 17 2 2 3" xfId="12153"/>
    <cellStyle name="Normal 3 3 17 2 2 3 2" xfId="29771"/>
    <cellStyle name="Normal 3 3 17 2 2 4" xfId="12154"/>
    <cellStyle name="Normal 3 3 17 2 2 4 2" xfId="29772"/>
    <cellStyle name="Normal 3 3 17 2 2 5" xfId="12155"/>
    <cellStyle name="Normal 3 3 17 2 2 5 2" xfId="29773"/>
    <cellStyle name="Normal 3 3 17 2 2 6" xfId="12156"/>
    <cellStyle name="Normal 3 3 17 2 2 6 2" xfId="29774"/>
    <cellStyle name="Normal 3 3 17 2 2 7" xfId="12157"/>
    <cellStyle name="Normal 3 3 17 2 2 7 2" xfId="29775"/>
    <cellStyle name="Normal 3 3 17 2 2 8" xfId="12158"/>
    <cellStyle name="Normal 3 3 17 2 2 8 2" xfId="29776"/>
    <cellStyle name="Normal 3 3 17 2 2 9" xfId="12159"/>
    <cellStyle name="Normal 3 3 17 2 2 9 2" xfId="29777"/>
    <cellStyle name="Normal 3 3 17 2 3" xfId="12160"/>
    <cellStyle name="Normal 3 3 17 2 3 2" xfId="29778"/>
    <cellStyle name="Normal 3 3 17 2 4" xfId="12161"/>
    <cellStyle name="Normal 3 3 17 2 4 2" xfId="29779"/>
    <cellStyle name="Normal 3 3 17 2 5" xfId="12162"/>
    <cellStyle name="Normal 3 3 17 2 5 2" xfId="29780"/>
    <cellStyle name="Normal 3 3 17 2 6" xfId="12163"/>
    <cellStyle name="Normal 3 3 17 2 6 2" xfId="29781"/>
    <cellStyle name="Normal 3 3 17 2 7" xfId="12164"/>
    <cellStyle name="Normal 3 3 17 2 7 2" xfId="29782"/>
    <cellStyle name="Normal 3 3 17 2 8" xfId="12165"/>
    <cellStyle name="Normal 3 3 17 2 8 2" xfId="29783"/>
    <cellStyle name="Normal 3 3 17 2 9" xfId="12166"/>
    <cellStyle name="Normal 3 3 17 2 9 2" xfId="29784"/>
    <cellStyle name="Normal 3 3 17 20" xfId="12167"/>
    <cellStyle name="Normal 3 3 17 20 2" xfId="29785"/>
    <cellStyle name="Normal 3 3 17 21" xfId="12168"/>
    <cellStyle name="Normal 3 3 17 21 2" xfId="29786"/>
    <cellStyle name="Normal 3 3 17 22" xfId="12169"/>
    <cellStyle name="Normal 3 3 17 22 2" xfId="29787"/>
    <cellStyle name="Normal 3 3 17 23" xfId="12170"/>
    <cellStyle name="Normal 3 3 17 23 2" xfId="29788"/>
    <cellStyle name="Normal 3 3 17 24" xfId="29789"/>
    <cellStyle name="Normal 3 3 17 3" xfId="12171"/>
    <cellStyle name="Normal 3 3 17 3 10" xfId="12172"/>
    <cellStyle name="Normal 3 3 17 3 10 2" xfId="29790"/>
    <cellStyle name="Normal 3 3 17 3 11" xfId="12173"/>
    <cellStyle name="Normal 3 3 17 3 11 2" xfId="29791"/>
    <cellStyle name="Normal 3 3 17 3 12" xfId="12174"/>
    <cellStyle name="Normal 3 3 17 3 12 2" xfId="29792"/>
    <cellStyle name="Normal 3 3 17 3 13" xfId="12175"/>
    <cellStyle name="Normal 3 3 17 3 13 2" xfId="29793"/>
    <cellStyle name="Normal 3 3 17 3 14" xfId="12176"/>
    <cellStyle name="Normal 3 3 17 3 14 2" xfId="29794"/>
    <cellStyle name="Normal 3 3 17 3 15" xfId="12177"/>
    <cellStyle name="Normal 3 3 17 3 15 2" xfId="29795"/>
    <cellStyle name="Normal 3 3 17 3 16" xfId="29796"/>
    <cellStyle name="Normal 3 3 17 3 2" xfId="12178"/>
    <cellStyle name="Normal 3 3 17 3 2 10" xfId="12179"/>
    <cellStyle name="Normal 3 3 17 3 2 10 2" xfId="29797"/>
    <cellStyle name="Normal 3 3 17 3 2 11" xfId="12180"/>
    <cellStyle name="Normal 3 3 17 3 2 11 2" xfId="29798"/>
    <cellStyle name="Normal 3 3 17 3 2 12" xfId="12181"/>
    <cellStyle name="Normal 3 3 17 3 2 12 2" xfId="29799"/>
    <cellStyle name="Normal 3 3 17 3 2 13" xfId="12182"/>
    <cellStyle name="Normal 3 3 17 3 2 13 2" xfId="29800"/>
    <cellStyle name="Normal 3 3 17 3 2 14" xfId="12183"/>
    <cellStyle name="Normal 3 3 17 3 2 14 2" xfId="29801"/>
    <cellStyle name="Normal 3 3 17 3 2 15" xfId="29802"/>
    <cellStyle name="Normal 3 3 17 3 2 2" xfId="12184"/>
    <cellStyle name="Normal 3 3 17 3 2 2 2" xfId="29803"/>
    <cellStyle name="Normal 3 3 17 3 2 3" xfId="12185"/>
    <cellStyle name="Normal 3 3 17 3 2 3 2" xfId="29804"/>
    <cellStyle name="Normal 3 3 17 3 2 4" xfId="12186"/>
    <cellStyle name="Normal 3 3 17 3 2 4 2" xfId="29805"/>
    <cellStyle name="Normal 3 3 17 3 2 5" xfId="12187"/>
    <cellStyle name="Normal 3 3 17 3 2 5 2" xfId="29806"/>
    <cellStyle name="Normal 3 3 17 3 2 6" xfId="12188"/>
    <cellStyle name="Normal 3 3 17 3 2 6 2" xfId="29807"/>
    <cellStyle name="Normal 3 3 17 3 2 7" xfId="12189"/>
    <cellStyle name="Normal 3 3 17 3 2 7 2" xfId="29808"/>
    <cellStyle name="Normal 3 3 17 3 2 8" xfId="12190"/>
    <cellStyle name="Normal 3 3 17 3 2 8 2" xfId="29809"/>
    <cellStyle name="Normal 3 3 17 3 2 9" xfId="12191"/>
    <cellStyle name="Normal 3 3 17 3 2 9 2" xfId="29810"/>
    <cellStyle name="Normal 3 3 17 3 3" xfId="12192"/>
    <cellStyle name="Normal 3 3 17 3 3 2" xfId="29811"/>
    <cellStyle name="Normal 3 3 17 3 4" xfId="12193"/>
    <cellStyle name="Normal 3 3 17 3 4 2" xfId="29812"/>
    <cellStyle name="Normal 3 3 17 3 5" xfId="12194"/>
    <cellStyle name="Normal 3 3 17 3 5 2" xfId="29813"/>
    <cellStyle name="Normal 3 3 17 3 6" xfId="12195"/>
    <cellStyle name="Normal 3 3 17 3 6 2" xfId="29814"/>
    <cellStyle name="Normal 3 3 17 3 7" xfId="12196"/>
    <cellStyle name="Normal 3 3 17 3 7 2" xfId="29815"/>
    <cellStyle name="Normal 3 3 17 3 8" xfId="12197"/>
    <cellStyle name="Normal 3 3 17 3 8 2" xfId="29816"/>
    <cellStyle name="Normal 3 3 17 3 9" xfId="12198"/>
    <cellStyle name="Normal 3 3 17 3 9 2" xfId="29817"/>
    <cellStyle name="Normal 3 3 17 4" xfId="12199"/>
    <cellStyle name="Normal 3 3 17 4 10" xfId="12200"/>
    <cellStyle name="Normal 3 3 17 4 10 2" xfId="29818"/>
    <cellStyle name="Normal 3 3 17 4 11" xfId="12201"/>
    <cellStyle name="Normal 3 3 17 4 11 2" xfId="29819"/>
    <cellStyle name="Normal 3 3 17 4 12" xfId="12202"/>
    <cellStyle name="Normal 3 3 17 4 12 2" xfId="29820"/>
    <cellStyle name="Normal 3 3 17 4 13" xfId="12203"/>
    <cellStyle name="Normal 3 3 17 4 13 2" xfId="29821"/>
    <cellStyle name="Normal 3 3 17 4 14" xfId="12204"/>
    <cellStyle name="Normal 3 3 17 4 14 2" xfId="29822"/>
    <cellStyle name="Normal 3 3 17 4 15" xfId="12205"/>
    <cellStyle name="Normal 3 3 17 4 15 2" xfId="29823"/>
    <cellStyle name="Normal 3 3 17 4 16" xfId="29824"/>
    <cellStyle name="Normal 3 3 17 4 2" xfId="12206"/>
    <cellStyle name="Normal 3 3 17 4 2 10" xfId="12207"/>
    <cellStyle name="Normal 3 3 17 4 2 10 2" xfId="29825"/>
    <cellStyle name="Normal 3 3 17 4 2 11" xfId="12208"/>
    <cellStyle name="Normal 3 3 17 4 2 11 2" xfId="29826"/>
    <cellStyle name="Normal 3 3 17 4 2 12" xfId="12209"/>
    <cellStyle name="Normal 3 3 17 4 2 12 2" xfId="29827"/>
    <cellStyle name="Normal 3 3 17 4 2 13" xfId="12210"/>
    <cellStyle name="Normal 3 3 17 4 2 13 2" xfId="29828"/>
    <cellStyle name="Normal 3 3 17 4 2 14" xfId="12211"/>
    <cellStyle name="Normal 3 3 17 4 2 14 2" xfId="29829"/>
    <cellStyle name="Normal 3 3 17 4 2 15" xfId="29830"/>
    <cellStyle name="Normal 3 3 17 4 2 2" xfId="12212"/>
    <cellStyle name="Normal 3 3 17 4 2 2 2" xfId="29831"/>
    <cellStyle name="Normal 3 3 17 4 2 3" xfId="12213"/>
    <cellStyle name="Normal 3 3 17 4 2 3 2" xfId="29832"/>
    <cellStyle name="Normal 3 3 17 4 2 4" xfId="12214"/>
    <cellStyle name="Normal 3 3 17 4 2 4 2" xfId="29833"/>
    <cellStyle name="Normal 3 3 17 4 2 5" xfId="12215"/>
    <cellStyle name="Normal 3 3 17 4 2 5 2" xfId="29834"/>
    <cellStyle name="Normal 3 3 17 4 2 6" xfId="12216"/>
    <cellStyle name="Normal 3 3 17 4 2 6 2" xfId="29835"/>
    <cellStyle name="Normal 3 3 17 4 2 7" xfId="12217"/>
    <cellStyle name="Normal 3 3 17 4 2 7 2" xfId="29836"/>
    <cellStyle name="Normal 3 3 17 4 2 8" xfId="12218"/>
    <cellStyle name="Normal 3 3 17 4 2 8 2" xfId="29837"/>
    <cellStyle name="Normal 3 3 17 4 2 9" xfId="12219"/>
    <cellStyle name="Normal 3 3 17 4 2 9 2" xfId="29838"/>
    <cellStyle name="Normal 3 3 17 4 3" xfId="12220"/>
    <cellStyle name="Normal 3 3 17 4 3 2" xfId="29839"/>
    <cellStyle name="Normal 3 3 17 4 4" xfId="12221"/>
    <cellStyle name="Normal 3 3 17 4 4 2" xfId="29840"/>
    <cellStyle name="Normal 3 3 17 4 5" xfId="12222"/>
    <cellStyle name="Normal 3 3 17 4 5 2" xfId="29841"/>
    <cellStyle name="Normal 3 3 17 4 6" xfId="12223"/>
    <cellStyle name="Normal 3 3 17 4 6 2" xfId="29842"/>
    <cellStyle name="Normal 3 3 17 4 7" xfId="12224"/>
    <cellStyle name="Normal 3 3 17 4 7 2" xfId="29843"/>
    <cellStyle name="Normal 3 3 17 4 8" xfId="12225"/>
    <cellStyle name="Normal 3 3 17 4 8 2" xfId="29844"/>
    <cellStyle name="Normal 3 3 17 4 9" xfId="12226"/>
    <cellStyle name="Normal 3 3 17 4 9 2" xfId="29845"/>
    <cellStyle name="Normal 3 3 17 5" xfId="12227"/>
    <cellStyle name="Normal 3 3 17 5 10" xfId="12228"/>
    <cellStyle name="Normal 3 3 17 5 10 2" xfId="29846"/>
    <cellStyle name="Normal 3 3 17 5 11" xfId="12229"/>
    <cellStyle name="Normal 3 3 17 5 11 2" xfId="29847"/>
    <cellStyle name="Normal 3 3 17 5 12" xfId="12230"/>
    <cellStyle name="Normal 3 3 17 5 12 2" xfId="29848"/>
    <cellStyle name="Normal 3 3 17 5 13" xfId="12231"/>
    <cellStyle name="Normal 3 3 17 5 13 2" xfId="29849"/>
    <cellStyle name="Normal 3 3 17 5 14" xfId="12232"/>
    <cellStyle name="Normal 3 3 17 5 14 2" xfId="29850"/>
    <cellStyle name="Normal 3 3 17 5 15" xfId="29851"/>
    <cellStyle name="Normal 3 3 17 5 2" xfId="12233"/>
    <cellStyle name="Normal 3 3 17 5 2 2" xfId="29852"/>
    <cellStyle name="Normal 3 3 17 5 3" xfId="12234"/>
    <cellStyle name="Normal 3 3 17 5 3 2" xfId="29853"/>
    <cellStyle name="Normal 3 3 17 5 4" xfId="12235"/>
    <cellStyle name="Normal 3 3 17 5 4 2" xfId="29854"/>
    <cellStyle name="Normal 3 3 17 5 5" xfId="12236"/>
    <cellStyle name="Normal 3 3 17 5 5 2" xfId="29855"/>
    <cellStyle name="Normal 3 3 17 5 6" xfId="12237"/>
    <cellStyle name="Normal 3 3 17 5 6 2" xfId="29856"/>
    <cellStyle name="Normal 3 3 17 5 7" xfId="12238"/>
    <cellStyle name="Normal 3 3 17 5 7 2" xfId="29857"/>
    <cellStyle name="Normal 3 3 17 5 8" xfId="12239"/>
    <cellStyle name="Normal 3 3 17 5 8 2" xfId="29858"/>
    <cellStyle name="Normal 3 3 17 5 9" xfId="12240"/>
    <cellStyle name="Normal 3 3 17 5 9 2" xfId="29859"/>
    <cellStyle name="Normal 3 3 17 6" xfId="12241"/>
    <cellStyle name="Normal 3 3 17 6 10" xfId="12242"/>
    <cellStyle name="Normal 3 3 17 6 10 2" xfId="29860"/>
    <cellStyle name="Normal 3 3 17 6 11" xfId="12243"/>
    <cellStyle name="Normal 3 3 17 6 11 2" xfId="29861"/>
    <cellStyle name="Normal 3 3 17 6 12" xfId="12244"/>
    <cellStyle name="Normal 3 3 17 6 12 2" xfId="29862"/>
    <cellStyle name="Normal 3 3 17 6 13" xfId="12245"/>
    <cellStyle name="Normal 3 3 17 6 13 2" xfId="29863"/>
    <cellStyle name="Normal 3 3 17 6 14" xfId="12246"/>
    <cellStyle name="Normal 3 3 17 6 14 2" xfId="29864"/>
    <cellStyle name="Normal 3 3 17 6 15" xfId="29865"/>
    <cellStyle name="Normal 3 3 17 6 2" xfId="12247"/>
    <cellStyle name="Normal 3 3 17 6 2 2" xfId="29866"/>
    <cellStyle name="Normal 3 3 17 6 3" xfId="12248"/>
    <cellStyle name="Normal 3 3 17 6 3 2" xfId="29867"/>
    <cellStyle name="Normal 3 3 17 6 4" xfId="12249"/>
    <cellStyle name="Normal 3 3 17 6 4 2" xfId="29868"/>
    <cellStyle name="Normal 3 3 17 6 5" xfId="12250"/>
    <cellStyle name="Normal 3 3 17 6 5 2" xfId="29869"/>
    <cellStyle name="Normal 3 3 17 6 6" xfId="12251"/>
    <cellStyle name="Normal 3 3 17 6 6 2" xfId="29870"/>
    <cellStyle name="Normal 3 3 17 6 7" xfId="12252"/>
    <cellStyle name="Normal 3 3 17 6 7 2" xfId="29871"/>
    <cellStyle name="Normal 3 3 17 6 8" xfId="12253"/>
    <cellStyle name="Normal 3 3 17 6 8 2" xfId="29872"/>
    <cellStyle name="Normal 3 3 17 6 9" xfId="12254"/>
    <cellStyle name="Normal 3 3 17 6 9 2" xfId="29873"/>
    <cellStyle name="Normal 3 3 17 7" xfId="12255"/>
    <cellStyle name="Normal 3 3 17 7 10" xfId="12256"/>
    <cellStyle name="Normal 3 3 17 7 10 2" xfId="29874"/>
    <cellStyle name="Normal 3 3 17 7 11" xfId="12257"/>
    <cellStyle name="Normal 3 3 17 7 11 2" xfId="29875"/>
    <cellStyle name="Normal 3 3 17 7 12" xfId="12258"/>
    <cellStyle name="Normal 3 3 17 7 12 2" xfId="29876"/>
    <cellStyle name="Normal 3 3 17 7 13" xfId="12259"/>
    <cellStyle name="Normal 3 3 17 7 13 2" xfId="29877"/>
    <cellStyle name="Normal 3 3 17 7 14" xfId="12260"/>
    <cellStyle name="Normal 3 3 17 7 14 2" xfId="29878"/>
    <cellStyle name="Normal 3 3 17 7 15" xfId="29879"/>
    <cellStyle name="Normal 3 3 17 7 2" xfId="12261"/>
    <cellStyle name="Normal 3 3 17 7 2 2" xfId="29880"/>
    <cellStyle name="Normal 3 3 17 7 3" xfId="12262"/>
    <cellStyle name="Normal 3 3 17 7 3 2" xfId="29881"/>
    <cellStyle name="Normal 3 3 17 7 4" xfId="12263"/>
    <cellStyle name="Normal 3 3 17 7 4 2" xfId="29882"/>
    <cellStyle name="Normal 3 3 17 7 5" xfId="12264"/>
    <cellStyle name="Normal 3 3 17 7 5 2" xfId="29883"/>
    <cellStyle name="Normal 3 3 17 7 6" xfId="12265"/>
    <cellStyle name="Normal 3 3 17 7 6 2" xfId="29884"/>
    <cellStyle name="Normal 3 3 17 7 7" xfId="12266"/>
    <cellStyle name="Normal 3 3 17 7 7 2" xfId="29885"/>
    <cellStyle name="Normal 3 3 17 7 8" xfId="12267"/>
    <cellStyle name="Normal 3 3 17 7 8 2" xfId="29886"/>
    <cellStyle name="Normal 3 3 17 7 9" xfId="12268"/>
    <cellStyle name="Normal 3 3 17 7 9 2" xfId="29887"/>
    <cellStyle name="Normal 3 3 17 8" xfId="12269"/>
    <cellStyle name="Normal 3 3 17 8 10" xfId="12270"/>
    <cellStyle name="Normal 3 3 17 8 10 2" xfId="29888"/>
    <cellStyle name="Normal 3 3 17 8 11" xfId="12271"/>
    <cellStyle name="Normal 3 3 17 8 11 2" xfId="29889"/>
    <cellStyle name="Normal 3 3 17 8 12" xfId="12272"/>
    <cellStyle name="Normal 3 3 17 8 12 2" xfId="29890"/>
    <cellStyle name="Normal 3 3 17 8 13" xfId="12273"/>
    <cellStyle name="Normal 3 3 17 8 13 2" xfId="29891"/>
    <cellStyle name="Normal 3 3 17 8 14" xfId="12274"/>
    <cellStyle name="Normal 3 3 17 8 14 2" xfId="29892"/>
    <cellStyle name="Normal 3 3 17 8 15" xfId="29893"/>
    <cellStyle name="Normal 3 3 17 8 2" xfId="12275"/>
    <cellStyle name="Normal 3 3 17 8 2 2" xfId="29894"/>
    <cellStyle name="Normal 3 3 17 8 3" xfId="12276"/>
    <cellStyle name="Normal 3 3 17 8 3 2" xfId="29895"/>
    <cellStyle name="Normal 3 3 17 8 4" xfId="12277"/>
    <cellStyle name="Normal 3 3 17 8 4 2" xfId="29896"/>
    <cellStyle name="Normal 3 3 17 8 5" xfId="12278"/>
    <cellStyle name="Normal 3 3 17 8 5 2" xfId="29897"/>
    <cellStyle name="Normal 3 3 17 8 6" xfId="12279"/>
    <cellStyle name="Normal 3 3 17 8 6 2" xfId="29898"/>
    <cellStyle name="Normal 3 3 17 8 7" xfId="12280"/>
    <cellStyle name="Normal 3 3 17 8 7 2" xfId="29899"/>
    <cellStyle name="Normal 3 3 17 8 8" xfId="12281"/>
    <cellStyle name="Normal 3 3 17 8 8 2" xfId="29900"/>
    <cellStyle name="Normal 3 3 17 8 9" xfId="12282"/>
    <cellStyle name="Normal 3 3 17 8 9 2" xfId="29901"/>
    <cellStyle name="Normal 3 3 17 9" xfId="12283"/>
    <cellStyle name="Normal 3 3 17 9 10" xfId="12284"/>
    <cellStyle name="Normal 3 3 17 9 10 2" xfId="29902"/>
    <cellStyle name="Normal 3 3 17 9 11" xfId="12285"/>
    <cellStyle name="Normal 3 3 17 9 11 2" xfId="29903"/>
    <cellStyle name="Normal 3 3 17 9 12" xfId="12286"/>
    <cellStyle name="Normal 3 3 17 9 12 2" xfId="29904"/>
    <cellStyle name="Normal 3 3 17 9 13" xfId="12287"/>
    <cellStyle name="Normal 3 3 17 9 13 2" xfId="29905"/>
    <cellStyle name="Normal 3 3 17 9 14" xfId="12288"/>
    <cellStyle name="Normal 3 3 17 9 14 2" xfId="29906"/>
    <cellStyle name="Normal 3 3 17 9 15" xfId="29907"/>
    <cellStyle name="Normal 3 3 17 9 2" xfId="12289"/>
    <cellStyle name="Normal 3 3 17 9 2 2" xfId="29908"/>
    <cellStyle name="Normal 3 3 17 9 3" xfId="12290"/>
    <cellStyle name="Normal 3 3 17 9 3 2" xfId="29909"/>
    <cellStyle name="Normal 3 3 17 9 4" xfId="12291"/>
    <cellStyle name="Normal 3 3 17 9 4 2" xfId="29910"/>
    <cellStyle name="Normal 3 3 17 9 5" xfId="12292"/>
    <cellStyle name="Normal 3 3 17 9 5 2" xfId="29911"/>
    <cellStyle name="Normal 3 3 17 9 6" xfId="12293"/>
    <cellStyle name="Normal 3 3 17 9 6 2" xfId="29912"/>
    <cellStyle name="Normal 3 3 17 9 7" xfId="12294"/>
    <cellStyle name="Normal 3 3 17 9 7 2" xfId="29913"/>
    <cellStyle name="Normal 3 3 17 9 8" xfId="12295"/>
    <cellStyle name="Normal 3 3 17 9 8 2" xfId="29914"/>
    <cellStyle name="Normal 3 3 17 9 9" xfId="12296"/>
    <cellStyle name="Normal 3 3 17 9 9 2" xfId="29915"/>
    <cellStyle name="Normal 3 3 18" xfId="12297"/>
    <cellStyle name="Normal 3 3 18 10" xfId="12298"/>
    <cellStyle name="Normal 3 3 18 10 10" xfId="12299"/>
    <cellStyle name="Normal 3 3 18 10 10 2" xfId="29916"/>
    <cellStyle name="Normal 3 3 18 10 11" xfId="12300"/>
    <cellStyle name="Normal 3 3 18 10 11 2" xfId="29917"/>
    <cellStyle name="Normal 3 3 18 10 12" xfId="12301"/>
    <cellStyle name="Normal 3 3 18 10 12 2" xfId="29918"/>
    <cellStyle name="Normal 3 3 18 10 13" xfId="12302"/>
    <cellStyle name="Normal 3 3 18 10 13 2" xfId="29919"/>
    <cellStyle name="Normal 3 3 18 10 14" xfId="12303"/>
    <cellStyle name="Normal 3 3 18 10 14 2" xfId="29920"/>
    <cellStyle name="Normal 3 3 18 10 15" xfId="29921"/>
    <cellStyle name="Normal 3 3 18 10 2" xfId="12304"/>
    <cellStyle name="Normal 3 3 18 10 2 2" xfId="29922"/>
    <cellStyle name="Normal 3 3 18 10 3" xfId="12305"/>
    <cellStyle name="Normal 3 3 18 10 3 2" xfId="29923"/>
    <cellStyle name="Normal 3 3 18 10 4" xfId="12306"/>
    <cellStyle name="Normal 3 3 18 10 4 2" xfId="29924"/>
    <cellStyle name="Normal 3 3 18 10 5" xfId="12307"/>
    <cellStyle name="Normal 3 3 18 10 5 2" xfId="29925"/>
    <cellStyle name="Normal 3 3 18 10 6" xfId="12308"/>
    <cellStyle name="Normal 3 3 18 10 6 2" xfId="29926"/>
    <cellStyle name="Normal 3 3 18 10 7" xfId="12309"/>
    <cellStyle name="Normal 3 3 18 10 7 2" xfId="29927"/>
    <cellStyle name="Normal 3 3 18 10 8" xfId="12310"/>
    <cellStyle name="Normal 3 3 18 10 8 2" xfId="29928"/>
    <cellStyle name="Normal 3 3 18 10 9" xfId="12311"/>
    <cellStyle name="Normal 3 3 18 10 9 2" xfId="29929"/>
    <cellStyle name="Normal 3 3 18 11" xfId="12312"/>
    <cellStyle name="Normal 3 3 18 11 2" xfId="29930"/>
    <cellStyle name="Normal 3 3 18 12" xfId="12313"/>
    <cellStyle name="Normal 3 3 18 12 2" xfId="29931"/>
    <cellStyle name="Normal 3 3 18 13" xfId="12314"/>
    <cellStyle name="Normal 3 3 18 13 2" xfId="29932"/>
    <cellStyle name="Normal 3 3 18 14" xfId="12315"/>
    <cellStyle name="Normal 3 3 18 14 2" xfId="29933"/>
    <cellStyle name="Normal 3 3 18 15" xfId="12316"/>
    <cellStyle name="Normal 3 3 18 15 2" xfId="29934"/>
    <cellStyle name="Normal 3 3 18 16" xfId="12317"/>
    <cellStyle name="Normal 3 3 18 16 2" xfId="29935"/>
    <cellStyle name="Normal 3 3 18 17" xfId="12318"/>
    <cellStyle name="Normal 3 3 18 17 2" xfId="29936"/>
    <cellStyle name="Normal 3 3 18 18" xfId="12319"/>
    <cellStyle name="Normal 3 3 18 18 2" xfId="29937"/>
    <cellStyle name="Normal 3 3 18 19" xfId="12320"/>
    <cellStyle name="Normal 3 3 18 19 2" xfId="29938"/>
    <cellStyle name="Normal 3 3 18 2" xfId="12321"/>
    <cellStyle name="Normal 3 3 18 2 10" xfId="12322"/>
    <cellStyle name="Normal 3 3 18 2 10 2" xfId="29939"/>
    <cellStyle name="Normal 3 3 18 2 11" xfId="12323"/>
    <cellStyle name="Normal 3 3 18 2 11 2" xfId="29940"/>
    <cellStyle name="Normal 3 3 18 2 12" xfId="12324"/>
    <cellStyle name="Normal 3 3 18 2 12 2" xfId="29941"/>
    <cellStyle name="Normal 3 3 18 2 13" xfId="12325"/>
    <cellStyle name="Normal 3 3 18 2 13 2" xfId="29942"/>
    <cellStyle name="Normal 3 3 18 2 14" xfId="12326"/>
    <cellStyle name="Normal 3 3 18 2 14 2" xfId="29943"/>
    <cellStyle name="Normal 3 3 18 2 15" xfId="12327"/>
    <cellStyle name="Normal 3 3 18 2 15 2" xfId="29944"/>
    <cellStyle name="Normal 3 3 18 2 16" xfId="29945"/>
    <cellStyle name="Normal 3 3 18 2 2" xfId="12328"/>
    <cellStyle name="Normal 3 3 18 2 2 10" xfId="12329"/>
    <cellStyle name="Normal 3 3 18 2 2 10 2" xfId="29946"/>
    <cellStyle name="Normal 3 3 18 2 2 11" xfId="12330"/>
    <cellStyle name="Normal 3 3 18 2 2 11 2" xfId="29947"/>
    <cellStyle name="Normal 3 3 18 2 2 12" xfId="12331"/>
    <cellStyle name="Normal 3 3 18 2 2 12 2" xfId="29948"/>
    <cellStyle name="Normal 3 3 18 2 2 13" xfId="12332"/>
    <cellStyle name="Normal 3 3 18 2 2 13 2" xfId="29949"/>
    <cellStyle name="Normal 3 3 18 2 2 14" xfId="12333"/>
    <cellStyle name="Normal 3 3 18 2 2 14 2" xfId="29950"/>
    <cellStyle name="Normal 3 3 18 2 2 15" xfId="29951"/>
    <cellStyle name="Normal 3 3 18 2 2 2" xfId="12334"/>
    <cellStyle name="Normal 3 3 18 2 2 2 2" xfId="29952"/>
    <cellStyle name="Normal 3 3 18 2 2 3" xfId="12335"/>
    <cellStyle name="Normal 3 3 18 2 2 3 2" xfId="29953"/>
    <cellStyle name="Normal 3 3 18 2 2 4" xfId="12336"/>
    <cellStyle name="Normal 3 3 18 2 2 4 2" xfId="29954"/>
    <cellStyle name="Normal 3 3 18 2 2 5" xfId="12337"/>
    <cellStyle name="Normal 3 3 18 2 2 5 2" xfId="29955"/>
    <cellStyle name="Normal 3 3 18 2 2 6" xfId="12338"/>
    <cellStyle name="Normal 3 3 18 2 2 6 2" xfId="29956"/>
    <cellStyle name="Normal 3 3 18 2 2 7" xfId="12339"/>
    <cellStyle name="Normal 3 3 18 2 2 7 2" xfId="29957"/>
    <cellStyle name="Normal 3 3 18 2 2 8" xfId="12340"/>
    <cellStyle name="Normal 3 3 18 2 2 8 2" xfId="29958"/>
    <cellStyle name="Normal 3 3 18 2 2 9" xfId="12341"/>
    <cellStyle name="Normal 3 3 18 2 2 9 2" xfId="29959"/>
    <cellStyle name="Normal 3 3 18 2 3" xfId="12342"/>
    <cellStyle name="Normal 3 3 18 2 3 2" xfId="29960"/>
    <cellStyle name="Normal 3 3 18 2 4" xfId="12343"/>
    <cellStyle name="Normal 3 3 18 2 4 2" xfId="29961"/>
    <cellStyle name="Normal 3 3 18 2 5" xfId="12344"/>
    <cellStyle name="Normal 3 3 18 2 5 2" xfId="29962"/>
    <cellStyle name="Normal 3 3 18 2 6" xfId="12345"/>
    <cellStyle name="Normal 3 3 18 2 6 2" xfId="29963"/>
    <cellStyle name="Normal 3 3 18 2 7" xfId="12346"/>
    <cellStyle name="Normal 3 3 18 2 7 2" xfId="29964"/>
    <cellStyle name="Normal 3 3 18 2 8" xfId="12347"/>
    <cellStyle name="Normal 3 3 18 2 8 2" xfId="29965"/>
    <cellStyle name="Normal 3 3 18 2 9" xfId="12348"/>
    <cellStyle name="Normal 3 3 18 2 9 2" xfId="29966"/>
    <cellStyle name="Normal 3 3 18 20" xfId="12349"/>
    <cellStyle name="Normal 3 3 18 20 2" xfId="29967"/>
    <cellStyle name="Normal 3 3 18 21" xfId="12350"/>
    <cellStyle name="Normal 3 3 18 21 2" xfId="29968"/>
    <cellStyle name="Normal 3 3 18 22" xfId="12351"/>
    <cellStyle name="Normal 3 3 18 22 2" xfId="29969"/>
    <cellStyle name="Normal 3 3 18 23" xfId="12352"/>
    <cellStyle name="Normal 3 3 18 23 2" xfId="29970"/>
    <cellStyle name="Normal 3 3 18 24" xfId="29971"/>
    <cellStyle name="Normal 3 3 18 3" xfId="12353"/>
    <cellStyle name="Normal 3 3 18 3 10" xfId="12354"/>
    <cellStyle name="Normal 3 3 18 3 10 2" xfId="29972"/>
    <cellStyle name="Normal 3 3 18 3 11" xfId="12355"/>
    <cellStyle name="Normal 3 3 18 3 11 2" xfId="29973"/>
    <cellStyle name="Normal 3 3 18 3 12" xfId="12356"/>
    <cellStyle name="Normal 3 3 18 3 12 2" xfId="29974"/>
    <cellStyle name="Normal 3 3 18 3 13" xfId="12357"/>
    <cellStyle name="Normal 3 3 18 3 13 2" xfId="29975"/>
    <cellStyle name="Normal 3 3 18 3 14" xfId="12358"/>
    <cellStyle name="Normal 3 3 18 3 14 2" xfId="29976"/>
    <cellStyle name="Normal 3 3 18 3 15" xfId="12359"/>
    <cellStyle name="Normal 3 3 18 3 15 2" xfId="29977"/>
    <cellStyle name="Normal 3 3 18 3 16" xfId="29978"/>
    <cellStyle name="Normal 3 3 18 3 2" xfId="12360"/>
    <cellStyle name="Normal 3 3 18 3 2 10" xfId="12361"/>
    <cellStyle name="Normal 3 3 18 3 2 10 2" xfId="29979"/>
    <cellStyle name="Normal 3 3 18 3 2 11" xfId="12362"/>
    <cellStyle name="Normal 3 3 18 3 2 11 2" xfId="29980"/>
    <cellStyle name="Normal 3 3 18 3 2 12" xfId="12363"/>
    <cellStyle name="Normal 3 3 18 3 2 12 2" xfId="29981"/>
    <cellStyle name="Normal 3 3 18 3 2 13" xfId="12364"/>
    <cellStyle name="Normal 3 3 18 3 2 13 2" xfId="29982"/>
    <cellStyle name="Normal 3 3 18 3 2 14" xfId="12365"/>
    <cellStyle name="Normal 3 3 18 3 2 14 2" xfId="29983"/>
    <cellStyle name="Normal 3 3 18 3 2 15" xfId="29984"/>
    <cellStyle name="Normal 3 3 18 3 2 2" xfId="12366"/>
    <cellStyle name="Normal 3 3 18 3 2 2 2" xfId="29985"/>
    <cellStyle name="Normal 3 3 18 3 2 3" xfId="12367"/>
    <cellStyle name="Normal 3 3 18 3 2 3 2" xfId="29986"/>
    <cellStyle name="Normal 3 3 18 3 2 4" xfId="12368"/>
    <cellStyle name="Normal 3 3 18 3 2 4 2" xfId="29987"/>
    <cellStyle name="Normal 3 3 18 3 2 5" xfId="12369"/>
    <cellStyle name="Normal 3 3 18 3 2 5 2" xfId="29988"/>
    <cellStyle name="Normal 3 3 18 3 2 6" xfId="12370"/>
    <cellStyle name="Normal 3 3 18 3 2 6 2" xfId="29989"/>
    <cellStyle name="Normal 3 3 18 3 2 7" xfId="12371"/>
    <cellStyle name="Normal 3 3 18 3 2 7 2" xfId="29990"/>
    <cellStyle name="Normal 3 3 18 3 2 8" xfId="12372"/>
    <cellStyle name="Normal 3 3 18 3 2 8 2" xfId="29991"/>
    <cellStyle name="Normal 3 3 18 3 2 9" xfId="12373"/>
    <cellStyle name="Normal 3 3 18 3 2 9 2" xfId="29992"/>
    <cellStyle name="Normal 3 3 18 3 3" xfId="12374"/>
    <cellStyle name="Normal 3 3 18 3 3 2" xfId="29993"/>
    <cellStyle name="Normal 3 3 18 3 4" xfId="12375"/>
    <cellStyle name="Normal 3 3 18 3 4 2" xfId="29994"/>
    <cellStyle name="Normal 3 3 18 3 5" xfId="12376"/>
    <cellStyle name="Normal 3 3 18 3 5 2" xfId="29995"/>
    <cellStyle name="Normal 3 3 18 3 6" xfId="12377"/>
    <cellStyle name="Normal 3 3 18 3 6 2" xfId="29996"/>
    <cellStyle name="Normal 3 3 18 3 7" xfId="12378"/>
    <cellStyle name="Normal 3 3 18 3 7 2" xfId="29997"/>
    <cellStyle name="Normal 3 3 18 3 8" xfId="12379"/>
    <cellStyle name="Normal 3 3 18 3 8 2" xfId="29998"/>
    <cellStyle name="Normal 3 3 18 3 9" xfId="12380"/>
    <cellStyle name="Normal 3 3 18 3 9 2" xfId="29999"/>
    <cellStyle name="Normal 3 3 18 4" xfId="12381"/>
    <cellStyle name="Normal 3 3 18 4 10" xfId="12382"/>
    <cellStyle name="Normal 3 3 18 4 10 2" xfId="30000"/>
    <cellStyle name="Normal 3 3 18 4 11" xfId="12383"/>
    <cellStyle name="Normal 3 3 18 4 11 2" xfId="30001"/>
    <cellStyle name="Normal 3 3 18 4 12" xfId="12384"/>
    <cellStyle name="Normal 3 3 18 4 12 2" xfId="30002"/>
    <cellStyle name="Normal 3 3 18 4 13" xfId="12385"/>
    <cellStyle name="Normal 3 3 18 4 13 2" xfId="30003"/>
    <cellStyle name="Normal 3 3 18 4 14" xfId="12386"/>
    <cellStyle name="Normal 3 3 18 4 14 2" xfId="30004"/>
    <cellStyle name="Normal 3 3 18 4 15" xfId="12387"/>
    <cellStyle name="Normal 3 3 18 4 15 2" xfId="30005"/>
    <cellStyle name="Normal 3 3 18 4 16" xfId="30006"/>
    <cellStyle name="Normal 3 3 18 4 2" xfId="12388"/>
    <cellStyle name="Normal 3 3 18 4 2 10" xfId="12389"/>
    <cellStyle name="Normal 3 3 18 4 2 10 2" xfId="30007"/>
    <cellStyle name="Normal 3 3 18 4 2 11" xfId="12390"/>
    <cellStyle name="Normal 3 3 18 4 2 11 2" xfId="30008"/>
    <cellStyle name="Normal 3 3 18 4 2 12" xfId="12391"/>
    <cellStyle name="Normal 3 3 18 4 2 12 2" xfId="30009"/>
    <cellStyle name="Normal 3 3 18 4 2 13" xfId="12392"/>
    <cellStyle name="Normal 3 3 18 4 2 13 2" xfId="30010"/>
    <cellStyle name="Normal 3 3 18 4 2 14" xfId="12393"/>
    <cellStyle name="Normal 3 3 18 4 2 14 2" xfId="30011"/>
    <cellStyle name="Normal 3 3 18 4 2 15" xfId="30012"/>
    <cellStyle name="Normal 3 3 18 4 2 2" xfId="12394"/>
    <cellStyle name="Normal 3 3 18 4 2 2 2" xfId="30013"/>
    <cellStyle name="Normal 3 3 18 4 2 3" xfId="12395"/>
    <cellStyle name="Normal 3 3 18 4 2 3 2" xfId="30014"/>
    <cellStyle name="Normal 3 3 18 4 2 4" xfId="12396"/>
    <cellStyle name="Normal 3 3 18 4 2 4 2" xfId="30015"/>
    <cellStyle name="Normal 3 3 18 4 2 5" xfId="12397"/>
    <cellStyle name="Normal 3 3 18 4 2 5 2" xfId="30016"/>
    <cellStyle name="Normal 3 3 18 4 2 6" xfId="12398"/>
    <cellStyle name="Normal 3 3 18 4 2 6 2" xfId="30017"/>
    <cellStyle name="Normal 3 3 18 4 2 7" xfId="12399"/>
    <cellStyle name="Normal 3 3 18 4 2 7 2" xfId="30018"/>
    <cellStyle name="Normal 3 3 18 4 2 8" xfId="12400"/>
    <cellStyle name="Normal 3 3 18 4 2 8 2" xfId="30019"/>
    <cellStyle name="Normal 3 3 18 4 2 9" xfId="12401"/>
    <cellStyle name="Normal 3 3 18 4 2 9 2" xfId="30020"/>
    <cellStyle name="Normal 3 3 18 4 3" xfId="12402"/>
    <cellStyle name="Normal 3 3 18 4 3 2" xfId="30021"/>
    <cellStyle name="Normal 3 3 18 4 4" xfId="12403"/>
    <cellStyle name="Normal 3 3 18 4 4 2" xfId="30022"/>
    <cellStyle name="Normal 3 3 18 4 5" xfId="12404"/>
    <cellStyle name="Normal 3 3 18 4 5 2" xfId="30023"/>
    <cellStyle name="Normal 3 3 18 4 6" xfId="12405"/>
    <cellStyle name="Normal 3 3 18 4 6 2" xfId="30024"/>
    <cellStyle name="Normal 3 3 18 4 7" xfId="12406"/>
    <cellStyle name="Normal 3 3 18 4 7 2" xfId="30025"/>
    <cellStyle name="Normal 3 3 18 4 8" xfId="12407"/>
    <cellStyle name="Normal 3 3 18 4 8 2" xfId="30026"/>
    <cellStyle name="Normal 3 3 18 4 9" xfId="12408"/>
    <cellStyle name="Normal 3 3 18 4 9 2" xfId="30027"/>
    <cellStyle name="Normal 3 3 18 5" xfId="12409"/>
    <cellStyle name="Normal 3 3 18 5 10" xfId="12410"/>
    <cellStyle name="Normal 3 3 18 5 10 2" xfId="30028"/>
    <cellStyle name="Normal 3 3 18 5 11" xfId="12411"/>
    <cellStyle name="Normal 3 3 18 5 11 2" xfId="30029"/>
    <cellStyle name="Normal 3 3 18 5 12" xfId="12412"/>
    <cellStyle name="Normal 3 3 18 5 12 2" xfId="30030"/>
    <cellStyle name="Normal 3 3 18 5 13" xfId="12413"/>
    <cellStyle name="Normal 3 3 18 5 13 2" xfId="30031"/>
    <cellStyle name="Normal 3 3 18 5 14" xfId="12414"/>
    <cellStyle name="Normal 3 3 18 5 14 2" xfId="30032"/>
    <cellStyle name="Normal 3 3 18 5 15" xfId="30033"/>
    <cellStyle name="Normal 3 3 18 5 2" xfId="12415"/>
    <cellStyle name="Normal 3 3 18 5 2 2" xfId="30034"/>
    <cellStyle name="Normal 3 3 18 5 3" xfId="12416"/>
    <cellStyle name="Normal 3 3 18 5 3 2" xfId="30035"/>
    <cellStyle name="Normal 3 3 18 5 4" xfId="12417"/>
    <cellStyle name="Normal 3 3 18 5 4 2" xfId="30036"/>
    <cellStyle name="Normal 3 3 18 5 5" xfId="12418"/>
    <cellStyle name="Normal 3 3 18 5 5 2" xfId="30037"/>
    <cellStyle name="Normal 3 3 18 5 6" xfId="12419"/>
    <cellStyle name="Normal 3 3 18 5 6 2" xfId="30038"/>
    <cellStyle name="Normal 3 3 18 5 7" xfId="12420"/>
    <cellStyle name="Normal 3 3 18 5 7 2" xfId="30039"/>
    <cellStyle name="Normal 3 3 18 5 8" xfId="12421"/>
    <cellStyle name="Normal 3 3 18 5 8 2" xfId="30040"/>
    <cellStyle name="Normal 3 3 18 5 9" xfId="12422"/>
    <cellStyle name="Normal 3 3 18 5 9 2" xfId="30041"/>
    <cellStyle name="Normal 3 3 18 6" xfId="12423"/>
    <cellStyle name="Normal 3 3 18 6 10" xfId="12424"/>
    <cellStyle name="Normal 3 3 18 6 10 2" xfId="30042"/>
    <cellStyle name="Normal 3 3 18 6 11" xfId="12425"/>
    <cellStyle name="Normal 3 3 18 6 11 2" xfId="30043"/>
    <cellStyle name="Normal 3 3 18 6 12" xfId="12426"/>
    <cellStyle name="Normal 3 3 18 6 12 2" xfId="30044"/>
    <cellStyle name="Normal 3 3 18 6 13" xfId="12427"/>
    <cellStyle name="Normal 3 3 18 6 13 2" xfId="30045"/>
    <cellStyle name="Normal 3 3 18 6 14" xfId="12428"/>
    <cellStyle name="Normal 3 3 18 6 14 2" xfId="30046"/>
    <cellStyle name="Normal 3 3 18 6 15" xfId="30047"/>
    <cellStyle name="Normal 3 3 18 6 2" xfId="12429"/>
    <cellStyle name="Normal 3 3 18 6 2 2" xfId="30048"/>
    <cellStyle name="Normal 3 3 18 6 3" xfId="12430"/>
    <cellStyle name="Normal 3 3 18 6 3 2" xfId="30049"/>
    <cellStyle name="Normal 3 3 18 6 4" xfId="12431"/>
    <cellStyle name="Normal 3 3 18 6 4 2" xfId="30050"/>
    <cellStyle name="Normal 3 3 18 6 5" xfId="12432"/>
    <cellStyle name="Normal 3 3 18 6 5 2" xfId="30051"/>
    <cellStyle name="Normal 3 3 18 6 6" xfId="12433"/>
    <cellStyle name="Normal 3 3 18 6 6 2" xfId="30052"/>
    <cellStyle name="Normal 3 3 18 6 7" xfId="12434"/>
    <cellStyle name="Normal 3 3 18 6 7 2" xfId="30053"/>
    <cellStyle name="Normal 3 3 18 6 8" xfId="12435"/>
    <cellStyle name="Normal 3 3 18 6 8 2" xfId="30054"/>
    <cellStyle name="Normal 3 3 18 6 9" xfId="12436"/>
    <cellStyle name="Normal 3 3 18 6 9 2" xfId="30055"/>
    <cellStyle name="Normal 3 3 18 7" xfId="12437"/>
    <cellStyle name="Normal 3 3 18 7 10" xfId="12438"/>
    <cellStyle name="Normal 3 3 18 7 10 2" xfId="30056"/>
    <cellStyle name="Normal 3 3 18 7 11" xfId="12439"/>
    <cellStyle name="Normal 3 3 18 7 11 2" xfId="30057"/>
    <cellStyle name="Normal 3 3 18 7 12" xfId="12440"/>
    <cellStyle name="Normal 3 3 18 7 12 2" xfId="30058"/>
    <cellStyle name="Normal 3 3 18 7 13" xfId="12441"/>
    <cellStyle name="Normal 3 3 18 7 13 2" xfId="30059"/>
    <cellStyle name="Normal 3 3 18 7 14" xfId="12442"/>
    <cellStyle name="Normal 3 3 18 7 14 2" xfId="30060"/>
    <cellStyle name="Normal 3 3 18 7 15" xfId="30061"/>
    <cellStyle name="Normal 3 3 18 7 2" xfId="12443"/>
    <cellStyle name="Normal 3 3 18 7 2 2" xfId="30062"/>
    <cellStyle name="Normal 3 3 18 7 3" xfId="12444"/>
    <cellStyle name="Normal 3 3 18 7 3 2" xfId="30063"/>
    <cellStyle name="Normal 3 3 18 7 4" xfId="12445"/>
    <cellStyle name="Normal 3 3 18 7 4 2" xfId="30064"/>
    <cellStyle name="Normal 3 3 18 7 5" xfId="12446"/>
    <cellStyle name="Normal 3 3 18 7 5 2" xfId="30065"/>
    <cellStyle name="Normal 3 3 18 7 6" xfId="12447"/>
    <cellStyle name="Normal 3 3 18 7 6 2" xfId="30066"/>
    <cellStyle name="Normal 3 3 18 7 7" xfId="12448"/>
    <cellStyle name="Normal 3 3 18 7 7 2" xfId="30067"/>
    <cellStyle name="Normal 3 3 18 7 8" xfId="12449"/>
    <cellStyle name="Normal 3 3 18 7 8 2" xfId="30068"/>
    <cellStyle name="Normal 3 3 18 7 9" xfId="12450"/>
    <cellStyle name="Normal 3 3 18 7 9 2" xfId="30069"/>
    <cellStyle name="Normal 3 3 18 8" xfId="12451"/>
    <cellStyle name="Normal 3 3 18 8 10" xfId="12452"/>
    <cellStyle name="Normal 3 3 18 8 10 2" xfId="30070"/>
    <cellStyle name="Normal 3 3 18 8 11" xfId="12453"/>
    <cellStyle name="Normal 3 3 18 8 11 2" xfId="30071"/>
    <cellStyle name="Normal 3 3 18 8 12" xfId="12454"/>
    <cellStyle name="Normal 3 3 18 8 12 2" xfId="30072"/>
    <cellStyle name="Normal 3 3 18 8 13" xfId="12455"/>
    <cellStyle name="Normal 3 3 18 8 13 2" xfId="30073"/>
    <cellStyle name="Normal 3 3 18 8 14" xfId="12456"/>
    <cellStyle name="Normal 3 3 18 8 14 2" xfId="30074"/>
    <cellStyle name="Normal 3 3 18 8 15" xfId="30075"/>
    <cellStyle name="Normal 3 3 18 8 2" xfId="12457"/>
    <cellStyle name="Normal 3 3 18 8 2 2" xfId="30076"/>
    <cellStyle name="Normal 3 3 18 8 3" xfId="12458"/>
    <cellStyle name="Normal 3 3 18 8 3 2" xfId="30077"/>
    <cellStyle name="Normal 3 3 18 8 4" xfId="12459"/>
    <cellStyle name="Normal 3 3 18 8 4 2" xfId="30078"/>
    <cellStyle name="Normal 3 3 18 8 5" xfId="12460"/>
    <cellStyle name="Normal 3 3 18 8 5 2" xfId="30079"/>
    <cellStyle name="Normal 3 3 18 8 6" xfId="12461"/>
    <cellStyle name="Normal 3 3 18 8 6 2" xfId="30080"/>
    <cellStyle name="Normal 3 3 18 8 7" xfId="12462"/>
    <cellStyle name="Normal 3 3 18 8 7 2" xfId="30081"/>
    <cellStyle name="Normal 3 3 18 8 8" xfId="12463"/>
    <cellStyle name="Normal 3 3 18 8 8 2" xfId="30082"/>
    <cellStyle name="Normal 3 3 18 8 9" xfId="12464"/>
    <cellStyle name="Normal 3 3 18 8 9 2" xfId="30083"/>
    <cellStyle name="Normal 3 3 18 9" xfId="12465"/>
    <cellStyle name="Normal 3 3 18 9 10" xfId="12466"/>
    <cellStyle name="Normal 3 3 18 9 10 2" xfId="30084"/>
    <cellStyle name="Normal 3 3 18 9 11" xfId="12467"/>
    <cellStyle name="Normal 3 3 18 9 11 2" xfId="30085"/>
    <cellStyle name="Normal 3 3 18 9 12" xfId="12468"/>
    <cellStyle name="Normal 3 3 18 9 12 2" xfId="30086"/>
    <cellStyle name="Normal 3 3 18 9 13" xfId="12469"/>
    <cellStyle name="Normal 3 3 18 9 13 2" xfId="30087"/>
    <cellStyle name="Normal 3 3 18 9 14" xfId="12470"/>
    <cellStyle name="Normal 3 3 18 9 14 2" xfId="30088"/>
    <cellStyle name="Normal 3 3 18 9 15" xfId="30089"/>
    <cellStyle name="Normal 3 3 18 9 2" xfId="12471"/>
    <cellStyle name="Normal 3 3 18 9 2 2" xfId="30090"/>
    <cellStyle name="Normal 3 3 18 9 3" xfId="12472"/>
    <cellStyle name="Normal 3 3 18 9 3 2" xfId="30091"/>
    <cellStyle name="Normal 3 3 18 9 4" xfId="12473"/>
    <cellStyle name="Normal 3 3 18 9 4 2" xfId="30092"/>
    <cellStyle name="Normal 3 3 18 9 5" xfId="12474"/>
    <cellStyle name="Normal 3 3 18 9 5 2" xfId="30093"/>
    <cellStyle name="Normal 3 3 18 9 6" xfId="12475"/>
    <cellStyle name="Normal 3 3 18 9 6 2" xfId="30094"/>
    <cellStyle name="Normal 3 3 18 9 7" xfId="12476"/>
    <cellStyle name="Normal 3 3 18 9 7 2" xfId="30095"/>
    <cellStyle name="Normal 3 3 18 9 8" xfId="12477"/>
    <cellStyle name="Normal 3 3 18 9 8 2" xfId="30096"/>
    <cellStyle name="Normal 3 3 18 9 9" xfId="12478"/>
    <cellStyle name="Normal 3 3 18 9 9 2" xfId="30097"/>
    <cellStyle name="Normal 3 3 19" xfId="12479"/>
    <cellStyle name="Normal 3 3 19 10" xfId="12480"/>
    <cellStyle name="Normal 3 3 19 10 2" xfId="30098"/>
    <cellStyle name="Normal 3 3 19 11" xfId="12481"/>
    <cellStyle name="Normal 3 3 19 11 2" xfId="30099"/>
    <cellStyle name="Normal 3 3 19 12" xfId="12482"/>
    <cellStyle name="Normal 3 3 19 12 2" xfId="30100"/>
    <cellStyle name="Normal 3 3 19 13" xfId="12483"/>
    <cellStyle name="Normal 3 3 19 13 2" xfId="30101"/>
    <cellStyle name="Normal 3 3 19 14" xfId="12484"/>
    <cellStyle name="Normal 3 3 19 14 2" xfId="30102"/>
    <cellStyle name="Normal 3 3 19 15" xfId="12485"/>
    <cellStyle name="Normal 3 3 19 15 2" xfId="30103"/>
    <cellStyle name="Normal 3 3 19 16" xfId="30104"/>
    <cellStyle name="Normal 3 3 19 2" xfId="12486"/>
    <cellStyle name="Normal 3 3 19 2 10" xfId="12487"/>
    <cellStyle name="Normal 3 3 19 2 10 2" xfId="30105"/>
    <cellStyle name="Normal 3 3 19 2 11" xfId="12488"/>
    <cellStyle name="Normal 3 3 19 2 11 2" xfId="30106"/>
    <cellStyle name="Normal 3 3 19 2 12" xfId="12489"/>
    <cellStyle name="Normal 3 3 19 2 12 2" xfId="30107"/>
    <cellStyle name="Normal 3 3 19 2 13" xfId="12490"/>
    <cellStyle name="Normal 3 3 19 2 13 2" xfId="30108"/>
    <cellStyle name="Normal 3 3 19 2 14" xfId="12491"/>
    <cellStyle name="Normal 3 3 19 2 14 2" xfId="30109"/>
    <cellStyle name="Normal 3 3 19 2 15" xfId="30110"/>
    <cellStyle name="Normal 3 3 19 2 2" xfId="12492"/>
    <cellStyle name="Normal 3 3 19 2 2 2" xfId="30111"/>
    <cellStyle name="Normal 3 3 19 2 3" xfId="12493"/>
    <cellStyle name="Normal 3 3 19 2 3 2" xfId="30112"/>
    <cellStyle name="Normal 3 3 19 2 4" xfId="12494"/>
    <cellStyle name="Normal 3 3 19 2 4 2" xfId="30113"/>
    <cellStyle name="Normal 3 3 19 2 5" xfId="12495"/>
    <cellStyle name="Normal 3 3 19 2 5 2" xfId="30114"/>
    <cellStyle name="Normal 3 3 19 2 6" xfId="12496"/>
    <cellStyle name="Normal 3 3 19 2 6 2" xfId="30115"/>
    <cellStyle name="Normal 3 3 19 2 7" xfId="12497"/>
    <cellStyle name="Normal 3 3 19 2 7 2" xfId="30116"/>
    <cellStyle name="Normal 3 3 19 2 8" xfId="12498"/>
    <cellStyle name="Normal 3 3 19 2 8 2" xfId="30117"/>
    <cellStyle name="Normal 3 3 19 2 9" xfId="12499"/>
    <cellStyle name="Normal 3 3 19 2 9 2" xfId="30118"/>
    <cellStyle name="Normal 3 3 19 3" xfId="12500"/>
    <cellStyle name="Normal 3 3 19 3 2" xfId="30119"/>
    <cellStyle name="Normal 3 3 19 4" xfId="12501"/>
    <cellStyle name="Normal 3 3 19 4 2" xfId="30120"/>
    <cellStyle name="Normal 3 3 19 5" xfId="12502"/>
    <cellStyle name="Normal 3 3 19 5 2" xfId="30121"/>
    <cellStyle name="Normal 3 3 19 6" xfId="12503"/>
    <cellStyle name="Normal 3 3 19 6 2" xfId="30122"/>
    <cellStyle name="Normal 3 3 19 7" xfId="12504"/>
    <cellStyle name="Normal 3 3 19 7 2" xfId="30123"/>
    <cellStyle name="Normal 3 3 19 8" xfId="12505"/>
    <cellStyle name="Normal 3 3 19 8 2" xfId="30124"/>
    <cellStyle name="Normal 3 3 19 9" xfId="12506"/>
    <cellStyle name="Normal 3 3 19 9 2" xfId="30125"/>
    <cellStyle name="Normal 3 3 2" xfId="355"/>
    <cellStyle name="Normal 3 3 2 10" xfId="12507"/>
    <cellStyle name="Normal 3 3 2 10 10" xfId="12508"/>
    <cellStyle name="Normal 3 3 2 10 10 2" xfId="30126"/>
    <cellStyle name="Normal 3 3 2 10 11" xfId="12509"/>
    <cellStyle name="Normal 3 3 2 10 11 2" xfId="30127"/>
    <cellStyle name="Normal 3 3 2 10 12" xfId="12510"/>
    <cellStyle name="Normal 3 3 2 10 12 2" xfId="30128"/>
    <cellStyle name="Normal 3 3 2 10 13" xfId="12511"/>
    <cellStyle name="Normal 3 3 2 10 13 2" xfId="30129"/>
    <cellStyle name="Normal 3 3 2 10 14" xfId="12512"/>
    <cellStyle name="Normal 3 3 2 10 14 2" xfId="30130"/>
    <cellStyle name="Normal 3 3 2 10 15" xfId="30131"/>
    <cellStyle name="Normal 3 3 2 10 2" xfId="12513"/>
    <cellStyle name="Normal 3 3 2 10 2 2" xfId="30132"/>
    <cellStyle name="Normal 3 3 2 10 3" xfId="12514"/>
    <cellStyle name="Normal 3 3 2 10 3 2" xfId="30133"/>
    <cellStyle name="Normal 3 3 2 10 4" xfId="12515"/>
    <cellStyle name="Normal 3 3 2 10 4 2" xfId="30134"/>
    <cellStyle name="Normal 3 3 2 10 5" xfId="12516"/>
    <cellStyle name="Normal 3 3 2 10 5 2" xfId="30135"/>
    <cellStyle name="Normal 3 3 2 10 6" xfId="12517"/>
    <cellStyle name="Normal 3 3 2 10 6 2" xfId="30136"/>
    <cellStyle name="Normal 3 3 2 10 7" xfId="12518"/>
    <cellStyle name="Normal 3 3 2 10 7 2" xfId="30137"/>
    <cellStyle name="Normal 3 3 2 10 8" xfId="12519"/>
    <cellStyle name="Normal 3 3 2 10 8 2" xfId="30138"/>
    <cellStyle name="Normal 3 3 2 10 9" xfId="12520"/>
    <cellStyle name="Normal 3 3 2 10 9 2" xfId="30139"/>
    <cellStyle name="Normal 3 3 2 11" xfId="12521"/>
    <cellStyle name="Normal 3 3 2 11 10" xfId="12522"/>
    <cellStyle name="Normal 3 3 2 11 10 2" xfId="30140"/>
    <cellStyle name="Normal 3 3 2 11 11" xfId="12523"/>
    <cellStyle name="Normal 3 3 2 11 11 2" xfId="30141"/>
    <cellStyle name="Normal 3 3 2 11 12" xfId="12524"/>
    <cellStyle name="Normal 3 3 2 11 12 2" xfId="30142"/>
    <cellStyle name="Normal 3 3 2 11 13" xfId="12525"/>
    <cellStyle name="Normal 3 3 2 11 13 2" xfId="30143"/>
    <cellStyle name="Normal 3 3 2 11 14" xfId="12526"/>
    <cellStyle name="Normal 3 3 2 11 14 2" xfId="30144"/>
    <cellStyle name="Normal 3 3 2 11 15" xfId="30145"/>
    <cellStyle name="Normal 3 3 2 11 2" xfId="12527"/>
    <cellStyle name="Normal 3 3 2 11 2 2" xfId="30146"/>
    <cellStyle name="Normal 3 3 2 11 3" xfId="12528"/>
    <cellStyle name="Normal 3 3 2 11 3 2" xfId="30147"/>
    <cellStyle name="Normal 3 3 2 11 4" xfId="12529"/>
    <cellStyle name="Normal 3 3 2 11 4 2" xfId="30148"/>
    <cellStyle name="Normal 3 3 2 11 5" xfId="12530"/>
    <cellStyle name="Normal 3 3 2 11 5 2" xfId="30149"/>
    <cellStyle name="Normal 3 3 2 11 6" xfId="12531"/>
    <cellStyle name="Normal 3 3 2 11 6 2" xfId="30150"/>
    <cellStyle name="Normal 3 3 2 11 7" xfId="12532"/>
    <cellStyle name="Normal 3 3 2 11 7 2" xfId="30151"/>
    <cellStyle name="Normal 3 3 2 11 8" xfId="12533"/>
    <cellStyle name="Normal 3 3 2 11 8 2" xfId="30152"/>
    <cellStyle name="Normal 3 3 2 11 9" xfId="12534"/>
    <cellStyle name="Normal 3 3 2 11 9 2" xfId="30153"/>
    <cellStyle name="Normal 3 3 2 12" xfId="12535"/>
    <cellStyle name="Normal 3 3 2 12 10" xfId="12536"/>
    <cellStyle name="Normal 3 3 2 12 10 2" xfId="30154"/>
    <cellStyle name="Normal 3 3 2 12 11" xfId="12537"/>
    <cellStyle name="Normal 3 3 2 12 11 2" xfId="30155"/>
    <cellStyle name="Normal 3 3 2 12 12" xfId="12538"/>
    <cellStyle name="Normal 3 3 2 12 12 2" xfId="30156"/>
    <cellStyle name="Normal 3 3 2 12 13" xfId="12539"/>
    <cellStyle name="Normal 3 3 2 12 13 2" xfId="30157"/>
    <cellStyle name="Normal 3 3 2 12 14" xfId="12540"/>
    <cellStyle name="Normal 3 3 2 12 14 2" xfId="30158"/>
    <cellStyle name="Normal 3 3 2 12 15" xfId="30159"/>
    <cellStyle name="Normal 3 3 2 12 2" xfId="12541"/>
    <cellStyle name="Normal 3 3 2 12 2 2" xfId="30160"/>
    <cellStyle name="Normal 3 3 2 12 3" xfId="12542"/>
    <cellStyle name="Normal 3 3 2 12 3 2" xfId="30161"/>
    <cellStyle name="Normal 3 3 2 12 4" xfId="12543"/>
    <cellStyle name="Normal 3 3 2 12 4 2" xfId="30162"/>
    <cellStyle name="Normal 3 3 2 12 5" xfId="12544"/>
    <cellStyle name="Normal 3 3 2 12 5 2" xfId="30163"/>
    <cellStyle name="Normal 3 3 2 12 6" xfId="12545"/>
    <cellStyle name="Normal 3 3 2 12 6 2" xfId="30164"/>
    <cellStyle name="Normal 3 3 2 12 7" xfId="12546"/>
    <cellStyle name="Normal 3 3 2 12 7 2" xfId="30165"/>
    <cellStyle name="Normal 3 3 2 12 8" xfId="12547"/>
    <cellStyle name="Normal 3 3 2 12 8 2" xfId="30166"/>
    <cellStyle name="Normal 3 3 2 12 9" xfId="12548"/>
    <cellStyle name="Normal 3 3 2 12 9 2" xfId="30167"/>
    <cellStyle name="Normal 3 3 2 13" xfId="12549"/>
    <cellStyle name="Normal 3 3 2 13 10" xfId="12550"/>
    <cellStyle name="Normal 3 3 2 13 10 2" xfId="30168"/>
    <cellStyle name="Normal 3 3 2 13 11" xfId="12551"/>
    <cellStyle name="Normal 3 3 2 13 11 2" xfId="30169"/>
    <cellStyle name="Normal 3 3 2 13 12" xfId="12552"/>
    <cellStyle name="Normal 3 3 2 13 12 2" xfId="30170"/>
    <cellStyle name="Normal 3 3 2 13 13" xfId="12553"/>
    <cellStyle name="Normal 3 3 2 13 13 2" xfId="30171"/>
    <cellStyle name="Normal 3 3 2 13 14" xfId="12554"/>
    <cellStyle name="Normal 3 3 2 13 14 2" xfId="30172"/>
    <cellStyle name="Normal 3 3 2 13 15" xfId="30173"/>
    <cellStyle name="Normal 3 3 2 13 2" xfId="12555"/>
    <cellStyle name="Normal 3 3 2 13 2 2" xfId="30174"/>
    <cellStyle name="Normal 3 3 2 13 3" xfId="12556"/>
    <cellStyle name="Normal 3 3 2 13 3 2" xfId="30175"/>
    <cellStyle name="Normal 3 3 2 13 4" xfId="12557"/>
    <cellStyle name="Normal 3 3 2 13 4 2" xfId="30176"/>
    <cellStyle name="Normal 3 3 2 13 5" xfId="12558"/>
    <cellStyle name="Normal 3 3 2 13 5 2" xfId="30177"/>
    <cellStyle name="Normal 3 3 2 13 6" xfId="12559"/>
    <cellStyle name="Normal 3 3 2 13 6 2" xfId="30178"/>
    <cellStyle name="Normal 3 3 2 13 7" xfId="12560"/>
    <cellStyle name="Normal 3 3 2 13 7 2" xfId="30179"/>
    <cellStyle name="Normal 3 3 2 13 8" xfId="12561"/>
    <cellStyle name="Normal 3 3 2 13 8 2" xfId="30180"/>
    <cellStyle name="Normal 3 3 2 13 9" xfId="12562"/>
    <cellStyle name="Normal 3 3 2 13 9 2" xfId="30181"/>
    <cellStyle name="Normal 3 3 2 14" xfId="12563"/>
    <cellStyle name="Normal 3 3 2 14 10" xfId="12564"/>
    <cellStyle name="Normal 3 3 2 14 10 2" xfId="30182"/>
    <cellStyle name="Normal 3 3 2 14 11" xfId="12565"/>
    <cellStyle name="Normal 3 3 2 14 11 2" xfId="30183"/>
    <cellStyle name="Normal 3 3 2 14 12" xfId="12566"/>
    <cellStyle name="Normal 3 3 2 14 12 2" xfId="30184"/>
    <cellStyle name="Normal 3 3 2 14 13" xfId="12567"/>
    <cellStyle name="Normal 3 3 2 14 13 2" xfId="30185"/>
    <cellStyle name="Normal 3 3 2 14 14" xfId="12568"/>
    <cellStyle name="Normal 3 3 2 14 14 2" xfId="30186"/>
    <cellStyle name="Normal 3 3 2 14 15" xfId="30187"/>
    <cellStyle name="Normal 3 3 2 14 2" xfId="12569"/>
    <cellStyle name="Normal 3 3 2 14 2 2" xfId="30188"/>
    <cellStyle name="Normal 3 3 2 14 3" xfId="12570"/>
    <cellStyle name="Normal 3 3 2 14 3 2" xfId="30189"/>
    <cellStyle name="Normal 3 3 2 14 4" xfId="12571"/>
    <cellStyle name="Normal 3 3 2 14 4 2" xfId="30190"/>
    <cellStyle name="Normal 3 3 2 14 5" xfId="12572"/>
    <cellStyle name="Normal 3 3 2 14 5 2" xfId="30191"/>
    <cellStyle name="Normal 3 3 2 14 6" xfId="12573"/>
    <cellStyle name="Normal 3 3 2 14 6 2" xfId="30192"/>
    <cellStyle name="Normal 3 3 2 14 7" xfId="12574"/>
    <cellStyle name="Normal 3 3 2 14 7 2" xfId="30193"/>
    <cellStyle name="Normal 3 3 2 14 8" xfId="12575"/>
    <cellStyle name="Normal 3 3 2 14 8 2" xfId="30194"/>
    <cellStyle name="Normal 3 3 2 14 9" xfId="12576"/>
    <cellStyle name="Normal 3 3 2 14 9 2" xfId="30195"/>
    <cellStyle name="Normal 3 3 2 15" xfId="12577"/>
    <cellStyle name="Normal 3 3 2 16" xfId="12578"/>
    <cellStyle name="Normal 3 3 2 17" xfId="12579"/>
    <cellStyle name="Normal 3 3 2 17 10" xfId="12580"/>
    <cellStyle name="Normal 3 3 2 17 10 2" xfId="30196"/>
    <cellStyle name="Normal 3 3 2 17 11" xfId="12581"/>
    <cellStyle name="Normal 3 3 2 17 11 2" xfId="30197"/>
    <cellStyle name="Normal 3 3 2 17 12" xfId="12582"/>
    <cellStyle name="Normal 3 3 2 17 12 2" xfId="30198"/>
    <cellStyle name="Normal 3 3 2 17 13" xfId="12583"/>
    <cellStyle name="Normal 3 3 2 17 13 2" xfId="30199"/>
    <cellStyle name="Normal 3 3 2 17 14" xfId="12584"/>
    <cellStyle name="Normal 3 3 2 17 14 2" xfId="30200"/>
    <cellStyle name="Normal 3 3 2 17 15" xfId="30201"/>
    <cellStyle name="Normal 3 3 2 17 2" xfId="12585"/>
    <cellStyle name="Normal 3 3 2 17 2 2" xfId="30202"/>
    <cellStyle name="Normal 3 3 2 17 3" xfId="12586"/>
    <cellStyle name="Normal 3 3 2 17 3 2" xfId="30203"/>
    <cellStyle name="Normal 3 3 2 17 4" xfId="12587"/>
    <cellStyle name="Normal 3 3 2 17 4 2" xfId="30204"/>
    <cellStyle name="Normal 3 3 2 17 5" xfId="12588"/>
    <cellStyle name="Normal 3 3 2 17 5 2" xfId="30205"/>
    <cellStyle name="Normal 3 3 2 17 6" xfId="12589"/>
    <cellStyle name="Normal 3 3 2 17 6 2" xfId="30206"/>
    <cellStyle name="Normal 3 3 2 17 7" xfId="12590"/>
    <cellStyle name="Normal 3 3 2 17 7 2" xfId="30207"/>
    <cellStyle name="Normal 3 3 2 17 8" xfId="12591"/>
    <cellStyle name="Normal 3 3 2 17 8 2" xfId="30208"/>
    <cellStyle name="Normal 3 3 2 17 9" xfId="12592"/>
    <cellStyle name="Normal 3 3 2 17 9 2" xfId="30209"/>
    <cellStyle name="Normal 3 3 2 18" xfId="12593"/>
    <cellStyle name="Normal 3 3 2 18 10" xfId="12594"/>
    <cellStyle name="Normal 3 3 2 18 10 2" xfId="30210"/>
    <cellStyle name="Normal 3 3 2 18 11" xfId="12595"/>
    <cellStyle name="Normal 3 3 2 18 11 2" xfId="30211"/>
    <cellStyle name="Normal 3 3 2 18 12" xfId="12596"/>
    <cellStyle name="Normal 3 3 2 18 12 2" xfId="30212"/>
    <cellStyle name="Normal 3 3 2 18 13" xfId="12597"/>
    <cellStyle name="Normal 3 3 2 18 13 2" xfId="30213"/>
    <cellStyle name="Normal 3 3 2 18 14" xfId="12598"/>
    <cellStyle name="Normal 3 3 2 18 14 2" xfId="30214"/>
    <cellStyle name="Normal 3 3 2 18 15" xfId="30215"/>
    <cellStyle name="Normal 3 3 2 18 2" xfId="12599"/>
    <cellStyle name="Normal 3 3 2 18 2 2" xfId="30216"/>
    <cellStyle name="Normal 3 3 2 18 3" xfId="12600"/>
    <cellStyle name="Normal 3 3 2 18 3 2" xfId="30217"/>
    <cellStyle name="Normal 3 3 2 18 4" xfId="12601"/>
    <cellStyle name="Normal 3 3 2 18 4 2" xfId="30218"/>
    <cellStyle name="Normal 3 3 2 18 5" xfId="12602"/>
    <cellStyle name="Normal 3 3 2 18 5 2" xfId="30219"/>
    <cellStyle name="Normal 3 3 2 18 6" xfId="12603"/>
    <cellStyle name="Normal 3 3 2 18 6 2" xfId="30220"/>
    <cellStyle name="Normal 3 3 2 18 7" xfId="12604"/>
    <cellStyle name="Normal 3 3 2 18 7 2" xfId="30221"/>
    <cellStyle name="Normal 3 3 2 18 8" xfId="12605"/>
    <cellStyle name="Normal 3 3 2 18 8 2" xfId="30222"/>
    <cellStyle name="Normal 3 3 2 18 9" xfId="12606"/>
    <cellStyle name="Normal 3 3 2 18 9 2" xfId="30223"/>
    <cellStyle name="Normal 3 3 2 19" xfId="12607"/>
    <cellStyle name="Normal 3 3 2 2" xfId="552"/>
    <cellStyle name="Normal 3 3 2 2 10" xfId="12608"/>
    <cellStyle name="Normal 3 3 2 2 10 2" xfId="30224"/>
    <cellStyle name="Normal 3 3 2 2 11" xfId="12609"/>
    <cellStyle name="Normal 3 3 2 2 11 2" xfId="30225"/>
    <cellStyle name="Normal 3 3 2 2 12" xfId="12610"/>
    <cellStyle name="Normal 3 3 2 2 12 2" xfId="30226"/>
    <cellStyle name="Normal 3 3 2 2 13" xfId="12611"/>
    <cellStyle name="Normal 3 3 2 2 13 2" xfId="30227"/>
    <cellStyle name="Normal 3 3 2 2 14" xfId="12612"/>
    <cellStyle name="Normal 3 3 2 2 14 2" xfId="30228"/>
    <cellStyle name="Normal 3 3 2 2 15" xfId="12613"/>
    <cellStyle name="Normal 3 3 2 2 15 2" xfId="30229"/>
    <cellStyle name="Normal 3 3 2 2 16" xfId="12614"/>
    <cellStyle name="Normal 3 3 2 2 16 2" xfId="30230"/>
    <cellStyle name="Normal 3 3 2 2 17" xfId="12615"/>
    <cellStyle name="Normal 3 3 2 2 17 2" xfId="30231"/>
    <cellStyle name="Normal 3 3 2 2 18" xfId="12616"/>
    <cellStyle name="Normal 3 3 2 2 19" xfId="30232"/>
    <cellStyle name="Normal 3 3 2 2 2" xfId="12617"/>
    <cellStyle name="Normal 3 3 2 2 20" xfId="37910"/>
    <cellStyle name="Normal 3 3 2 2 3" xfId="12618"/>
    <cellStyle name="Normal 3 3 2 2 4" xfId="12619"/>
    <cellStyle name="Normal 3 3 2 2 5" xfId="12620"/>
    <cellStyle name="Normal 3 3 2 2 5 2" xfId="30233"/>
    <cellStyle name="Normal 3 3 2 2 6" xfId="12621"/>
    <cellStyle name="Normal 3 3 2 2 6 2" xfId="30234"/>
    <cellStyle name="Normal 3 3 2 2 7" xfId="12622"/>
    <cellStyle name="Normal 3 3 2 2 7 2" xfId="30235"/>
    <cellStyle name="Normal 3 3 2 2 8" xfId="12623"/>
    <cellStyle name="Normal 3 3 2 2 8 2" xfId="30236"/>
    <cellStyle name="Normal 3 3 2 2 9" xfId="12624"/>
    <cellStyle name="Normal 3 3 2 2 9 2" xfId="30237"/>
    <cellStyle name="Normal 3 3 2 20" xfId="37796"/>
    <cellStyle name="Normal 3 3 2 3" xfId="12625"/>
    <cellStyle name="Normal 3 3 2 4" xfId="12626"/>
    <cellStyle name="Normal 3 3 2 5" xfId="12627"/>
    <cellStyle name="Normal 3 3 2 6" xfId="12628"/>
    <cellStyle name="Normal 3 3 2 6 10" xfId="12629"/>
    <cellStyle name="Normal 3 3 2 6 10 2" xfId="30238"/>
    <cellStyle name="Normal 3 3 2 6 11" xfId="12630"/>
    <cellStyle name="Normal 3 3 2 6 11 2" xfId="30239"/>
    <cellStyle name="Normal 3 3 2 6 12" xfId="12631"/>
    <cellStyle name="Normal 3 3 2 6 12 2" xfId="30240"/>
    <cellStyle name="Normal 3 3 2 6 13" xfId="12632"/>
    <cellStyle name="Normal 3 3 2 6 13 2" xfId="30241"/>
    <cellStyle name="Normal 3 3 2 6 14" xfId="12633"/>
    <cellStyle name="Normal 3 3 2 6 14 2" xfId="30242"/>
    <cellStyle name="Normal 3 3 2 6 15" xfId="12634"/>
    <cellStyle name="Normal 3 3 2 6 15 2" xfId="30243"/>
    <cellStyle name="Normal 3 3 2 6 16" xfId="30244"/>
    <cellStyle name="Normal 3 3 2 6 2" xfId="12635"/>
    <cellStyle name="Normal 3 3 2 6 2 10" xfId="12636"/>
    <cellStyle name="Normal 3 3 2 6 2 10 2" xfId="30245"/>
    <cellStyle name="Normal 3 3 2 6 2 11" xfId="12637"/>
    <cellStyle name="Normal 3 3 2 6 2 11 2" xfId="30246"/>
    <cellStyle name="Normal 3 3 2 6 2 12" xfId="12638"/>
    <cellStyle name="Normal 3 3 2 6 2 12 2" xfId="30247"/>
    <cellStyle name="Normal 3 3 2 6 2 13" xfId="12639"/>
    <cellStyle name="Normal 3 3 2 6 2 13 2" xfId="30248"/>
    <cellStyle name="Normal 3 3 2 6 2 14" xfId="12640"/>
    <cellStyle name="Normal 3 3 2 6 2 14 2" xfId="30249"/>
    <cellStyle name="Normal 3 3 2 6 2 15" xfId="30250"/>
    <cellStyle name="Normal 3 3 2 6 2 2" xfId="12641"/>
    <cellStyle name="Normal 3 3 2 6 2 2 2" xfId="30251"/>
    <cellStyle name="Normal 3 3 2 6 2 3" xfId="12642"/>
    <cellStyle name="Normal 3 3 2 6 2 3 2" xfId="30252"/>
    <cellStyle name="Normal 3 3 2 6 2 4" xfId="12643"/>
    <cellStyle name="Normal 3 3 2 6 2 4 2" xfId="30253"/>
    <cellStyle name="Normal 3 3 2 6 2 5" xfId="12644"/>
    <cellStyle name="Normal 3 3 2 6 2 5 2" xfId="30254"/>
    <cellStyle name="Normal 3 3 2 6 2 6" xfId="12645"/>
    <cellStyle name="Normal 3 3 2 6 2 6 2" xfId="30255"/>
    <cellStyle name="Normal 3 3 2 6 2 7" xfId="12646"/>
    <cellStyle name="Normal 3 3 2 6 2 7 2" xfId="30256"/>
    <cellStyle name="Normal 3 3 2 6 2 8" xfId="12647"/>
    <cellStyle name="Normal 3 3 2 6 2 8 2" xfId="30257"/>
    <cellStyle name="Normal 3 3 2 6 2 9" xfId="12648"/>
    <cellStyle name="Normal 3 3 2 6 2 9 2" xfId="30258"/>
    <cellStyle name="Normal 3 3 2 6 3" xfId="12649"/>
    <cellStyle name="Normal 3 3 2 6 3 2" xfId="30259"/>
    <cellStyle name="Normal 3 3 2 6 4" xfId="12650"/>
    <cellStyle name="Normal 3 3 2 6 4 2" xfId="30260"/>
    <cellStyle name="Normal 3 3 2 6 5" xfId="12651"/>
    <cellStyle name="Normal 3 3 2 6 5 2" xfId="30261"/>
    <cellStyle name="Normal 3 3 2 6 6" xfId="12652"/>
    <cellStyle name="Normal 3 3 2 6 6 2" xfId="30262"/>
    <cellStyle name="Normal 3 3 2 6 7" xfId="12653"/>
    <cellStyle name="Normal 3 3 2 6 7 2" xfId="30263"/>
    <cellStyle name="Normal 3 3 2 6 8" xfId="12654"/>
    <cellStyle name="Normal 3 3 2 6 8 2" xfId="30264"/>
    <cellStyle name="Normal 3 3 2 6 9" xfId="12655"/>
    <cellStyle name="Normal 3 3 2 6 9 2" xfId="30265"/>
    <cellStyle name="Normal 3 3 2 7" xfId="12656"/>
    <cellStyle name="Normal 3 3 2 7 10" xfId="12657"/>
    <cellStyle name="Normal 3 3 2 7 10 2" xfId="30266"/>
    <cellStyle name="Normal 3 3 2 7 11" xfId="12658"/>
    <cellStyle name="Normal 3 3 2 7 11 2" xfId="30267"/>
    <cellStyle name="Normal 3 3 2 7 12" xfId="12659"/>
    <cellStyle name="Normal 3 3 2 7 12 2" xfId="30268"/>
    <cellStyle name="Normal 3 3 2 7 13" xfId="12660"/>
    <cellStyle name="Normal 3 3 2 7 13 2" xfId="30269"/>
    <cellStyle name="Normal 3 3 2 7 14" xfId="12661"/>
    <cellStyle name="Normal 3 3 2 7 14 2" xfId="30270"/>
    <cellStyle name="Normal 3 3 2 7 15" xfId="12662"/>
    <cellStyle name="Normal 3 3 2 7 15 2" xfId="30271"/>
    <cellStyle name="Normal 3 3 2 7 16" xfId="30272"/>
    <cellStyle name="Normal 3 3 2 7 2" xfId="12663"/>
    <cellStyle name="Normal 3 3 2 7 2 10" xfId="12664"/>
    <cellStyle name="Normal 3 3 2 7 2 10 2" xfId="30273"/>
    <cellStyle name="Normal 3 3 2 7 2 11" xfId="12665"/>
    <cellStyle name="Normal 3 3 2 7 2 11 2" xfId="30274"/>
    <cellStyle name="Normal 3 3 2 7 2 12" xfId="12666"/>
    <cellStyle name="Normal 3 3 2 7 2 12 2" xfId="30275"/>
    <cellStyle name="Normal 3 3 2 7 2 13" xfId="12667"/>
    <cellStyle name="Normal 3 3 2 7 2 13 2" xfId="30276"/>
    <cellStyle name="Normal 3 3 2 7 2 14" xfId="12668"/>
    <cellStyle name="Normal 3 3 2 7 2 14 2" xfId="30277"/>
    <cellStyle name="Normal 3 3 2 7 2 15" xfId="30278"/>
    <cellStyle name="Normal 3 3 2 7 2 2" xfId="12669"/>
    <cellStyle name="Normal 3 3 2 7 2 2 2" xfId="30279"/>
    <cellStyle name="Normal 3 3 2 7 2 3" xfId="12670"/>
    <cellStyle name="Normal 3 3 2 7 2 3 2" xfId="30280"/>
    <cellStyle name="Normal 3 3 2 7 2 4" xfId="12671"/>
    <cellStyle name="Normal 3 3 2 7 2 4 2" xfId="30281"/>
    <cellStyle name="Normal 3 3 2 7 2 5" xfId="12672"/>
    <cellStyle name="Normal 3 3 2 7 2 5 2" xfId="30282"/>
    <cellStyle name="Normal 3 3 2 7 2 6" xfId="12673"/>
    <cellStyle name="Normal 3 3 2 7 2 6 2" xfId="30283"/>
    <cellStyle name="Normal 3 3 2 7 2 7" xfId="12674"/>
    <cellStyle name="Normal 3 3 2 7 2 7 2" xfId="30284"/>
    <cellStyle name="Normal 3 3 2 7 2 8" xfId="12675"/>
    <cellStyle name="Normal 3 3 2 7 2 8 2" xfId="30285"/>
    <cellStyle name="Normal 3 3 2 7 2 9" xfId="12676"/>
    <cellStyle name="Normal 3 3 2 7 2 9 2" xfId="30286"/>
    <cellStyle name="Normal 3 3 2 7 3" xfId="12677"/>
    <cellStyle name="Normal 3 3 2 7 3 2" xfId="30287"/>
    <cellStyle name="Normal 3 3 2 7 4" xfId="12678"/>
    <cellStyle name="Normal 3 3 2 7 4 2" xfId="30288"/>
    <cellStyle name="Normal 3 3 2 7 5" xfId="12679"/>
    <cellStyle name="Normal 3 3 2 7 5 2" xfId="30289"/>
    <cellStyle name="Normal 3 3 2 7 6" xfId="12680"/>
    <cellStyle name="Normal 3 3 2 7 6 2" xfId="30290"/>
    <cellStyle name="Normal 3 3 2 7 7" xfId="12681"/>
    <cellStyle name="Normal 3 3 2 7 7 2" xfId="30291"/>
    <cellStyle name="Normal 3 3 2 7 8" xfId="12682"/>
    <cellStyle name="Normal 3 3 2 7 8 2" xfId="30292"/>
    <cellStyle name="Normal 3 3 2 7 9" xfId="12683"/>
    <cellStyle name="Normal 3 3 2 7 9 2" xfId="30293"/>
    <cellStyle name="Normal 3 3 2 8" xfId="12684"/>
    <cellStyle name="Normal 3 3 2 8 10" xfId="12685"/>
    <cellStyle name="Normal 3 3 2 8 10 2" xfId="30294"/>
    <cellStyle name="Normal 3 3 2 8 11" xfId="12686"/>
    <cellStyle name="Normal 3 3 2 8 11 2" xfId="30295"/>
    <cellStyle name="Normal 3 3 2 8 12" xfId="12687"/>
    <cellStyle name="Normal 3 3 2 8 12 2" xfId="30296"/>
    <cellStyle name="Normal 3 3 2 8 13" xfId="12688"/>
    <cellStyle name="Normal 3 3 2 8 13 2" xfId="30297"/>
    <cellStyle name="Normal 3 3 2 8 14" xfId="12689"/>
    <cellStyle name="Normal 3 3 2 8 14 2" xfId="30298"/>
    <cellStyle name="Normal 3 3 2 8 15" xfId="12690"/>
    <cellStyle name="Normal 3 3 2 8 15 2" xfId="30299"/>
    <cellStyle name="Normal 3 3 2 8 16" xfId="30300"/>
    <cellStyle name="Normal 3 3 2 8 2" xfId="12691"/>
    <cellStyle name="Normal 3 3 2 8 2 10" xfId="12692"/>
    <cellStyle name="Normal 3 3 2 8 2 10 2" xfId="30301"/>
    <cellStyle name="Normal 3 3 2 8 2 11" xfId="12693"/>
    <cellStyle name="Normal 3 3 2 8 2 11 2" xfId="30302"/>
    <cellStyle name="Normal 3 3 2 8 2 12" xfId="12694"/>
    <cellStyle name="Normal 3 3 2 8 2 12 2" xfId="30303"/>
    <cellStyle name="Normal 3 3 2 8 2 13" xfId="12695"/>
    <cellStyle name="Normal 3 3 2 8 2 13 2" xfId="30304"/>
    <cellStyle name="Normal 3 3 2 8 2 14" xfId="12696"/>
    <cellStyle name="Normal 3 3 2 8 2 14 2" xfId="30305"/>
    <cellStyle name="Normal 3 3 2 8 2 15" xfId="30306"/>
    <cellStyle name="Normal 3 3 2 8 2 2" xfId="12697"/>
    <cellStyle name="Normal 3 3 2 8 2 2 2" xfId="30307"/>
    <cellStyle name="Normal 3 3 2 8 2 3" xfId="12698"/>
    <cellStyle name="Normal 3 3 2 8 2 3 2" xfId="30308"/>
    <cellStyle name="Normal 3 3 2 8 2 4" xfId="12699"/>
    <cellStyle name="Normal 3 3 2 8 2 4 2" xfId="30309"/>
    <cellStyle name="Normal 3 3 2 8 2 5" xfId="12700"/>
    <cellStyle name="Normal 3 3 2 8 2 5 2" xfId="30310"/>
    <cellStyle name="Normal 3 3 2 8 2 6" xfId="12701"/>
    <cellStyle name="Normal 3 3 2 8 2 6 2" xfId="30311"/>
    <cellStyle name="Normal 3 3 2 8 2 7" xfId="12702"/>
    <cellStyle name="Normal 3 3 2 8 2 7 2" xfId="30312"/>
    <cellStyle name="Normal 3 3 2 8 2 8" xfId="12703"/>
    <cellStyle name="Normal 3 3 2 8 2 8 2" xfId="30313"/>
    <cellStyle name="Normal 3 3 2 8 2 9" xfId="12704"/>
    <cellStyle name="Normal 3 3 2 8 2 9 2" xfId="30314"/>
    <cellStyle name="Normal 3 3 2 8 3" xfId="12705"/>
    <cellStyle name="Normal 3 3 2 8 3 2" xfId="30315"/>
    <cellStyle name="Normal 3 3 2 8 4" xfId="12706"/>
    <cellStyle name="Normal 3 3 2 8 4 2" xfId="30316"/>
    <cellStyle name="Normal 3 3 2 8 5" xfId="12707"/>
    <cellStyle name="Normal 3 3 2 8 5 2" xfId="30317"/>
    <cellStyle name="Normal 3 3 2 8 6" xfId="12708"/>
    <cellStyle name="Normal 3 3 2 8 6 2" xfId="30318"/>
    <cellStyle name="Normal 3 3 2 8 7" xfId="12709"/>
    <cellStyle name="Normal 3 3 2 8 7 2" xfId="30319"/>
    <cellStyle name="Normal 3 3 2 8 8" xfId="12710"/>
    <cellStyle name="Normal 3 3 2 8 8 2" xfId="30320"/>
    <cellStyle name="Normal 3 3 2 8 9" xfId="12711"/>
    <cellStyle name="Normal 3 3 2 8 9 2" xfId="30321"/>
    <cellStyle name="Normal 3 3 2 9" xfId="12712"/>
    <cellStyle name="Normal 3 3 2 9 10" xfId="12713"/>
    <cellStyle name="Normal 3 3 2 9 10 2" xfId="30322"/>
    <cellStyle name="Normal 3 3 2 9 11" xfId="12714"/>
    <cellStyle name="Normal 3 3 2 9 11 2" xfId="30323"/>
    <cellStyle name="Normal 3 3 2 9 12" xfId="12715"/>
    <cellStyle name="Normal 3 3 2 9 12 2" xfId="30324"/>
    <cellStyle name="Normal 3 3 2 9 13" xfId="12716"/>
    <cellStyle name="Normal 3 3 2 9 13 2" xfId="30325"/>
    <cellStyle name="Normal 3 3 2 9 14" xfId="12717"/>
    <cellStyle name="Normal 3 3 2 9 14 2" xfId="30326"/>
    <cellStyle name="Normal 3 3 2 9 15" xfId="30327"/>
    <cellStyle name="Normal 3 3 2 9 2" xfId="12718"/>
    <cellStyle name="Normal 3 3 2 9 2 2" xfId="30328"/>
    <cellStyle name="Normal 3 3 2 9 3" xfId="12719"/>
    <cellStyle name="Normal 3 3 2 9 3 2" xfId="30329"/>
    <cellStyle name="Normal 3 3 2 9 4" xfId="12720"/>
    <cellStyle name="Normal 3 3 2 9 4 2" xfId="30330"/>
    <cellStyle name="Normal 3 3 2 9 5" xfId="12721"/>
    <cellStyle name="Normal 3 3 2 9 5 2" xfId="30331"/>
    <cellStyle name="Normal 3 3 2 9 6" xfId="12722"/>
    <cellStyle name="Normal 3 3 2 9 6 2" xfId="30332"/>
    <cellStyle name="Normal 3 3 2 9 7" xfId="12723"/>
    <cellStyle name="Normal 3 3 2 9 7 2" xfId="30333"/>
    <cellStyle name="Normal 3 3 2 9 8" xfId="12724"/>
    <cellStyle name="Normal 3 3 2 9 8 2" xfId="30334"/>
    <cellStyle name="Normal 3 3 2 9 9" xfId="12725"/>
    <cellStyle name="Normal 3 3 2 9 9 2" xfId="30335"/>
    <cellStyle name="Normal 3 3 20" xfId="12726"/>
    <cellStyle name="Normal 3 3 20 10" xfId="12727"/>
    <cellStyle name="Normal 3 3 20 10 2" xfId="30336"/>
    <cellStyle name="Normal 3 3 20 11" xfId="12728"/>
    <cellStyle name="Normal 3 3 20 11 2" xfId="30337"/>
    <cellStyle name="Normal 3 3 20 12" xfId="12729"/>
    <cellStyle name="Normal 3 3 20 12 2" xfId="30338"/>
    <cellStyle name="Normal 3 3 20 13" xfId="12730"/>
    <cellStyle name="Normal 3 3 20 13 2" xfId="30339"/>
    <cellStyle name="Normal 3 3 20 14" xfId="12731"/>
    <cellStyle name="Normal 3 3 20 14 2" xfId="30340"/>
    <cellStyle name="Normal 3 3 20 15" xfId="12732"/>
    <cellStyle name="Normal 3 3 20 15 2" xfId="30341"/>
    <cellStyle name="Normal 3 3 20 16" xfId="30342"/>
    <cellStyle name="Normal 3 3 20 2" xfId="12733"/>
    <cellStyle name="Normal 3 3 20 2 10" xfId="12734"/>
    <cellStyle name="Normal 3 3 20 2 10 2" xfId="30343"/>
    <cellStyle name="Normal 3 3 20 2 11" xfId="12735"/>
    <cellStyle name="Normal 3 3 20 2 11 2" xfId="30344"/>
    <cellStyle name="Normal 3 3 20 2 12" xfId="12736"/>
    <cellStyle name="Normal 3 3 20 2 12 2" xfId="30345"/>
    <cellStyle name="Normal 3 3 20 2 13" xfId="12737"/>
    <cellStyle name="Normal 3 3 20 2 13 2" xfId="30346"/>
    <cellStyle name="Normal 3 3 20 2 14" xfId="12738"/>
    <cellStyle name="Normal 3 3 20 2 14 2" xfId="30347"/>
    <cellStyle name="Normal 3 3 20 2 15" xfId="30348"/>
    <cellStyle name="Normal 3 3 20 2 2" xfId="12739"/>
    <cellStyle name="Normal 3 3 20 2 2 2" xfId="30349"/>
    <cellStyle name="Normal 3 3 20 2 3" xfId="12740"/>
    <cellStyle name="Normal 3 3 20 2 3 2" xfId="30350"/>
    <cellStyle name="Normal 3 3 20 2 4" xfId="12741"/>
    <cellStyle name="Normal 3 3 20 2 4 2" xfId="30351"/>
    <cellStyle name="Normal 3 3 20 2 5" xfId="12742"/>
    <cellStyle name="Normal 3 3 20 2 5 2" xfId="30352"/>
    <cellStyle name="Normal 3 3 20 2 6" xfId="12743"/>
    <cellStyle name="Normal 3 3 20 2 6 2" xfId="30353"/>
    <cellStyle name="Normal 3 3 20 2 7" xfId="12744"/>
    <cellStyle name="Normal 3 3 20 2 7 2" xfId="30354"/>
    <cellStyle name="Normal 3 3 20 2 8" xfId="12745"/>
    <cellStyle name="Normal 3 3 20 2 8 2" xfId="30355"/>
    <cellStyle name="Normal 3 3 20 2 9" xfId="12746"/>
    <cellStyle name="Normal 3 3 20 2 9 2" xfId="30356"/>
    <cellStyle name="Normal 3 3 20 3" xfId="12747"/>
    <cellStyle name="Normal 3 3 20 3 2" xfId="30357"/>
    <cellStyle name="Normal 3 3 20 4" xfId="12748"/>
    <cellStyle name="Normal 3 3 20 4 2" xfId="30358"/>
    <cellStyle name="Normal 3 3 20 5" xfId="12749"/>
    <cellStyle name="Normal 3 3 20 5 2" xfId="30359"/>
    <cellStyle name="Normal 3 3 20 6" xfId="12750"/>
    <cellStyle name="Normal 3 3 20 6 2" xfId="30360"/>
    <cellStyle name="Normal 3 3 20 7" xfId="12751"/>
    <cellStyle name="Normal 3 3 20 7 2" xfId="30361"/>
    <cellStyle name="Normal 3 3 20 8" xfId="12752"/>
    <cellStyle name="Normal 3 3 20 8 2" xfId="30362"/>
    <cellStyle name="Normal 3 3 20 9" xfId="12753"/>
    <cellStyle name="Normal 3 3 20 9 2" xfId="30363"/>
    <cellStyle name="Normal 3 3 21" xfId="12754"/>
    <cellStyle name="Normal 3 3 21 10" xfId="12755"/>
    <cellStyle name="Normal 3 3 21 10 2" xfId="30364"/>
    <cellStyle name="Normal 3 3 21 11" xfId="12756"/>
    <cellStyle name="Normal 3 3 21 11 2" xfId="30365"/>
    <cellStyle name="Normal 3 3 21 12" xfId="12757"/>
    <cellStyle name="Normal 3 3 21 12 2" xfId="30366"/>
    <cellStyle name="Normal 3 3 21 13" xfId="12758"/>
    <cellStyle name="Normal 3 3 21 13 2" xfId="30367"/>
    <cellStyle name="Normal 3 3 21 14" xfId="12759"/>
    <cellStyle name="Normal 3 3 21 14 2" xfId="30368"/>
    <cellStyle name="Normal 3 3 21 15" xfId="12760"/>
    <cellStyle name="Normal 3 3 21 15 2" xfId="30369"/>
    <cellStyle name="Normal 3 3 21 16" xfId="30370"/>
    <cellStyle name="Normal 3 3 21 2" xfId="12761"/>
    <cellStyle name="Normal 3 3 21 2 10" xfId="12762"/>
    <cellStyle name="Normal 3 3 21 2 10 2" xfId="30371"/>
    <cellStyle name="Normal 3 3 21 2 11" xfId="12763"/>
    <cellStyle name="Normal 3 3 21 2 11 2" xfId="30372"/>
    <cellStyle name="Normal 3 3 21 2 12" xfId="12764"/>
    <cellStyle name="Normal 3 3 21 2 12 2" xfId="30373"/>
    <cellStyle name="Normal 3 3 21 2 13" xfId="12765"/>
    <cellStyle name="Normal 3 3 21 2 13 2" xfId="30374"/>
    <cellStyle name="Normal 3 3 21 2 14" xfId="12766"/>
    <cellStyle name="Normal 3 3 21 2 14 2" xfId="30375"/>
    <cellStyle name="Normal 3 3 21 2 15" xfId="30376"/>
    <cellStyle name="Normal 3 3 21 2 2" xfId="12767"/>
    <cellStyle name="Normal 3 3 21 2 2 2" xfId="30377"/>
    <cellStyle name="Normal 3 3 21 2 3" xfId="12768"/>
    <cellStyle name="Normal 3 3 21 2 3 2" xfId="30378"/>
    <cellStyle name="Normal 3 3 21 2 4" xfId="12769"/>
    <cellStyle name="Normal 3 3 21 2 4 2" xfId="30379"/>
    <cellStyle name="Normal 3 3 21 2 5" xfId="12770"/>
    <cellStyle name="Normal 3 3 21 2 5 2" xfId="30380"/>
    <cellStyle name="Normal 3 3 21 2 6" xfId="12771"/>
    <cellStyle name="Normal 3 3 21 2 6 2" xfId="30381"/>
    <cellStyle name="Normal 3 3 21 2 7" xfId="12772"/>
    <cellStyle name="Normal 3 3 21 2 7 2" xfId="30382"/>
    <cellStyle name="Normal 3 3 21 2 8" xfId="12773"/>
    <cellStyle name="Normal 3 3 21 2 8 2" xfId="30383"/>
    <cellStyle name="Normal 3 3 21 2 9" xfId="12774"/>
    <cellStyle name="Normal 3 3 21 2 9 2" xfId="30384"/>
    <cellStyle name="Normal 3 3 21 3" xfId="12775"/>
    <cellStyle name="Normal 3 3 21 3 2" xfId="30385"/>
    <cellStyle name="Normal 3 3 21 4" xfId="12776"/>
    <cellStyle name="Normal 3 3 21 4 2" xfId="30386"/>
    <cellStyle name="Normal 3 3 21 5" xfId="12777"/>
    <cellStyle name="Normal 3 3 21 5 2" xfId="30387"/>
    <cellStyle name="Normal 3 3 21 6" xfId="12778"/>
    <cellStyle name="Normal 3 3 21 6 2" xfId="30388"/>
    <cellStyle name="Normal 3 3 21 7" xfId="12779"/>
    <cellStyle name="Normal 3 3 21 7 2" xfId="30389"/>
    <cellStyle name="Normal 3 3 21 8" xfId="12780"/>
    <cellStyle name="Normal 3 3 21 8 2" xfId="30390"/>
    <cellStyle name="Normal 3 3 21 9" xfId="12781"/>
    <cellStyle name="Normal 3 3 21 9 2" xfId="30391"/>
    <cellStyle name="Normal 3 3 22" xfId="12782"/>
    <cellStyle name="Normal 3 3 22 10" xfId="12783"/>
    <cellStyle name="Normal 3 3 22 10 2" xfId="30392"/>
    <cellStyle name="Normal 3 3 22 11" xfId="12784"/>
    <cellStyle name="Normal 3 3 22 11 2" xfId="30393"/>
    <cellStyle name="Normal 3 3 22 12" xfId="12785"/>
    <cellStyle name="Normal 3 3 22 12 2" xfId="30394"/>
    <cellStyle name="Normal 3 3 22 13" xfId="12786"/>
    <cellStyle name="Normal 3 3 22 13 2" xfId="30395"/>
    <cellStyle name="Normal 3 3 22 14" xfId="12787"/>
    <cellStyle name="Normal 3 3 22 14 2" xfId="30396"/>
    <cellStyle name="Normal 3 3 22 15" xfId="30397"/>
    <cellStyle name="Normal 3 3 22 2" xfId="12788"/>
    <cellStyle name="Normal 3 3 22 2 2" xfId="30398"/>
    <cellStyle name="Normal 3 3 22 3" xfId="12789"/>
    <cellStyle name="Normal 3 3 22 3 2" xfId="30399"/>
    <cellStyle name="Normal 3 3 22 4" xfId="12790"/>
    <cellStyle name="Normal 3 3 22 4 2" xfId="30400"/>
    <cellStyle name="Normal 3 3 22 5" xfId="12791"/>
    <cellStyle name="Normal 3 3 22 5 2" xfId="30401"/>
    <cellStyle name="Normal 3 3 22 6" xfId="12792"/>
    <cellStyle name="Normal 3 3 22 6 2" xfId="30402"/>
    <cellStyle name="Normal 3 3 22 7" xfId="12793"/>
    <cellStyle name="Normal 3 3 22 7 2" xfId="30403"/>
    <cellStyle name="Normal 3 3 22 8" xfId="12794"/>
    <cellStyle name="Normal 3 3 22 8 2" xfId="30404"/>
    <cellStyle name="Normal 3 3 22 9" xfId="12795"/>
    <cellStyle name="Normal 3 3 22 9 2" xfId="30405"/>
    <cellStyle name="Normal 3 3 23" xfId="12796"/>
    <cellStyle name="Normal 3 3 23 10" xfId="12797"/>
    <cellStyle name="Normal 3 3 23 10 2" xfId="30406"/>
    <cellStyle name="Normal 3 3 23 11" xfId="12798"/>
    <cellStyle name="Normal 3 3 23 11 2" xfId="30407"/>
    <cellStyle name="Normal 3 3 23 12" xfId="12799"/>
    <cellStyle name="Normal 3 3 23 12 2" xfId="30408"/>
    <cellStyle name="Normal 3 3 23 13" xfId="12800"/>
    <cellStyle name="Normal 3 3 23 13 2" xfId="30409"/>
    <cellStyle name="Normal 3 3 23 14" xfId="12801"/>
    <cellStyle name="Normal 3 3 23 14 2" xfId="30410"/>
    <cellStyle name="Normal 3 3 23 15" xfId="30411"/>
    <cellStyle name="Normal 3 3 23 2" xfId="12802"/>
    <cellStyle name="Normal 3 3 23 2 2" xfId="30412"/>
    <cellStyle name="Normal 3 3 23 3" xfId="12803"/>
    <cellStyle name="Normal 3 3 23 3 2" xfId="30413"/>
    <cellStyle name="Normal 3 3 23 4" xfId="12804"/>
    <cellStyle name="Normal 3 3 23 4 2" xfId="30414"/>
    <cellStyle name="Normal 3 3 23 5" xfId="12805"/>
    <cellStyle name="Normal 3 3 23 5 2" xfId="30415"/>
    <cellStyle name="Normal 3 3 23 6" xfId="12806"/>
    <cellStyle name="Normal 3 3 23 6 2" xfId="30416"/>
    <cellStyle name="Normal 3 3 23 7" xfId="12807"/>
    <cellStyle name="Normal 3 3 23 7 2" xfId="30417"/>
    <cellStyle name="Normal 3 3 23 8" xfId="12808"/>
    <cellStyle name="Normal 3 3 23 8 2" xfId="30418"/>
    <cellStyle name="Normal 3 3 23 9" xfId="12809"/>
    <cellStyle name="Normal 3 3 23 9 2" xfId="30419"/>
    <cellStyle name="Normal 3 3 24" xfId="12810"/>
    <cellStyle name="Normal 3 3 24 10" xfId="12811"/>
    <cellStyle name="Normal 3 3 24 10 2" xfId="30420"/>
    <cellStyle name="Normal 3 3 24 11" xfId="12812"/>
    <cellStyle name="Normal 3 3 24 11 2" xfId="30421"/>
    <cellStyle name="Normal 3 3 24 12" xfId="12813"/>
    <cellStyle name="Normal 3 3 24 12 2" xfId="30422"/>
    <cellStyle name="Normal 3 3 24 13" xfId="12814"/>
    <cellStyle name="Normal 3 3 24 13 2" xfId="30423"/>
    <cellStyle name="Normal 3 3 24 14" xfId="12815"/>
    <cellStyle name="Normal 3 3 24 14 2" xfId="30424"/>
    <cellStyle name="Normal 3 3 24 15" xfId="30425"/>
    <cellStyle name="Normal 3 3 24 2" xfId="12816"/>
    <cellStyle name="Normal 3 3 24 2 2" xfId="30426"/>
    <cellStyle name="Normal 3 3 24 3" xfId="12817"/>
    <cellStyle name="Normal 3 3 24 3 2" xfId="30427"/>
    <cellStyle name="Normal 3 3 24 4" xfId="12818"/>
    <cellStyle name="Normal 3 3 24 4 2" xfId="30428"/>
    <cellStyle name="Normal 3 3 24 5" xfId="12819"/>
    <cellStyle name="Normal 3 3 24 5 2" xfId="30429"/>
    <cellStyle name="Normal 3 3 24 6" xfId="12820"/>
    <cellStyle name="Normal 3 3 24 6 2" xfId="30430"/>
    <cellStyle name="Normal 3 3 24 7" xfId="12821"/>
    <cellStyle name="Normal 3 3 24 7 2" xfId="30431"/>
    <cellStyle name="Normal 3 3 24 8" xfId="12822"/>
    <cellStyle name="Normal 3 3 24 8 2" xfId="30432"/>
    <cellStyle name="Normal 3 3 24 9" xfId="12823"/>
    <cellStyle name="Normal 3 3 24 9 2" xfId="30433"/>
    <cellStyle name="Normal 3 3 25" xfId="12824"/>
    <cellStyle name="Normal 3 3 25 10" xfId="12825"/>
    <cellStyle name="Normal 3 3 25 10 2" xfId="30434"/>
    <cellStyle name="Normal 3 3 25 11" xfId="12826"/>
    <cellStyle name="Normal 3 3 25 11 2" xfId="30435"/>
    <cellStyle name="Normal 3 3 25 12" xfId="12827"/>
    <cellStyle name="Normal 3 3 25 12 2" xfId="30436"/>
    <cellStyle name="Normal 3 3 25 13" xfId="12828"/>
    <cellStyle name="Normal 3 3 25 13 2" xfId="30437"/>
    <cellStyle name="Normal 3 3 25 14" xfId="12829"/>
    <cellStyle name="Normal 3 3 25 14 2" xfId="30438"/>
    <cellStyle name="Normal 3 3 25 15" xfId="30439"/>
    <cellStyle name="Normal 3 3 25 2" xfId="12830"/>
    <cellStyle name="Normal 3 3 25 2 2" xfId="30440"/>
    <cellStyle name="Normal 3 3 25 3" xfId="12831"/>
    <cellStyle name="Normal 3 3 25 3 2" xfId="30441"/>
    <cellStyle name="Normal 3 3 25 4" xfId="12832"/>
    <cellStyle name="Normal 3 3 25 4 2" xfId="30442"/>
    <cellStyle name="Normal 3 3 25 5" xfId="12833"/>
    <cellStyle name="Normal 3 3 25 5 2" xfId="30443"/>
    <cellStyle name="Normal 3 3 25 6" xfId="12834"/>
    <cellStyle name="Normal 3 3 25 6 2" xfId="30444"/>
    <cellStyle name="Normal 3 3 25 7" xfId="12835"/>
    <cellStyle name="Normal 3 3 25 7 2" xfId="30445"/>
    <cellStyle name="Normal 3 3 25 8" xfId="12836"/>
    <cellStyle name="Normal 3 3 25 8 2" xfId="30446"/>
    <cellStyle name="Normal 3 3 25 9" xfId="12837"/>
    <cellStyle name="Normal 3 3 25 9 2" xfId="30447"/>
    <cellStyle name="Normal 3 3 26" xfId="12838"/>
    <cellStyle name="Normal 3 3 26 10" xfId="12839"/>
    <cellStyle name="Normal 3 3 26 10 2" xfId="30448"/>
    <cellStyle name="Normal 3 3 26 11" xfId="12840"/>
    <cellStyle name="Normal 3 3 26 11 2" xfId="30449"/>
    <cellStyle name="Normal 3 3 26 12" xfId="12841"/>
    <cellStyle name="Normal 3 3 26 12 2" xfId="30450"/>
    <cellStyle name="Normal 3 3 26 13" xfId="12842"/>
    <cellStyle name="Normal 3 3 26 13 2" xfId="30451"/>
    <cellStyle name="Normal 3 3 26 14" xfId="12843"/>
    <cellStyle name="Normal 3 3 26 14 2" xfId="30452"/>
    <cellStyle name="Normal 3 3 26 15" xfId="30453"/>
    <cellStyle name="Normal 3 3 26 2" xfId="12844"/>
    <cellStyle name="Normal 3 3 26 2 2" xfId="30454"/>
    <cellStyle name="Normal 3 3 26 3" xfId="12845"/>
    <cellStyle name="Normal 3 3 26 3 2" xfId="30455"/>
    <cellStyle name="Normal 3 3 26 4" xfId="12846"/>
    <cellStyle name="Normal 3 3 26 4 2" xfId="30456"/>
    <cellStyle name="Normal 3 3 26 5" xfId="12847"/>
    <cellStyle name="Normal 3 3 26 5 2" xfId="30457"/>
    <cellStyle name="Normal 3 3 26 6" xfId="12848"/>
    <cellStyle name="Normal 3 3 26 6 2" xfId="30458"/>
    <cellStyle name="Normal 3 3 26 7" xfId="12849"/>
    <cellStyle name="Normal 3 3 26 7 2" xfId="30459"/>
    <cellStyle name="Normal 3 3 26 8" xfId="12850"/>
    <cellStyle name="Normal 3 3 26 8 2" xfId="30460"/>
    <cellStyle name="Normal 3 3 26 9" xfId="12851"/>
    <cellStyle name="Normal 3 3 26 9 2" xfId="30461"/>
    <cellStyle name="Normal 3 3 27" xfId="12852"/>
    <cellStyle name="Normal 3 3 27 10" xfId="12853"/>
    <cellStyle name="Normal 3 3 27 10 2" xfId="30462"/>
    <cellStyle name="Normal 3 3 27 11" xfId="12854"/>
    <cellStyle name="Normal 3 3 27 11 2" xfId="30463"/>
    <cellStyle name="Normal 3 3 27 12" xfId="12855"/>
    <cellStyle name="Normal 3 3 27 12 2" xfId="30464"/>
    <cellStyle name="Normal 3 3 27 13" xfId="12856"/>
    <cellStyle name="Normal 3 3 27 13 2" xfId="30465"/>
    <cellStyle name="Normal 3 3 27 14" xfId="12857"/>
    <cellStyle name="Normal 3 3 27 14 2" xfId="30466"/>
    <cellStyle name="Normal 3 3 27 15" xfId="30467"/>
    <cellStyle name="Normal 3 3 27 2" xfId="12858"/>
    <cellStyle name="Normal 3 3 27 2 2" xfId="30468"/>
    <cellStyle name="Normal 3 3 27 3" xfId="12859"/>
    <cellStyle name="Normal 3 3 27 3 2" xfId="30469"/>
    <cellStyle name="Normal 3 3 27 4" xfId="12860"/>
    <cellStyle name="Normal 3 3 27 4 2" xfId="30470"/>
    <cellStyle name="Normal 3 3 27 5" xfId="12861"/>
    <cellStyle name="Normal 3 3 27 5 2" xfId="30471"/>
    <cellStyle name="Normal 3 3 27 6" xfId="12862"/>
    <cellStyle name="Normal 3 3 27 6 2" xfId="30472"/>
    <cellStyle name="Normal 3 3 27 7" xfId="12863"/>
    <cellStyle name="Normal 3 3 27 7 2" xfId="30473"/>
    <cellStyle name="Normal 3 3 27 8" xfId="12864"/>
    <cellStyle name="Normal 3 3 27 8 2" xfId="30474"/>
    <cellStyle name="Normal 3 3 27 9" xfId="12865"/>
    <cellStyle name="Normal 3 3 27 9 2" xfId="30475"/>
    <cellStyle name="Normal 3 3 28" xfId="12866"/>
    <cellStyle name="Normal 3 3 29" xfId="12867"/>
    <cellStyle name="Normal 3 3 3" xfId="466"/>
    <cellStyle name="Normal 3 3 3 10" xfId="12868"/>
    <cellStyle name="Normal 3 3 3 10 10" xfId="12869"/>
    <cellStyle name="Normal 3 3 3 10 10 2" xfId="30476"/>
    <cellStyle name="Normal 3 3 3 10 11" xfId="12870"/>
    <cellStyle name="Normal 3 3 3 10 11 2" xfId="30477"/>
    <cellStyle name="Normal 3 3 3 10 12" xfId="12871"/>
    <cellStyle name="Normal 3 3 3 10 12 2" xfId="30478"/>
    <cellStyle name="Normal 3 3 3 10 13" xfId="12872"/>
    <cellStyle name="Normal 3 3 3 10 13 2" xfId="30479"/>
    <cellStyle name="Normal 3 3 3 10 14" xfId="12873"/>
    <cellStyle name="Normal 3 3 3 10 14 2" xfId="30480"/>
    <cellStyle name="Normal 3 3 3 10 15" xfId="30481"/>
    <cellStyle name="Normal 3 3 3 10 2" xfId="12874"/>
    <cellStyle name="Normal 3 3 3 10 2 2" xfId="30482"/>
    <cellStyle name="Normal 3 3 3 10 3" xfId="12875"/>
    <cellStyle name="Normal 3 3 3 10 3 2" xfId="30483"/>
    <cellStyle name="Normal 3 3 3 10 4" xfId="12876"/>
    <cellStyle name="Normal 3 3 3 10 4 2" xfId="30484"/>
    <cellStyle name="Normal 3 3 3 10 5" xfId="12877"/>
    <cellStyle name="Normal 3 3 3 10 5 2" xfId="30485"/>
    <cellStyle name="Normal 3 3 3 10 6" xfId="12878"/>
    <cellStyle name="Normal 3 3 3 10 6 2" xfId="30486"/>
    <cellStyle name="Normal 3 3 3 10 7" xfId="12879"/>
    <cellStyle name="Normal 3 3 3 10 7 2" xfId="30487"/>
    <cellStyle name="Normal 3 3 3 10 8" xfId="12880"/>
    <cellStyle name="Normal 3 3 3 10 8 2" xfId="30488"/>
    <cellStyle name="Normal 3 3 3 10 9" xfId="12881"/>
    <cellStyle name="Normal 3 3 3 10 9 2" xfId="30489"/>
    <cellStyle name="Normal 3 3 3 11" xfId="12882"/>
    <cellStyle name="Normal 3 3 3 11 10" xfId="12883"/>
    <cellStyle name="Normal 3 3 3 11 10 2" xfId="30490"/>
    <cellStyle name="Normal 3 3 3 11 11" xfId="12884"/>
    <cellStyle name="Normal 3 3 3 11 11 2" xfId="30491"/>
    <cellStyle name="Normal 3 3 3 11 12" xfId="12885"/>
    <cellStyle name="Normal 3 3 3 11 12 2" xfId="30492"/>
    <cellStyle name="Normal 3 3 3 11 13" xfId="12886"/>
    <cellStyle name="Normal 3 3 3 11 13 2" xfId="30493"/>
    <cellStyle name="Normal 3 3 3 11 14" xfId="12887"/>
    <cellStyle name="Normal 3 3 3 11 14 2" xfId="30494"/>
    <cellStyle name="Normal 3 3 3 11 15" xfId="30495"/>
    <cellStyle name="Normal 3 3 3 11 2" xfId="12888"/>
    <cellStyle name="Normal 3 3 3 11 2 2" xfId="30496"/>
    <cellStyle name="Normal 3 3 3 11 3" xfId="12889"/>
    <cellStyle name="Normal 3 3 3 11 3 2" xfId="30497"/>
    <cellStyle name="Normal 3 3 3 11 4" xfId="12890"/>
    <cellStyle name="Normal 3 3 3 11 4 2" xfId="30498"/>
    <cellStyle name="Normal 3 3 3 11 5" xfId="12891"/>
    <cellStyle name="Normal 3 3 3 11 5 2" xfId="30499"/>
    <cellStyle name="Normal 3 3 3 11 6" xfId="12892"/>
    <cellStyle name="Normal 3 3 3 11 6 2" xfId="30500"/>
    <cellStyle name="Normal 3 3 3 11 7" xfId="12893"/>
    <cellStyle name="Normal 3 3 3 11 7 2" xfId="30501"/>
    <cellStyle name="Normal 3 3 3 11 8" xfId="12894"/>
    <cellStyle name="Normal 3 3 3 11 8 2" xfId="30502"/>
    <cellStyle name="Normal 3 3 3 11 9" xfId="12895"/>
    <cellStyle name="Normal 3 3 3 11 9 2" xfId="30503"/>
    <cellStyle name="Normal 3 3 3 12" xfId="12896"/>
    <cellStyle name="Normal 3 3 3 12 10" xfId="12897"/>
    <cellStyle name="Normal 3 3 3 12 10 2" xfId="30504"/>
    <cellStyle name="Normal 3 3 3 12 11" xfId="12898"/>
    <cellStyle name="Normal 3 3 3 12 11 2" xfId="30505"/>
    <cellStyle name="Normal 3 3 3 12 12" xfId="12899"/>
    <cellStyle name="Normal 3 3 3 12 12 2" xfId="30506"/>
    <cellStyle name="Normal 3 3 3 12 13" xfId="12900"/>
    <cellStyle name="Normal 3 3 3 12 13 2" xfId="30507"/>
    <cellStyle name="Normal 3 3 3 12 14" xfId="12901"/>
    <cellStyle name="Normal 3 3 3 12 14 2" xfId="30508"/>
    <cellStyle name="Normal 3 3 3 12 15" xfId="30509"/>
    <cellStyle name="Normal 3 3 3 12 2" xfId="12902"/>
    <cellStyle name="Normal 3 3 3 12 2 2" xfId="30510"/>
    <cellStyle name="Normal 3 3 3 12 3" xfId="12903"/>
    <cellStyle name="Normal 3 3 3 12 3 2" xfId="30511"/>
    <cellStyle name="Normal 3 3 3 12 4" xfId="12904"/>
    <cellStyle name="Normal 3 3 3 12 4 2" xfId="30512"/>
    <cellStyle name="Normal 3 3 3 12 5" xfId="12905"/>
    <cellStyle name="Normal 3 3 3 12 5 2" xfId="30513"/>
    <cellStyle name="Normal 3 3 3 12 6" xfId="12906"/>
    <cellStyle name="Normal 3 3 3 12 6 2" xfId="30514"/>
    <cellStyle name="Normal 3 3 3 12 7" xfId="12907"/>
    <cellStyle name="Normal 3 3 3 12 7 2" xfId="30515"/>
    <cellStyle name="Normal 3 3 3 12 8" xfId="12908"/>
    <cellStyle name="Normal 3 3 3 12 8 2" xfId="30516"/>
    <cellStyle name="Normal 3 3 3 12 9" xfId="12909"/>
    <cellStyle name="Normal 3 3 3 12 9 2" xfId="30517"/>
    <cellStyle name="Normal 3 3 3 13" xfId="12910"/>
    <cellStyle name="Normal 3 3 3 13 10" xfId="12911"/>
    <cellStyle name="Normal 3 3 3 13 10 2" xfId="30518"/>
    <cellStyle name="Normal 3 3 3 13 11" xfId="12912"/>
    <cellStyle name="Normal 3 3 3 13 11 2" xfId="30519"/>
    <cellStyle name="Normal 3 3 3 13 12" xfId="12913"/>
    <cellStyle name="Normal 3 3 3 13 12 2" xfId="30520"/>
    <cellStyle name="Normal 3 3 3 13 13" xfId="12914"/>
    <cellStyle name="Normal 3 3 3 13 13 2" xfId="30521"/>
    <cellStyle name="Normal 3 3 3 13 14" xfId="12915"/>
    <cellStyle name="Normal 3 3 3 13 14 2" xfId="30522"/>
    <cellStyle name="Normal 3 3 3 13 15" xfId="30523"/>
    <cellStyle name="Normal 3 3 3 13 2" xfId="12916"/>
    <cellStyle name="Normal 3 3 3 13 2 2" xfId="30524"/>
    <cellStyle name="Normal 3 3 3 13 3" xfId="12917"/>
    <cellStyle name="Normal 3 3 3 13 3 2" xfId="30525"/>
    <cellStyle name="Normal 3 3 3 13 4" xfId="12918"/>
    <cellStyle name="Normal 3 3 3 13 4 2" xfId="30526"/>
    <cellStyle name="Normal 3 3 3 13 5" xfId="12919"/>
    <cellStyle name="Normal 3 3 3 13 5 2" xfId="30527"/>
    <cellStyle name="Normal 3 3 3 13 6" xfId="12920"/>
    <cellStyle name="Normal 3 3 3 13 6 2" xfId="30528"/>
    <cellStyle name="Normal 3 3 3 13 7" xfId="12921"/>
    <cellStyle name="Normal 3 3 3 13 7 2" xfId="30529"/>
    <cellStyle name="Normal 3 3 3 13 8" xfId="12922"/>
    <cellStyle name="Normal 3 3 3 13 8 2" xfId="30530"/>
    <cellStyle name="Normal 3 3 3 13 9" xfId="12923"/>
    <cellStyle name="Normal 3 3 3 13 9 2" xfId="30531"/>
    <cellStyle name="Normal 3 3 3 14" xfId="12924"/>
    <cellStyle name="Normal 3 3 3 14 10" xfId="12925"/>
    <cellStyle name="Normal 3 3 3 14 10 2" xfId="30532"/>
    <cellStyle name="Normal 3 3 3 14 11" xfId="12926"/>
    <cellStyle name="Normal 3 3 3 14 11 2" xfId="30533"/>
    <cellStyle name="Normal 3 3 3 14 12" xfId="12927"/>
    <cellStyle name="Normal 3 3 3 14 12 2" xfId="30534"/>
    <cellStyle name="Normal 3 3 3 14 13" xfId="12928"/>
    <cellStyle name="Normal 3 3 3 14 13 2" xfId="30535"/>
    <cellStyle name="Normal 3 3 3 14 14" xfId="12929"/>
    <cellStyle name="Normal 3 3 3 14 14 2" xfId="30536"/>
    <cellStyle name="Normal 3 3 3 14 15" xfId="30537"/>
    <cellStyle name="Normal 3 3 3 14 2" xfId="12930"/>
    <cellStyle name="Normal 3 3 3 14 2 2" xfId="30538"/>
    <cellStyle name="Normal 3 3 3 14 3" xfId="12931"/>
    <cellStyle name="Normal 3 3 3 14 3 2" xfId="30539"/>
    <cellStyle name="Normal 3 3 3 14 4" xfId="12932"/>
    <cellStyle name="Normal 3 3 3 14 4 2" xfId="30540"/>
    <cellStyle name="Normal 3 3 3 14 5" xfId="12933"/>
    <cellStyle name="Normal 3 3 3 14 5 2" xfId="30541"/>
    <cellStyle name="Normal 3 3 3 14 6" xfId="12934"/>
    <cellStyle name="Normal 3 3 3 14 6 2" xfId="30542"/>
    <cellStyle name="Normal 3 3 3 14 7" xfId="12935"/>
    <cellStyle name="Normal 3 3 3 14 7 2" xfId="30543"/>
    <cellStyle name="Normal 3 3 3 14 8" xfId="12936"/>
    <cellStyle name="Normal 3 3 3 14 8 2" xfId="30544"/>
    <cellStyle name="Normal 3 3 3 14 9" xfId="12937"/>
    <cellStyle name="Normal 3 3 3 14 9 2" xfId="30545"/>
    <cellStyle name="Normal 3 3 3 15" xfId="12938"/>
    <cellStyle name="Normal 3 3 3 15 2" xfId="30546"/>
    <cellStyle name="Normal 3 3 3 16" xfId="12939"/>
    <cellStyle name="Normal 3 3 3 16 2" xfId="30547"/>
    <cellStyle name="Normal 3 3 3 17" xfId="12940"/>
    <cellStyle name="Normal 3 3 3 17 2" xfId="30548"/>
    <cellStyle name="Normal 3 3 3 18" xfId="12941"/>
    <cellStyle name="Normal 3 3 3 18 2" xfId="30549"/>
    <cellStyle name="Normal 3 3 3 19" xfId="12942"/>
    <cellStyle name="Normal 3 3 3 19 2" xfId="30550"/>
    <cellStyle name="Normal 3 3 3 2" xfId="12943"/>
    <cellStyle name="Normal 3 3 3 20" xfId="12944"/>
    <cellStyle name="Normal 3 3 3 20 2" xfId="30551"/>
    <cellStyle name="Normal 3 3 3 21" xfId="12945"/>
    <cellStyle name="Normal 3 3 3 21 2" xfId="30552"/>
    <cellStyle name="Normal 3 3 3 22" xfId="12946"/>
    <cellStyle name="Normal 3 3 3 22 2" xfId="30553"/>
    <cellStyle name="Normal 3 3 3 23" xfId="12947"/>
    <cellStyle name="Normal 3 3 3 23 2" xfId="30554"/>
    <cellStyle name="Normal 3 3 3 24" xfId="12948"/>
    <cellStyle name="Normal 3 3 3 24 2" xfId="30555"/>
    <cellStyle name="Normal 3 3 3 25" xfId="12949"/>
    <cellStyle name="Normal 3 3 3 25 2" xfId="30556"/>
    <cellStyle name="Normal 3 3 3 26" xfId="12950"/>
    <cellStyle name="Normal 3 3 3 26 2" xfId="30557"/>
    <cellStyle name="Normal 3 3 3 27" xfId="12951"/>
    <cellStyle name="Normal 3 3 3 27 2" xfId="30558"/>
    <cellStyle name="Normal 3 3 3 28" xfId="12952"/>
    <cellStyle name="Normal 3 3 3 29" xfId="30559"/>
    <cellStyle name="Normal 3 3 3 3" xfId="12953"/>
    <cellStyle name="Normal 3 3 3 30" xfId="37850"/>
    <cellStyle name="Normal 3 3 3 4" xfId="12954"/>
    <cellStyle name="Normal 3 3 3 5" xfId="12955"/>
    <cellStyle name="Normal 3 3 3 6" xfId="12956"/>
    <cellStyle name="Normal 3 3 3 6 10" xfId="12957"/>
    <cellStyle name="Normal 3 3 3 6 10 2" xfId="30560"/>
    <cellStyle name="Normal 3 3 3 6 11" xfId="12958"/>
    <cellStyle name="Normal 3 3 3 6 11 2" xfId="30561"/>
    <cellStyle name="Normal 3 3 3 6 12" xfId="12959"/>
    <cellStyle name="Normal 3 3 3 6 12 2" xfId="30562"/>
    <cellStyle name="Normal 3 3 3 6 13" xfId="12960"/>
    <cellStyle name="Normal 3 3 3 6 13 2" xfId="30563"/>
    <cellStyle name="Normal 3 3 3 6 14" xfId="12961"/>
    <cellStyle name="Normal 3 3 3 6 14 2" xfId="30564"/>
    <cellStyle name="Normal 3 3 3 6 15" xfId="12962"/>
    <cellStyle name="Normal 3 3 3 6 15 2" xfId="30565"/>
    <cellStyle name="Normal 3 3 3 6 16" xfId="30566"/>
    <cellStyle name="Normal 3 3 3 6 2" xfId="12963"/>
    <cellStyle name="Normal 3 3 3 6 2 10" xfId="12964"/>
    <cellStyle name="Normal 3 3 3 6 2 10 2" xfId="30567"/>
    <cellStyle name="Normal 3 3 3 6 2 11" xfId="12965"/>
    <cellStyle name="Normal 3 3 3 6 2 11 2" xfId="30568"/>
    <cellStyle name="Normal 3 3 3 6 2 12" xfId="12966"/>
    <cellStyle name="Normal 3 3 3 6 2 12 2" xfId="30569"/>
    <cellStyle name="Normal 3 3 3 6 2 13" xfId="12967"/>
    <cellStyle name="Normal 3 3 3 6 2 13 2" xfId="30570"/>
    <cellStyle name="Normal 3 3 3 6 2 14" xfId="12968"/>
    <cellStyle name="Normal 3 3 3 6 2 14 2" xfId="30571"/>
    <cellStyle name="Normal 3 3 3 6 2 15" xfId="30572"/>
    <cellStyle name="Normal 3 3 3 6 2 2" xfId="12969"/>
    <cellStyle name="Normal 3 3 3 6 2 2 2" xfId="30573"/>
    <cellStyle name="Normal 3 3 3 6 2 3" xfId="12970"/>
    <cellStyle name="Normal 3 3 3 6 2 3 2" xfId="30574"/>
    <cellStyle name="Normal 3 3 3 6 2 4" xfId="12971"/>
    <cellStyle name="Normal 3 3 3 6 2 4 2" xfId="30575"/>
    <cellStyle name="Normal 3 3 3 6 2 5" xfId="12972"/>
    <cellStyle name="Normal 3 3 3 6 2 5 2" xfId="30576"/>
    <cellStyle name="Normal 3 3 3 6 2 6" xfId="12973"/>
    <cellStyle name="Normal 3 3 3 6 2 6 2" xfId="30577"/>
    <cellStyle name="Normal 3 3 3 6 2 7" xfId="12974"/>
    <cellStyle name="Normal 3 3 3 6 2 7 2" xfId="30578"/>
    <cellStyle name="Normal 3 3 3 6 2 8" xfId="12975"/>
    <cellStyle name="Normal 3 3 3 6 2 8 2" xfId="30579"/>
    <cellStyle name="Normal 3 3 3 6 2 9" xfId="12976"/>
    <cellStyle name="Normal 3 3 3 6 2 9 2" xfId="30580"/>
    <cellStyle name="Normal 3 3 3 6 3" xfId="12977"/>
    <cellStyle name="Normal 3 3 3 6 3 2" xfId="30581"/>
    <cellStyle name="Normal 3 3 3 6 4" xfId="12978"/>
    <cellStyle name="Normal 3 3 3 6 4 2" xfId="30582"/>
    <cellStyle name="Normal 3 3 3 6 5" xfId="12979"/>
    <cellStyle name="Normal 3 3 3 6 5 2" xfId="30583"/>
    <cellStyle name="Normal 3 3 3 6 6" xfId="12980"/>
    <cellStyle name="Normal 3 3 3 6 6 2" xfId="30584"/>
    <cellStyle name="Normal 3 3 3 6 7" xfId="12981"/>
    <cellStyle name="Normal 3 3 3 6 7 2" xfId="30585"/>
    <cellStyle name="Normal 3 3 3 6 8" xfId="12982"/>
    <cellStyle name="Normal 3 3 3 6 8 2" xfId="30586"/>
    <cellStyle name="Normal 3 3 3 6 9" xfId="12983"/>
    <cellStyle name="Normal 3 3 3 6 9 2" xfId="30587"/>
    <cellStyle name="Normal 3 3 3 7" xfId="12984"/>
    <cellStyle name="Normal 3 3 3 7 10" xfId="12985"/>
    <cellStyle name="Normal 3 3 3 7 10 2" xfId="30588"/>
    <cellStyle name="Normal 3 3 3 7 11" xfId="12986"/>
    <cellStyle name="Normal 3 3 3 7 11 2" xfId="30589"/>
    <cellStyle name="Normal 3 3 3 7 12" xfId="12987"/>
    <cellStyle name="Normal 3 3 3 7 12 2" xfId="30590"/>
    <cellStyle name="Normal 3 3 3 7 13" xfId="12988"/>
    <cellStyle name="Normal 3 3 3 7 13 2" xfId="30591"/>
    <cellStyle name="Normal 3 3 3 7 14" xfId="12989"/>
    <cellStyle name="Normal 3 3 3 7 14 2" xfId="30592"/>
    <cellStyle name="Normal 3 3 3 7 15" xfId="12990"/>
    <cellStyle name="Normal 3 3 3 7 15 2" xfId="30593"/>
    <cellStyle name="Normal 3 3 3 7 16" xfId="30594"/>
    <cellStyle name="Normal 3 3 3 7 2" xfId="12991"/>
    <cellStyle name="Normal 3 3 3 7 2 10" xfId="12992"/>
    <cellStyle name="Normal 3 3 3 7 2 10 2" xfId="30595"/>
    <cellStyle name="Normal 3 3 3 7 2 11" xfId="12993"/>
    <cellStyle name="Normal 3 3 3 7 2 11 2" xfId="30596"/>
    <cellStyle name="Normal 3 3 3 7 2 12" xfId="12994"/>
    <cellStyle name="Normal 3 3 3 7 2 12 2" xfId="30597"/>
    <cellStyle name="Normal 3 3 3 7 2 13" xfId="12995"/>
    <cellStyle name="Normal 3 3 3 7 2 13 2" xfId="30598"/>
    <cellStyle name="Normal 3 3 3 7 2 14" xfId="12996"/>
    <cellStyle name="Normal 3 3 3 7 2 14 2" xfId="30599"/>
    <cellStyle name="Normal 3 3 3 7 2 15" xfId="30600"/>
    <cellStyle name="Normal 3 3 3 7 2 2" xfId="12997"/>
    <cellStyle name="Normal 3 3 3 7 2 2 2" xfId="30601"/>
    <cellStyle name="Normal 3 3 3 7 2 3" xfId="12998"/>
    <cellStyle name="Normal 3 3 3 7 2 3 2" xfId="30602"/>
    <cellStyle name="Normal 3 3 3 7 2 4" xfId="12999"/>
    <cellStyle name="Normal 3 3 3 7 2 4 2" xfId="30603"/>
    <cellStyle name="Normal 3 3 3 7 2 5" xfId="13000"/>
    <cellStyle name="Normal 3 3 3 7 2 5 2" xfId="30604"/>
    <cellStyle name="Normal 3 3 3 7 2 6" xfId="13001"/>
    <cellStyle name="Normal 3 3 3 7 2 6 2" xfId="30605"/>
    <cellStyle name="Normal 3 3 3 7 2 7" xfId="13002"/>
    <cellStyle name="Normal 3 3 3 7 2 7 2" xfId="30606"/>
    <cellStyle name="Normal 3 3 3 7 2 8" xfId="13003"/>
    <cellStyle name="Normal 3 3 3 7 2 8 2" xfId="30607"/>
    <cellStyle name="Normal 3 3 3 7 2 9" xfId="13004"/>
    <cellStyle name="Normal 3 3 3 7 2 9 2" xfId="30608"/>
    <cellStyle name="Normal 3 3 3 7 3" xfId="13005"/>
    <cellStyle name="Normal 3 3 3 7 3 2" xfId="30609"/>
    <cellStyle name="Normal 3 3 3 7 4" xfId="13006"/>
    <cellStyle name="Normal 3 3 3 7 4 2" xfId="30610"/>
    <cellStyle name="Normal 3 3 3 7 5" xfId="13007"/>
    <cellStyle name="Normal 3 3 3 7 5 2" xfId="30611"/>
    <cellStyle name="Normal 3 3 3 7 6" xfId="13008"/>
    <cellStyle name="Normal 3 3 3 7 6 2" xfId="30612"/>
    <cellStyle name="Normal 3 3 3 7 7" xfId="13009"/>
    <cellStyle name="Normal 3 3 3 7 7 2" xfId="30613"/>
    <cellStyle name="Normal 3 3 3 7 8" xfId="13010"/>
    <cellStyle name="Normal 3 3 3 7 8 2" xfId="30614"/>
    <cellStyle name="Normal 3 3 3 7 9" xfId="13011"/>
    <cellStyle name="Normal 3 3 3 7 9 2" xfId="30615"/>
    <cellStyle name="Normal 3 3 3 8" xfId="13012"/>
    <cellStyle name="Normal 3 3 3 8 10" xfId="13013"/>
    <cellStyle name="Normal 3 3 3 8 10 2" xfId="30616"/>
    <cellStyle name="Normal 3 3 3 8 11" xfId="13014"/>
    <cellStyle name="Normal 3 3 3 8 11 2" xfId="30617"/>
    <cellStyle name="Normal 3 3 3 8 12" xfId="13015"/>
    <cellStyle name="Normal 3 3 3 8 12 2" xfId="30618"/>
    <cellStyle name="Normal 3 3 3 8 13" xfId="13016"/>
    <cellStyle name="Normal 3 3 3 8 13 2" xfId="30619"/>
    <cellStyle name="Normal 3 3 3 8 14" xfId="13017"/>
    <cellStyle name="Normal 3 3 3 8 14 2" xfId="30620"/>
    <cellStyle name="Normal 3 3 3 8 15" xfId="13018"/>
    <cellStyle name="Normal 3 3 3 8 15 2" xfId="30621"/>
    <cellStyle name="Normal 3 3 3 8 16" xfId="30622"/>
    <cellStyle name="Normal 3 3 3 8 2" xfId="13019"/>
    <cellStyle name="Normal 3 3 3 8 2 10" xfId="13020"/>
    <cellStyle name="Normal 3 3 3 8 2 10 2" xfId="30623"/>
    <cellStyle name="Normal 3 3 3 8 2 11" xfId="13021"/>
    <cellStyle name="Normal 3 3 3 8 2 11 2" xfId="30624"/>
    <cellStyle name="Normal 3 3 3 8 2 12" xfId="13022"/>
    <cellStyle name="Normal 3 3 3 8 2 12 2" xfId="30625"/>
    <cellStyle name="Normal 3 3 3 8 2 13" xfId="13023"/>
    <cellStyle name="Normal 3 3 3 8 2 13 2" xfId="30626"/>
    <cellStyle name="Normal 3 3 3 8 2 14" xfId="13024"/>
    <cellStyle name="Normal 3 3 3 8 2 14 2" xfId="30627"/>
    <cellStyle name="Normal 3 3 3 8 2 15" xfId="30628"/>
    <cellStyle name="Normal 3 3 3 8 2 2" xfId="13025"/>
    <cellStyle name="Normal 3 3 3 8 2 2 2" xfId="30629"/>
    <cellStyle name="Normal 3 3 3 8 2 3" xfId="13026"/>
    <cellStyle name="Normal 3 3 3 8 2 3 2" xfId="30630"/>
    <cellStyle name="Normal 3 3 3 8 2 4" xfId="13027"/>
    <cellStyle name="Normal 3 3 3 8 2 4 2" xfId="30631"/>
    <cellStyle name="Normal 3 3 3 8 2 5" xfId="13028"/>
    <cellStyle name="Normal 3 3 3 8 2 5 2" xfId="30632"/>
    <cellStyle name="Normal 3 3 3 8 2 6" xfId="13029"/>
    <cellStyle name="Normal 3 3 3 8 2 6 2" xfId="30633"/>
    <cellStyle name="Normal 3 3 3 8 2 7" xfId="13030"/>
    <cellStyle name="Normal 3 3 3 8 2 7 2" xfId="30634"/>
    <cellStyle name="Normal 3 3 3 8 2 8" xfId="13031"/>
    <cellStyle name="Normal 3 3 3 8 2 8 2" xfId="30635"/>
    <cellStyle name="Normal 3 3 3 8 2 9" xfId="13032"/>
    <cellStyle name="Normal 3 3 3 8 2 9 2" xfId="30636"/>
    <cellStyle name="Normal 3 3 3 8 3" xfId="13033"/>
    <cellStyle name="Normal 3 3 3 8 3 2" xfId="30637"/>
    <cellStyle name="Normal 3 3 3 8 4" xfId="13034"/>
    <cellStyle name="Normal 3 3 3 8 4 2" xfId="30638"/>
    <cellStyle name="Normal 3 3 3 8 5" xfId="13035"/>
    <cellStyle name="Normal 3 3 3 8 5 2" xfId="30639"/>
    <cellStyle name="Normal 3 3 3 8 6" xfId="13036"/>
    <cellStyle name="Normal 3 3 3 8 6 2" xfId="30640"/>
    <cellStyle name="Normal 3 3 3 8 7" xfId="13037"/>
    <cellStyle name="Normal 3 3 3 8 7 2" xfId="30641"/>
    <cellStyle name="Normal 3 3 3 8 8" xfId="13038"/>
    <cellStyle name="Normal 3 3 3 8 8 2" xfId="30642"/>
    <cellStyle name="Normal 3 3 3 8 9" xfId="13039"/>
    <cellStyle name="Normal 3 3 3 8 9 2" xfId="30643"/>
    <cellStyle name="Normal 3 3 3 9" xfId="13040"/>
    <cellStyle name="Normal 3 3 3 9 10" xfId="13041"/>
    <cellStyle name="Normal 3 3 3 9 10 2" xfId="30644"/>
    <cellStyle name="Normal 3 3 3 9 11" xfId="13042"/>
    <cellStyle name="Normal 3 3 3 9 11 2" xfId="30645"/>
    <cellStyle name="Normal 3 3 3 9 12" xfId="13043"/>
    <cellStyle name="Normal 3 3 3 9 12 2" xfId="30646"/>
    <cellStyle name="Normal 3 3 3 9 13" xfId="13044"/>
    <cellStyle name="Normal 3 3 3 9 13 2" xfId="30647"/>
    <cellStyle name="Normal 3 3 3 9 14" xfId="13045"/>
    <cellStyle name="Normal 3 3 3 9 14 2" xfId="30648"/>
    <cellStyle name="Normal 3 3 3 9 15" xfId="30649"/>
    <cellStyle name="Normal 3 3 3 9 2" xfId="13046"/>
    <cellStyle name="Normal 3 3 3 9 2 2" xfId="30650"/>
    <cellStyle name="Normal 3 3 3 9 3" xfId="13047"/>
    <cellStyle name="Normal 3 3 3 9 3 2" xfId="30651"/>
    <cellStyle name="Normal 3 3 3 9 4" xfId="13048"/>
    <cellStyle name="Normal 3 3 3 9 4 2" xfId="30652"/>
    <cellStyle name="Normal 3 3 3 9 5" xfId="13049"/>
    <cellStyle name="Normal 3 3 3 9 5 2" xfId="30653"/>
    <cellStyle name="Normal 3 3 3 9 6" xfId="13050"/>
    <cellStyle name="Normal 3 3 3 9 6 2" xfId="30654"/>
    <cellStyle name="Normal 3 3 3 9 7" xfId="13051"/>
    <cellStyle name="Normal 3 3 3 9 7 2" xfId="30655"/>
    <cellStyle name="Normal 3 3 3 9 8" xfId="13052"/>
    <cellStyle name="Normal 3 3 3 9 8 2" xfId="30656"/>
    <cellStyle name="Normal 3 3 3 9 9" xfId="13053"/>
    <cellStyle name="Normal 3 3 3 9 9 2" xfId="30657"/>
    <cellStyle name="Normal 3 3 30" xfId="13054"/>
    <cellStyle name="Normal 3 3 30 10" xfId="13055"/>
    <cellStyle name="Normal 3 3 30 10 2" xfId="30658"/>
    <cellStyle name="Normal 3 3 30 11" xfId="13056"/>
    <cellStyle name="Normal 3 3 30 11 2" xfId="30659"/>
    <cellStyle name="Normal 3 3 30 12" xfId="13057"/>
    <cellStyle name="Normal 3 3 30 12 2" xfId="30660"/>
    <cellStyle name="Normal 3 3 30 13" xfId="13058"/>
    <cellStyle name="Normal 3 3 30 13 2" xfId="30661"/>
    <cellStyle name="Normal 3 3 30 14" xfId="13059"/>
    <cellStyle name="Normal 3 3 30 14 2" xfId="30662"/>
    <cellStyle name="Normal 3 3 30 15" xfId="30663"/>
    <cellStyle name="Normal 3 3 30 2" xfId="13060"/>
    <cellStyle name="Normal 3 3 30 2 2" xfId="30664"/>
    <cellStyle name="Normal 3 3 30 3" xfId="13061"/>
    <cellStyle name="Normal 3 3 30 3 2" xfId="30665"/>
    <cellStyle name="Normal 3 3 30 4" xfId="13062"/>
    <cellStyle name="Normal 3 3 30 4 2" xfId="30666"/>
    <cellStyle name="Normal 3 3 30 5" xfId="13063"/>
    <cellStyle name="Normal 3 3 30 5 2" xfId="30667"/>
    <cellStyle name="Normal 3 3 30 6" xfId="13064"/>
    <cellStyle name="Normal 3 3 30 6 2" xfId="30668"/>
    <cellStyle name="Normal 3 3 30 7" xfId="13065"/>
    <cellStyle name="Normal 3 3 30 7 2" xfId="30669"/>
    <cellStyle name="Normal 3 3 30 8" xfId="13066"/>
    <cellStyle name="Normal 3 3 30 8 2" xfId="30670"/>
    <cellStyle name="Normal 3 3 30 9" xfId="13067"/>
    <cellStyle name="Normal 3 3 30 9 2" xfId="30671"/>
    <cellStyle name="Normal 3 3 31" xfId="13068"/>
    <cellStyle name="Normal 3 3 31 10" xfId="13069"/>
    <cellStyle name="Normal 3 3 31 10 2" xfId="30672"/>
    <cellStyle name="Normal 3 3 31 11" xfId="13070"/>
    <cellStyle name="Normal 3 3 31 11 2" xfId="30673"/>
    <cellStyle name="Normal 3 3 31 12" xfId="13071"/>
    <cellStyle name="Normal 3 3 31 12 2" xfId="30674"/>
    <cellStyle name="Normal 3 3 31 13" xfId="13072"/>
    <cellStyle name="Normal 3 3 31 13 2" xfId="30675"/>
    <cellStyle name="Normal 3 3 31 14" xfId="13073"/>
    <cellStyle name="Normal 3 3 31 14 2" xfId="30676"/>
    <cellStyle name="Normal 3 3 31 15" xfId="30677"/>
    <cellStyle name="Normal 3 3 31 2" xfId="13074"/>
    <cellStyle name="Normal 3 3 31 2 2" xfId="30678"/>
    <cellStyle name="Normal 3 3 31 3" xfId="13075"/>
    <cellStyle name="Normal 3 3 31 3 2" xfId="30679"/>
    <cellStyle name="Normal 3 3 31 4" xfId="13076"/>
    <cellStyle name="Normal 3 3 31 4 2" xfId="30680"/>
    <cellStyle name="Normal 3 3 31 5" xfId="13077"/>
    <cellStyle name="Normal 3 3 31 5 2" xfId="30681"/>
    <cellStyle name="Normal 3 3 31 6" xfId="13078"/>
    <cellStyle name="Normal 3 3 31 6 2" xfId="30682"/>
    <cellStyle name="Normal 3 3 31 7" xfId="13079"/>
    <cellStyle name="Normal 3 3 31 7 2" xfId="30683"/>
    <cellStyle name="Normal 3 3 31 8" xfId="13080"/>
    <cellStyle name="Normal 3 3 31 8 2" xfId="30684"/>
    <cellStyle name="Normal 3 3 31 9" xfId="13081"/>
    <cellStyle name="Normal 3 3 31 9 2" xfId="30685"/>
    <cellStyle name="Normal 3 3 32" xfId="13082"/>
    <cellStyle name="Normal 3 3 33" xfId="37737"/>
    <cellStyle name="Normal 3 3 4" xfId="13083"/>
    <cellStyle name="Normal 3 3 4 10" xfId="13084"/>
    <cellStyle name="Normal 3 3 4 10 10" xfId="13085"/>
    <cellStyle name="Normal 3 3 4 10 10 2" xfId="30686"/>
    <cellStyle name="Normal 3 3 4 10 11" xfId="13086"/>
    <cellStyle name="Normal 3 3 4 10 11 2" xfId="30687"/>
    <cellStyle name="Normal 3 3 4 10 12" xfId="13087"/>
    <cellStyle name="Normal 3 3 4 10 12 2" xfId="30688"/>
    <cellStyle name="Normal 3 3 4 10 13" xfId="13088"/>
    <cellStyle name="Normal 3 3 4 10 13 2" xfId="30689"/>
    <cellStyle name="Normal 3 3 4 10 14" xfId="13089"/>
    <cellStyle name="Normal 3 3 4 10 14 2" xfId="30690"/>
    <cellStyle name="Normal 3 3 4 10 15" xfId="30691"/>
    <cellStyle name="Normal 3 3 4 10 2" xfId="13090"/>
    <cellStyle name="Normal 3 3 4 10 2 2" xfId="30692"/>
    <cellStyle name="Normal 3 3 4 10 3" xfId="13091"/>
    <cellStyle name="Normal 3 3 4 10 3 2" xfId="30693"/>
    <cellStyle name="Normal 3 3 4 10 4" xfId="13092"/>
    <cellStyle name="Normal 3 3 4 10 4 2" xfId="30694"/>
    <cellStyle name="Normal 3 3 4 10 5" xfId="13093"/>
    <cellStyle name="Normal 3 3 4 10 5 2" xfId="30695"/>
    <cellStyle name="Normal 3 3 4 10 6" xfId="13094"/>
    <cellStyle name="Normal 3 3 4 10 6 2" xfId="30696"/>
    <cellStyle name="Normal 3 3 4 10 7" xfId="13095"/>
    <cellStyle name="Normal 3 3 4 10 7 2" xfId="30697"/>
    <cellStyle name="Normal 3 3 4 10 8" xfId="13096"/>
    <cellStyle name="Normal 3 3 4 10 8 2" xfId="30698"/>
    <cellStyle name="Normal 3 3 4 10 9" xfId="13097"/>
    <cellStyle name="Normal 3 3 4 10 9 2" xfId="30699"/>
    <cellStyle name="Normal 3 3 4 11" xfId="13098"/>
    <cellStyle name="Normal 3 3 4 11 10" xfId="13099"/>
    <cellStyle name="Normal 3 3 4 11 10 2" xfId="30700"/>
    <cellStyle name="Normal 3 3 4 11 11" xfId="13100"/>
    <cellStyle name="Normal 3 3 4 11 11 2" xfId="30701"/>
    <cellStyle name="Normal 3 3 4 11 12" xfId="13101"/>
    <cellStyle name="Normal 3 3 4 11 12 2" xfId="30702"/>
    <cellStyle name="Normal 3 3 4 11 13" xfId="13102"/>
    <cellStyle name="Normal 3 3 4 11 13 2" xfId="30703"/>
    <cellStyle name="Normal 3 3 4 11 14" xfId="13103"/>
    <cellStyle name="Normal 3 3 4 11 14 2" xfId="30704"/>
    <cellStyle name="Normal 3 3 4 11 15" xfId="30705"/>
    <cellStyle name="Normal 3 3 4 11 2" xfId="13104"/>
    <cellStyle name="Normal 3 3 4 11 2 2" xfId="30706"/>
    <cellStyle name="Normal 3 3 4 11 3" xfId="13105"/>
    <cellStyle name="Normal 3 3 4 11 3 2" xfId="30707"/>
    <cellStyle name="Normal 3 3 4 11 4" xfId="13106"/>
    <cellStyle name="Normal 3 3 4 11 4 2" xfId="30708"/>
    <cellStyle name="Normal 3 3 4 11 5" xfId="13107"/>
    <cellStyle name="Normal 3 3 4 11 5 2" xfId="30709"/>
    <cellStyle name="Normal 3 3 4 11 6" xfId="13108"/>
    <cellStyle name="Normal 3 3 4 11 6 2" xfId="30710"/>
    <cellStyle name="Normal 3 3 4 11 7" xfId="13109"/>
    <cellStyle name="Normal 3 3 4 11 7 2" xfId="30711"/>
    <cellStyle name="Normal 3 3 4 11 8" xfId="13110"/>
    <cellStyle name="Normal 3 3 4 11 8 2" xfId="30712"/>
    <cellStyle name="Normal 3 3 4 11 9" xfId="13111"/>
    <cellStyle name="Normal 3 3 4 11 9 2" xfId="30713"/>
    <cellStyle name="Normal 3 3 4 12" xfId="13112"/>
    <cellStyle name="Normal 3 3 4 12 10" xfId="13113"/>
    <cellStyle name="Normal 3 3 4 12 10 2" xfId="30714"/>
    <cellStyle name="Normal 3 3 4 12 11" xfId="13114"/>
    <cellStyle name="Normal 3 3 4 12 11 2" xfId="30715"/>
    <cellStyle name="Normal 3 3 4 12 12" xfId="13115"/>
    <cellStyle name="Normal 3 3 4 12 12 2" xfId="30716"/>
    <cellStyle name="Normal 3 3 4 12 13" xfId="13116"/>
    <cellStyle name="Normal 3 3 4 12 13 2" xfId="30717"/>
    <cellStyle name="Normal 3 3 4 12 14" xfId="13117"/>
    <cellStyle name="Normal 3 3 4 12 14 2" xfId="30718"/>
    <cellStyle name="Normal 3 3 4 12 15" xfId="30719"/>
    <cellStyle name="Normal 3 3 4 12 2" xfId="13118"/>
    <cellStyle name="Normal 3 3 4 12 2 2" xfId="30720"/>
    <cellStyle name="Normal 3 3 4 12 3" xfId="13119"/>
    <cellStyle name="Normal 3 3 4 12 3 2" xfId="30721"/>
    <cellStyle name="Normal 3 3 4 12 4" xfId="13120"/>
    <cellStyle name="Normal 3 3 4 12 4 2" xfId="30722"/>
    <cellStyle name="Normal 3 3 4 12 5" xfId="13121"/>
    <cellStyle name="Normal 3 3 4 12 5 2" xfId="30723"/>
    <cellStyle name="Normal 3 3 4 12 6" xfId="13122"/>
    <cellStyle name="Normal 3 3 4 12 6 2" xfId="30724"/>
    <cellStyle name="Normal 3 3 4 12 7" xfId="13123"/>
    <cellStyle name="Normal 3 3 4 12 7 2" xfId="30725"/>
    <cellStyle name="Normal 3 3 4 12 8" xfId="13124"/>
    <cellStyle name="Normal 3 3 4 12 8 2" xfId="30726"/>
    <cellStyle name="Normal 3 3 4 12 9" xfId="13125"/>
    <cellStyle name="Normal 3 3 4 12 9 2" xfId="30727"/>
    <cellStyle name="Normal 3 3 4 13" xfId="13126"/>
    <cellStyle name="Normal 3 3 4 13 10" xfId="13127"/>
    <cellStyle name="Normal 3 3 4 13 10 2" xfId="30728"/>
    <cellStyle name="Normal 3 3 4 13 11" xfId="13128"/>
    <cellStyle name="Normal 3 3 4 13 11 2" xfId="30729"/>
    <cellStyle name="Normal 3 3 4 13 12" xfId="13129"/>
    <cellStyle name="Normal 3 3 4 13 12 2" xfId="30730"/>
    <cellStyle name="Normal 3 3 4 13 13" xfId="13130"/>
    <cellStyle name="Normal 3 3 4 13 13 2" xfId="30731"/>
    <cellStyle name="Normal 3 3 4 13 14" xfId="13131"/>
    <cellStyle name="Normal 3 3 4 13 14 2" xfId="30732"/>
    <cellStyle name="Normal 3 3 4 13 15" xfId="30733"/>
    <cellStyle name="Normal 3 3 4 13 2" xfId="13132"/>
    <cellStyle name="Normal 3 3 4 13 2 2" xfId="30734"/>
    <cellStyle name="Normal 3 3 4 13 3" xfId="13133"/>
    <cellStyle name="Normal 3 3 4 13 3 2" xfId="30735"/>
    <cellStyle name="Normal 3 3 4 13 4" xfId="13134"/>
    <cellStyle name="Normal 3 3 4 13 4 2" xfId="30736"/>
    <cellStyle name="Normal 3 3 4 13 5" xfId="13135"/>
    <cellStyle name="Normal 3 3 4 13 5 2" xfId="30737"/>
    <cellStyle name="Normal 3 3 4 13 6" xfId="13136"/>
    <cellStyle name="Normal 3 3 4 13 6 2" xfId="30738"/>
    <cellStyle name="Normal 3 3 4 13 7" xfId="13137"/>
    <cellStyle name="Normal 3 3 4 13 7 2" xfId="30739"/>
    <cellStyle name="Normal 3 3 4 13 8" xfId="13138"/>
    <cellStyle name="Normal 3 3 4 13 8 2" xfId="30740"/>
    <cellStyle name="Normal 3 3 4 13 9" xfId="13139"/>
    <cellStyle name="Normal 3 3 4 13 9 2" xfId="30741"/>
    <cellStyle name="Normal 3 3 4 14" xfId="13140"/>
    <cellStyle name="Normal 3 3 4 14 10" xfId="13141"/>
    <cellStyle name="Normal 3 3 4 14 10 2" xfId="30742"/>
    <cellStyle name="Normal 3 3 4 14 11" xfId="13142"/>
    <cellStyle name="Normal 3 3 4 14 11 2" xfId="30743"/>
    <cellStyle name="Normal 3 3 4 14 12" xfId="13143"/>
    <cellStyle name="Normal 3 3 4 14 12 2" xfId="30744"/>
    <cellStyle name="Normal 3 3 4 14 13" xfId="13144"/>
    <cellStyle name="Normal 3 3 4 14 13 2" xfId="30745"/>
    <cellStyle name="Normal 3 3 4 14 14" xfId="13145"/>
    <cellStyle name="Normal 3 3 4 14 14 2" xfId="30746"/>
    <cellStyle name="Normal 3 3 4 14 15" xfId="30747"/>
    <cellStyle name="Normal 3 3 4 14 2" xfId="13146"/>
    <cellStyle name="Normal 3 3 4 14 2 2" xfId="30748"/>
    <cellStyle name="Normal 3 3 4 14 3" xfId="13147"/>
    <cellStyle name="Normal 3 3 4 14 3 2" xfId="30749"/>
    <cellStyle name="Normal 3 3 4 14 4" xfId="13148"/>
    <cellStyle name="Normal 3 3 4 14 4 2" xfId="30750"/>
    <cellStyle name="Normal 3 3 4 14 5" xfId="13149"/>
    <cellStyle name="Normal 3 3 4 14 5 2" xfId="30751"/>
    <cellStyle name="Normal 3 3 4 14 6" xfId="13150"/>
    <cellStyle name="Normal 3 3 4 14 6 2" xfId="30752"/>
    <cellStyle name="Normal 3 3 4 14 7" xfId="13151"/>
    <cellStyle name="Normal 3 3 4 14 7 2" xfId="30753"/>
    <cellStyle name="Normal 3 3 4 14 8" xfId="13152"/>
    <cellStyle name="Normal 3 3 4 14 8 2" xfId="30754"/>
    <cellStyle name="Normal 3 3 4 14 9" xfId="13153"/>
    <cellStyle name="Normal 3 3 4 14 9 2" xfId="30755"/>
    <cellStyle name="Normal 3 3 4 15" xfId="13154"/>
    <cellStyle name="Normal 3 3 4 15 2" xfId="30756"/>
    <cellStyle name="Normal 3 3 4 16" xfId="13155"/>
    <cellStyle name="Normal 3 3 4 16 2" xfId="30757"/>
    <cellStyle name="Normal 3 3 4 17" xfId="13156"/>
    <cellStyle name="Normal 3 3 4 17 2" xfId="30758"/>
    <cellStyle name="Normal 3 3 4 18" xfId="13157"/>
    <cellStyle name="Normal 3 3 4 18 2" xfId="30759"/>
    <cellStyle name="Normal 3 3 4 19" xfId="13158"/>
    <cellStyle name="Normal 3 3 4 19 2" xfId="30760"/>
    <cellStyle name="Normal 3 3 4 2" xfId="13159"/>
    <cellStyle name="Normal 3 3 4 20" xfId="13160"/>
    <cellStyle name="Normal 3 3 4 20 2" xfId="30761"/>
    <cellStyle name="Normal 3 3 4 21" xfId="13161"/>
    <cellStyle name="Normal 3 3 4 21 2" xfId="30762"/>
    <cellStyle name="Normal 3 3 4 22" xfId="13162"/>
    <cellStyle name="Normal 3 3 4 22 2" xfId="30763"/>
    <cellStyle name="Normal 3 3 4 23" xfId="13163"/>
    <cellStyle name="Normal 3 3 4 23 2" xfId="30764"/>
    <cellStyle name="Normal 3 3 4 24" xfId="13164"/>
    <cellStyle name="Normal 3 3 4 24 2" xfId="30765"/>
    <cellStyle name="Normal 3 3 4 25" xfId="13165"/>
    <cellStyle name="Normal 3 3 4 25 2" xfId="30766"/>
    <cellStyle name="Normal 3 3 4 26" xfId="13166"/>
    <cellStyle name="Normal 3 3 4 26 2" xfId="30767"/>
    <cellStyle name="Normal 3 3 4 27" xfId="13167"/>
    <cellStyle name="Normal 3 3 4 27 2" xfId="30768"/>
    <cellStyle name="Normal 3 3 4 28" xfId="30769"/>
    <cellStyle name="Normal 3 3 4 3" xfId="13168"/>
    <cellStyle name="Normal 3 3 4 4" xfId="13169"/>
    <cellStyle name="Normal 3 3 4 5" xfId="13170"/>
    <cellStyle name="Normal 3 3 4 6" xfId="13171"/>
    <cellStyle name="Normal 3 3 4 6 10" xfId="13172"/>
    <cellStyle name="Normal 3 3 4 6 10 2" xfId="30770"/>
    <cellStyle name="Normal 3 3 4 6 11" xfId="13173"/>
    <cellStyle name="Normal 3 3 4 6 11 2" xfId="30771"/>
    <cellStyle name="Normal 3 3 4 6 12" xfId="13174"/>
    <cellStyle name="Normal 3 3 4 6 12 2" xfId="30772"/>
    <cellStyle name="Normal 3 3 4 6 13" xfId="13175"/>
    <cellStyle name="Normal 3 3 4 6 13 2" xfId="30773"/>
    <cellStyle name="Normal 3 3 4 6 14" xfId="13176"/>
    <cellStyle name="Normal 3 3 4 6 14 2" xfId="30774"/>
    <cellStyle name="Normal 3 3 4 6 15" xfId="13177"/>
    <cellStyle name="Normal 3 3 4 6 15 2" xfId="30775"/>
    <cellStyle name="Normal 3 3 4 6 16" xfId="30776"/>
    <cellStyle name="Normal 3 3 4 6 2" xfId="13178"/>
    <cellStyle name="Normal 3 3 4 6 2 10" xfId="13179"/>
    <cellStyle name="Normal 3 3 4 6 2 10 2" xfId="30777"/>
    <cellStyle name="Normal 3 3 4 6 2 11" xfId="13180"/>
    <cellStyle name="Normal 3 3 4 6 2 11 2" xfId="30778"/>
    <cellStyle name="Normal 3 3 4 6 2 12" xfId="13181"/>
    <cellStyle name="Normal 3 3 4 6 2 12 2" xfId="30779"/>
    <cellStyle name="Normal 3 3 4 6 2 13" xfId="13182"/>
    <cellStyle name="Normal 3 3 4 6 2 13 2" xfId="30780"/>
    <cellStyle name="Normal 3 3 4 6 2 14" xfId="13183"/>
    <cellStyle name="Normal 3 3 4 6 2 14 2" xfId="30781"/>
    <cellStyle name="Normal 3 3 4 6 2 15" xfId="30782"/>
    <cellStyle name="Normal 3 3 4 6 2 2" xfId="13184"/>
    <cellStyle name="Normal 3 3 4 6 2 2 2" xfId="30783"/>
    <cellStyle name="Normal 3 3 4 6 2 3" xfId="13185"/>
    <cellStyle name="Normal 3 3 4 6 2 3 2" xfId="30784"/>
    <cellStyle name="Normal 3 3 4 6 2 4" xfId="13186"/>
    <cellStyle name="Normal 3 3 4 6 2 4 2" xfId="30785"/>
    <cellStyle name="Normal 3 3 4 6 2 5" xfId="13187"/>
    <cellStyle name="Normal 3 3 4 6 2 5 2" xfId="30786"/>
    <cellStyle name="Normal 3 3 4 6 2 6" xfId="13188"/>
    <cellStyle name="Normal 3 3 4 6 2 6 2" xfId="30787"/>
    <cellStyle name="Normal 3 3 4 6 2 7" xfId="13189"/>
    <cellStyle name="Normal 3 3 4 6 2 7 2" xfId="30788"/>
    <cellStyle name="Normal 3 3 4 6 2 8" xfId="13190"/>
    <cellStyle name="Normal 3 3 4 6 2 8 2" xfId="30789"/>
    <cellStyle name="Normal 3 3 4 6 2 9" xfId="13191"/>
    <cellStyle name="Normal 3 3 4 6 2 9 2" xfId="30790"/>
    <cellStyle name="Normal 3 3 4 6 3" xfId="13192"/>
    <cellStyle name="Normal 3 3 4 6 3 2" xfId="30791"/>
    <cellStyle name="Normal 3 3 4 6 4" xfId="13193"/>
    <cellStyle name="Normal 3 3 4 6 4 2" xfId="30792"/>
    <cellStyle name="Normal 3 3 4 6 5" xfId="13194"/>
    <cellStyle name="Normal 3 3 4 6 5 2" xfId="30793"/>
    <cellStyle name="Normal 3 3 4 6 6" xfId="13195"/>
    <cellStyle name="Normal 3 3 4 6 6 2" xfId="30794"/>
    <cellStyle name="Normal 3 3 4 6 7" xfId="13196"/>
    <cellStyle name="Normal 3 3 4 6 7 2" xfId="30795"/>
    <cellStyle name="Normal 3 3 4 6 8" xfId="13197"/>
    <cellStyle name="Normal 3 3 4 6 8 2" xfId="30796"/>
    <cellStyle name="Normal 3 3 4 6 9" xfId="13198"/>
    <cellStyle name="Normal 3 3 4 6 9 2" xfId="30797"/>
    <cellStyle name="Normal 3 3 4 7" xfId="13199"/>
    <cellStyle name="Normal 3 3 4 7 10" xfId="13200"/>
    <cellStyle name="Normal 3 3 4 7 10 2" xfId="30798"/>
    <cellStyle name="Normal 3 3 4 7 11" xfId="13201"/>
    <cellStyle name="Normal 3 3 4 7 11 2" xfId="30799"/>
    <cellStyle name="Normal 3 3 4 7 12" xfId="13202"/>
    <cellStyle name="Normal 3 3 4 7 12 2" xfId="30800"/>
    <cellStyle name="Normal 3 3 4 7 13" xfId="13203"/>
    <cellStyle name="Normal 3 3 4 7 13 2" xfId="30801"/>
    <cellStyle name="Normal 3 3 4 7 14" xfId="13204"/>
    <cellStyle name="Normal 3 3 4 7 14 2" xfId="30802"/>
    <cellStyle name="Normal 3 3 4 7 15" xfId="13205"/>
    <cellStyle name="Normal 3 3 4 7 15 2" xfId="30803"/>
    <cellStyle name="Normal 3 3 4 7 16" xfId="30804"/>
    <cellStyle name="Normal 3 3 4 7 2" xfId="13206"/>
    <cellStyle name="Normal 3 3 4 7 2 10" xfId="13207"/>
    <cellStyle name="Normal 3 3 4 7 2 10 2" xfId="30805"/>
    <cellStyle name="Normal 3 3 4 7 2 11" xfId="13208"/>
    <cellStyle name="Normal 3 3 4 7 2 11 2" xfId="30806"/>
    <cellStyle name="Normal 3 3 4 7 2 12" xfId="13209"/>
    <cellStyle name="Normal 3 3 4 7 2 12 2" xfId="30807"/>
    <cellStyle name="Normal 3 3 4 7 2 13" xfId="13210"/>
    <cellStyle name="Normal 3 3 4 7 2 13 2" xfId="30808"/>
    <cellStyle name="Normal 3 3 4 7 2 14" xfId="13211"/>
    <cellStyle name="Normal 3 3 4 7 2 14 2" xfId="30809"/>
    <cellStyle name="Normal 3 3 4 7 2 15" xfId="30810"/>
    <cellStyle name="Normal 3 3 4 7 2 2" xfId="13212"/>
    <cellStyle name="Normal 3 3 4 7 2 2 2" xfId="30811"/>
    <cellStyle name="Normal 3 3 4 7 2 3" xfId="13213"/>
    <cellStyle name="Normal 3 3 4 7 2 3 2" xfId="30812"/>
    <cellStyle name="Normal 3 3 4 7 2 4" xfId="13214"/>
    <cellStyle name="Normal 3 3 4 7 2 4 2" xfId="30813"/>
    <cellStyle name="Normal 3 3 4 7 2 5" xfId="13215"/>
    <cellStyle name="Normal 3 3 4 7 2 5 2" xfId="30814"/>
    <cellStyle name="Normal 3 3 4 7 2 6" xfId="13216"/>
    <cellStyle name="Normal 3 3 4 7 2 6 2" xfId="30815"/>
    <cellStyle name="Normal 3 3 4 7 2 7" xfId="13217"/>
    <cellStyle name="Normal 3 3 4 7 2 7 2" xfId="30816"/>
    <cellStyle name="Normal 3 3 4 7 2 8" xfId="13218"/>
    <cellStyle name="Normal 3 3 4 7 2 8 2" xfId="30817"/>
    <cellStyle name="Normal 3 3 4 7 2 9" xfId="13219"/>
    <cellStyle name="Normal 3 3 4 7 2 9 2" xfId="30818"/>
    <cellStyle name="Normal 3 3 4 7 3" xfId="13220"/>
    <cellStyle name="Normal 3 3 4 7 3 2" xfId="30819"/>
    <cellStyle name="Normal 3 3 4 7 4" xfId="13221"/>
    <cellStyle name="Normal 3 3 4 7 4 2" xfId="30820"/>
    <cellStyle name="Normal 3 3 4 7 5" xfId="13222"/>
    <cellStyle name="Normal 3 3 4 7 5 2" xfId="30821"/>
    <cellStyle name="Normal 3 3 4 7 6" xfId="13223"/>
    <cellStyle name="Normal 3 3 4 7 6 2" xfId="30822"/>
    <cellStyle name="Normal 3 3 4 7 7" xfId="13224"/>
    <cellStyle name="Normal 3 3 4 7 7 2" xfId="30823"/>
    <cellStyle name="Normal 3 3 4 7 8" xfId="13225"/>
    <cellStyle name="Normal 3 3 4 7 8 2" xfId="30824"/>
    <cellStyle name="Normal 3 3 4 7 9" xfId="13226"/>
    <cellStyle name="Normal 3 3 4 7 9 2" xfId="30825"/>
    <cellStyle name="Normal 3 3 4 8" xfId="13227"/>
    <cellStyle name="Normal 3 3 4 8 10" xfId="13228"/>
    <cellStyle name="Normal 3 3 4 8 10 2" xfId="30826"/>
    <cellStyle name="Normal 3 3 4 8 11" xfId="13229"/>
    <cellStyle name="Normal 3 3 4 8 11 2" xfId="30827"/>
    <cellStyle name="Normal 3 3 4 8 12" xfId="13230"/>
    <cellStyle name="Normal 3 3 4 8 12 2" xfId="30828"/>
    <cellStyle name="Normal 3 3 4 8 13" xfId="13231"/>
    <cellStyle name="Normal 3 3 4 8 13 2" xfId="30829"/>
    <cellStyle name="Normal 3 3 4 8 14" xfId="13232"/>
    <cellStyle name="Normal 3 3 4 8 14 2" xfId="30830"/>
    <cellStyle name="Normal 3 3 4 8 15" xfId="13233"/>
    <cellStyle name="Normal 3 3 4 8 15 2" xfId="30831"/>
    <cellStyle name="Normal 3 3 4 8 16" xfId="30832"/>
    <cellStyle name="Normal 3 3 4 8 2" xfId="13234"/>
    <cellStyle name="Normal 3 3 4 8 2 10" xfId="13235"/>
    <cellStyle name="Normal 3 3 4 8 2 10 2" xfId="30833"/>
    <cellStyle name="Normal 3 3 4 8 2 11" xfId="13236"/>
    <cellStyle name="Normal 3 3 4 8 2 11 2" xfId="30834"/>
    <cellStyle name="Normal 3 3 4 8 2 12" xfId="13237"/>
    <cellStyle name="Normal 3 3 4 8 2 12 2" xfId="30835"/>
    <cellStyle name="Normal 3 3 4 8 2 13" xfId="13238"/>
    <cellStyle name="Normal 3 3 4 8 2 13 2" xfId="30836"/>
    <cellStyle name="Normal 3 3 4 8 2 14" xfId="13239"/>
    <cellStyle name="Normal 3 3 4 8 2 14 2" xfId="30837"/>
    <cellStyle name="Normal 3 3 4 8 2 15" xfId="30838"/>
    <cellStyle name="Normal 3 3 4 8 2 2" xfId="13240"/>
    <cellStyle name="Normal 3 3 4 8 2 2 2" xfId="30839"/>
    <cellStyle name="Normal 3 3 4 8 2 3" xfId="13241"/>
    <cellStyle name="Normal 3 3 4 8 2 3 2" xfId="30840"/>
    <cellStyle name="Normal 3 3 4 8 2 4" xfId="13242"/>
    <cellStyle name="Normal 3 3 4 8 2 4 2" xfId="30841"/>
    <cellStyle name="Normal 3 3 4 8 2 5" xfId="13243"/>
    <cellStyle name="Normal 3 3 4 8 2 5 2" xfId="30842"/>
    <cellStyle name="Normal 3 3 4 8 2 6" xfId="13244"/>
    <cellStyle name="Normal 3 3 4 8 2 6 2" xfId="30843"/>
    <cellStyle name="Normal 3 3 4 8 2 7" xfId="13245"/>
    <cellStyle name="Normal 3 3 4 8 2 7 2" xfId="30844"/>
    <cellStyle name="Normal 3 3 4 8 2 8" xfId="13246"/>
    <cellStyle name="Normal 3 3 4 8 2 8 2" xfId="30845"/>
    <cellStyle name="Normal 3 3 4 8 2 9" xfId="13247"/>
    <cellStyle name="Normal 3 3 4 8 2 9 2" xfId="30846"/>
    <cellStyle name="Normal 3 3 4 8 3" xfId="13248"/>
    <cellStyle name="Normal 3 3 4 8 3 2" xfId="30847"/>
    <cellStyle name="Normal 3 3 4 8 4" xfId="13249"/>
    <cellStyle name="Normal 3 3 4 8 4 2" xfId="30848"/>
    <cellStyle name="Normal 3 3 4 8 5" xfId="13250"/>
    <cellStyle name="Normal 3 3 4 8 5 2" xfId="30849"/>
    <cellStyle name="Normal 3 3 4 8 6" xfId="13251"/>
    <cellStyle name="Normal 3 3 4 8 6 2" xfId="30850"/>
    <cellStyle name="Normal 3 3 4 8 7" xfId="13252"/>
    <cellStyle name="Normal 3 3 4 8 7 2" xfId="30851"/>
    <cellStyle name="Normal 3 3 4 8 8" xfId="13253"/>
    <cellStyle name="Normal 3 3 4 8 8 2" xfId="30852"/>
    <cellStyle name="Normal 3 3 4 8 9" xfId="13254"/>
    <cellStyle name="Normal 3 3 4 8 9 2" xfId="30853"/>
    <cellStyle name="Normal 3 3 4 9" xfId="13255"/>
    <cellStyle name="Normal 3 3 4 9 10" xfId="13256"/>
    <cellStyle name="Normal 3 3 4 9 10 2" xfId="30854"/>
    <cellStyle name="Normal 3 3 4 9 11" xfId="13257"/>
    <cellStyle name="Normal 3 3 4 9 11 2" xfId="30855"/>
    <cellStyle name="Normal 3 3 4 9 12" xfId="13258"/>
    <cellStyle name="Normal 3 3 4 9 12 2" xfId="30856"/>
    <cellStyle name="Normal 3 3 4 9 13" xfId="13259"/>
    <cellStyle name="Normal 3 3 4 9 13 2" xfId="30857"/>
    <cellStyle name="Normal 3 3 4 9 14" xfId="13260"/>
    <cellStyle name="Normal 3 3 4 9 14 2" xfId="30858"/>
    <cellStyle name="Normal 3 3 4 9 15" xfId="30859"/>
    <cellStyle name="Normal 3 3 4 9 2" xfId="13261"/>
    <cellStyle name="Normal 3 3 4 9 2 2" xfId="30860"/>
    <cellStyle name="Normal 3 3 4 9 3" xfId="13262"/>
    <cellStyle name="Normal 3 3 4 9 3 2" xfId="30861"/>
    <cellStyle name="Normal 3 3 4 9 4" xfId="13263"/>
    <cellStyle name="Normal 3 3 4 9 4 2" xfId="30862"/>
    <cellStyle name="Normal 3 3 4 9 5" xfId="13264"/>
    <cellStyle name="Normal 3 3 4 9 5 2" xfId="30863"/>
    <cellStyle name="Normal 3 3 4 9 6" xfId="13265"/>
    <cellStyle name="Normal 3 3 4 9 6 2" xfId="30864"/>
    <cellStyle name="Normal 3 3 4 9 7" xfId="13266"/>
    <cellStyle name="Normal 3 3 4 9 7 2" xfId="30865"/>
    <cellStyle name="Normal 3 3 4 9 8" xfId="13267"/>
    <cellStyle name="Normal 3 3 4 9 8 2" xfId="30866"/>
    <cellStyle name="Normal 3 3 4 9 9" xfId="13268"/>
    <cellStyle name="Normal 3 3 4 9 9 2" xfId="30867"/>
    <cellStyle name="Normal 3 3 5" xfId="13269"/>
    <cellStyle name="Normal 3 3 5 10" xfId="13270"/>
    <cellStyle name="Normal 3 3 5 10 10" xfId="13271"/>
    <cellStyle name="Normal 3 3 5 10 10 2" xfId="30868"/>
    <cellStyle name="Normal 3 3 5 10 11" xfId="13272"/>
    <cellStyle name="Normal 3 3 5 10 11 2" xfId="30869"/>
    <cellStyle name="Normal 3 3 5 10 12" xfId="13273"/>
    <cellStyle name="Normal 3 3 5 10 12 2" xfId="30870"/>
    <cellStyle name="Normal 3 3 5 10 13" xfId="13274"/>
    <cellStyle name="Normal 3 3 5 10 13 2" xfId="30871"/>
    <cellStyle name="Normal 3 3 5 10 14" xfId="13275"/>
    <cellStyle name="Normal 3 3 5 10 14 2" xfId="30872"/>
    <cellStyle name="Normal 3 3 5 10 15" xfId="30873"/>
    <cellStyle name="Normal 3 3 5 10 2" xfId="13276"/>
    <cellStyle name="Normal 3 3 5 10 2 2" xfId="30874"/>
    <cellStyle name="Normal 3 3 5 10 3" xfId="13277"/>
    <cellStyle name="Normal 3 3 5 10 3 2" xfId="30875"/>
    <cellStyle name="Normal 3 3 5 10 4" xfId="13278"/>
    <cellStyle name="Normal 3 3 5 10 4 2" xfId="30876"/>
    <cellStyle name="Normal 3 3 5 10 5" xfId="13279"/>
    <cellStyle name="Normal 3 3 5 10 5 2" xfId="30877"/>
    <cellStyle name="Normal 3 3 5 10 6" xfId="13280"/>
    <cellStyle name="Normal 3 3 5 10 6 2" xfId="30878"/>
    <cellStyle name="Normal 3 3 5 10 7" xfId="13281"/>
    <cellStyle name="Normal 3 3 5 10 7 2" xfId="30879"/>
    <cellStyle name="Normal 3 3 5 10 8" xfId="13282"/>
    <cellStyle name="Normal 3 3 5 10 8 2" xfId="30880"/>
    <cellStyle name="Normal 3 3 5 10 9" xfId="13283"/>
    <cellStyle name="Normal 3 3 5 10 9 2" xfId="30881"/>
    <cellStyle name="Normal 3 3 5 11" xfId="13284"/>
    <cellStyle name="Normal 3 3 5 11 10" xfId="13285"/>
    <cellStyle name="Normal 3 3 5 11 10 2" xfId="30882"/>
    <cellStyle name="Normal 3 3 5 11 11" xfId="13286"/>
    <cellStyle name="Normal 3 3 5 11 11 2" xfId="30883"/>
    <cellStyle name="Normal 3 3 5 11 12" xfId="13287"/>
    <cellStyle name="Normal 3 3 5 11 12 2" xfId="30884"/>
    <cellStyle name="Normal 3 3 5 11 13" xfId="13288"/>
    <cellStyle name="Normal 3 3 5 11 13 2" xfId="30885"/>
    <cellStyle name="Normal 3 3 5 11 14" xfId="13289"/>
    <cellStyle name="Normal 3 3 5 11 14 2" xfId="30886"/>
    <cellStyle name="Normal 3 3 5 11 15" xfId="30887"/>
    <cellStyle name="Normal 3 3 5 11 2" xfId="13290"/>
    <cellStyle name="Normal 3 3 5 11 2 2" xfId="30888"/>
    <cellStyle name="Normal 3 3 5 11 3" xfId="13291"/>
    <cellStyle name="Normal 3 3 5 11 3 2" xfId="30889"/>
    <cellStyle name="Normal 3 3 5 11 4" xfId="13292"/>
    <cellStyle name="Normal 3 3 5 11 4 2" xfId="30890"/>
    <cellStyle name="Normal 3 3 5 11 5" xfId="13293"/>
    <cellStyle name="Normal 3 3 5 11 5 2" xfId="30891"/>
    <cellStyle name="Normal 3 3 5 11 6" xfId="13294"/>
    <cellStyle name="Normal 3 3 5 11 6 2" xfId="30892"/>
    <cellStyle name="Normal 3 3 5 11 7" xfId="13295"/>
    <cellStyle name="Normal 3 3 5 11 7 2" xfId="30893"/>
    <cellStyle name="Normal 3 3 5 11 8" xfId="13296"/>
    <cellStyle name="Normal 3 3 5 11 8 2" xfId="30894"/>
    <cellStyle name="Normal 3 3 5 11 9" xfId="13297"/>
    <cellStyle name="Normal 3 3 5 11 9 2" xfId="30895"/>
    <cellStyle name="Normal 3 3 5 12" xfId="13298"/>
    <cellStyle name="Normal 3 3 5 12 10" xfId="13299"/>
    <cellStyle name="Normal 3 3 5 12 10 2" xfId="30896"/>
    <cellStyle name="Normal 3 3 5 12 11" xfId="13300"/>
    <cellStyle name="Normal 3 3 5 12 11 2" xfId="30897"/>
    <cellStyle name="Normal 3 3 5 12 12" xfId="13301"/>
    <cellStyle name="Normal 3 3 5 12 12 2" xfId="30898"/>
    <cellStyle name="Normal 3 3 5 12 13" xfId="13302"/>
    <cellStyle name="Normal 3 3 5 12 13 2" xfId="30899"/>
    <cellStyle name="Normal 3 3 5 12 14" xfId="13303"/>
    <cellStyle name="Normal 3 3 5 12 14 2" xfId="30900"/>
    <cellStyle name="Normal 3 3 5 12 15" xfId="30901"/>
    <cellStyle name="Normal 3 3 5 12 2" xfId="13304"/>
    <cellStyle name="Normal 3 3 5 12 2 2" xfId="30902"/>
    <cellStyle name="Normal 3 3 5 12 3" xfId="13305"/>
    <cellStyle name="Normal 3 3 5 12 3 2" xfId="30903"/>
    <cellStyle name="Normal 3 3 5 12 4" xfId="13306"/>
    <cellStyle name="Normal 3 3 5 12 4 2" xfId="30904"/>
    <cellStyle name="Normal 3 3 5 12 5" xfId="13307"/>
    <cellStyle name="Normal 3 3 5 12 5 2" xfId="30905"/>
    <cellStyle name="Normal 3 3 5 12 6" xfId="13308"/>
    <cellStyle name="Normal 3 3 5 12 6 2" xfId="30906"/>
    <cellStyle name="Normal 3 3 5 12 7" xfId="13309"/>
    <cellStyle name="Normal 3 3 5 12 7 2" xfId="30907"/>
    <cellStyle name="Normal 3 3 5 12 8" xfId="13310"/>
    <cellStyle name="Normal 3 3 5 12 8 2" xfId="30908"/>
    <cellStyle name="Normal 3 3 5 12 9" xfId="13311"/>
    <cellStyle name="Normal 3 3 5 12 9 2" xfId="30909"/>
    <cellStyle name="Normal 3 3 5 13" xfId="13312"/>
    <cellStyle name="Normal 3 3 5 13 10" xfId="13313"/>
    <cellStyle name="Normal 3 3 5 13 10 2" xfId="30910"/>
    <cellStyle name="Normal 3 3 5 13 11" xfId="13314"/>
    <cellStyle name="Normal 3 3 5 13 11 2" xfId="30911"/>
    <cellStyle name="Normal 3 3 5 13 12" xfId="13315"/>
    <cellStyle name="Normal 3 3 5 13 12 2" xfId="30912"/>
    <cellStyle name="Normal 3 3 5 13 13" xfId="13316"/>
    <cellStyle name="Normal 3 3 5 13 13 2" xfId="30913"/>
    <cellStyle name="Normal 3 3 5 13 14" xfId="13317"/>
    <cellStyle name="Normal 3 3 5 13 14 2" xfId="30914"/>
    <cellStyle name="Normal 3 3 5 13 15" xfId="30915"/>
    <cellStyle name="Normal 3 3 5 13 2" xfId="13318"/>
    <cellStyle name="Normal 3 3 5 13 2 2" xfId="30916"/>
    <cellStyle name="Normal 3 3 5 13 3" xfId="13319"/>
    <cellStyle name="Normal 3 3 5 13 3 2" xfId="30917"/>
    <cellStyle name="Normal 3 3 5 13 4" xfId="13320"/>
    <cellStyle name="Normal 3 3 5 13 4 2" xfId="30918"/>
    <cellStyle name="Normal 3 3 5 13 5" xfId="13321"/>
    <cellStyle name="Normal 3 3 5 13 5 2" xfId="30919"/>
    <cellStyle name="Normal 3 3 5 13 6" xfId="13322"/>
    <cellStyle name="Normal 3 3 5 13 6 2" xfId="30920"/>
    <cellStyle name="Normal 3 3 5 13 7" xfId="13323"/>
    <cellStyle name="Normal 3 3 5 13 7 2" xfId="30921"/>
    <cellStyle name="Normal 3 3 5 13 8" xfId="13324"/>
    <cellStyle name="Normal 3 3 5 13 8 2" xfId="30922"/>
    <cellStyle name="Normal 3 3 5 13 9" xfId="13325"/>
    <cellStyle name="Normal 3 3 5 13 9 2" xfId="30923"/>
    <cellStyle name="Normal 3 3 5 14" xfId="13326"/>
    <cellStyle name="Normal 3 3 5 14 10" xfId="13327"/>
    <cellStyle name="Normal 3 3 5 14 10 2" xfId="30924"/>
    <cellStyle name="Normal 3 3 5 14 11" xfId="13328"/>
    <cellStyle name="Normal 3 3 5 14 11 2" xfId="30925"/>
    <cellStyle name="Normal 3 3 5 14 12" xfId="13329"/>
    <cellStyle name="Normal 3 3 5 14 12 2" xfId="30926"/>
    <cellStyle name="Normal 3 3 5 14 13" xfId="13330"/>
    <cellStyle name="Normal 3 3 5 14 13 2" xfId="30927"/>
    <cellStyle name="Normal 3 3 5 14 14" xfId="13331"/>
    <cellStyle name="Normal 3 3 5 14 14 2" xfId="30928"/>
    <cellStyle name="Normal 3 3 5 14 15" xfId="30929"/>
    <cellStyle name="Normal 3 3 5 14 2" xfId="13332"/>
    <cellStyle name="Normal 3 3 5 14 2 2" xfId="30930"/>
    <cellStyle name="Normal 3 3 5 14 3" xfId="13333"/>
    <cellStyle name="Normal 3 3 5 14 3 2" xfId="30931"/>
    <cellStyle name="Normal 3 3 5 14 4" xfId="13334"/>
    <cellStyle name="Normal 3 3 5 14 4 2" xfId="30932"/>
    <cellStyle name="Normal 3 3 5 14 5" xfId="13335"/>
    <cellStyle name="Normal 3 3 5 14 5 2" xfId="30933"/>
    <cellStyle name="Normal 3 3 5 14 6" xfId="13336"/>
    <cellStyle name="Normal 3 3 5 14 6 2" xfId="30934"/>
    <cellStyle name="Normal 3 3 5 14 7" xfId="13337"/>
    <cellStyle name="Normal 3 3 5 14 7 2" xfId="30935"/>
    <cellStyle name="Normal 3 3 5 14 8" xfId="13338"/>
    <cellStyle name="Normal 3 3 5 14 8 2" xfId="30936"/>
    <cellStyle name="Normal 3 3 5 14 9" xfId="13339"/>
    <cellStyle name="Normal 3 3 5 14 9 2" xfId="30937"/>
    <cellStyle name="Normal 3 3 5 15" xfId="13340"/>
    <cellStyle name="Normal 3 3 5 15 2" xfId="30938"/>
    <cellStyle name="Normal 3 3 5 16" xfId="13341"/>
    <cellStyle name="Normal 3 3 5 16 2" xfId="30939"/>
    <cellStyle name="Normal 3 3 5 17" xfId="13342"/>
    <cellStyle name="Normal 3 3 5 17 2" xfId="30940"/>
    <cellStyle name="Normal 3 3 5 18" xfId="13343"/>
    <cellStyle name="Normal 3 3 5 18 2" xfId="30941"/>
    <cellStyle name="Normal 3 3 5 19" xfId="13344"/>
    <cellStyle name="Normal 3 3 5 19 2" xfId="30942"/>
    <cellStyle name="Normal 3 3 5 2" xfId="13345"/>
    <cellStyle name="Normal 3 3 5 20" xfId="13346"/>
    <cellStyle name="Normal 3 3 5 20 2" xfId="30943"/>
    <cellStyle name="Normal 3 3 5 21" xfId="13347"/>
    <cellStyle name="Normal 3 3 5 21 2" xfId="30944"/>
    <cellStyle name="Normal 3 3 5 22" xfId="13348"/>
    <cellStyle name="Normal 3 3 5 22 2" xfId="30945"/>
    <cellStyle name="Normal 3 3 5 23" xfId="13349"/>
    <cellStyle name="Normal 3 3 5 23 2" xfId="30946"/>
    <cellStyle name="Normal 3 3 5 24" xfId="13350"/>
    <cellStyle name="Normal 3 3 5 24 2" xfId="30947"/>
    <cellStyle name="Normal 3 3 5 25" xfId="13351"/>
    <cellStyle name="Normal 3 3 5 25 2" xfId="30948"/>
    <cellStyle name="Normal 3 3 5 26" xfId="13352"/>
    <cellStyle name="Normal 3 3 5 26 2" xfId="30949"/>
    <cellStyle name="Normal 3 3 5 27" xfId="13353"/>
    <cellStyle name="Normal 3 3 5 27 2" xfId="30950"/>
    <cellStyle name="Normal 3 3 5 28" xfId="30951"/>
    <cellStyle name="Normal 3 3 5 3" xfId="13354"/>
    <cellStyle name="Normal 3 3 5 4" xfId="13355"/>
    <cellStyle name="Normal 3 3 5 5" xfId="13356"/>
    <cellStyle name="Normal 3 3 5 6" xfId="13357"/>
    <cellStyle name="Normal 3 3 5 6 10" xfId="13358"/>
    <cellStyle name="Normal 3 3 5 6 10 2" xfId="30952"/>
    <cellStyle name="Normal 3 3 5 6 11" xfId="13359"/>
    <cellStyle name="Normal 3 3 5 6 11 2" xfId="30953"/>
    <cellStyle name="Normal 3 3 5 6 12" xfId="13360"/>
    <cellStyle name="Normal 3 3 5 6 12 2" xfId="30954"/>
    <cellStyle name="Normal 3 3 5 6 13" xfId="13361"/>
    <cellStyle name="Normal 3 3 5 6 13 2" xfId="30955"/>
    <cellStyle name="Normal 3 3 5 6 14" xfId="13362"/>
    <cellStyle name="Normal 3 3 5 6 14 2" xfId="30956"/>
    <cellStyle name="Normal 3 3 5 6 15" xfId="13363"/>
    <cellStyle name="Normal 3 3 5 6 15 2" xfId="30957"/>
    <cellStyle name="Normal 3 3 5 6 16" xfId="30958"/>
    <cellStyle name="Normal 3 3 5 6 2" xfId="13364"/>
    <cellStyle name="Normal 3 3 5 6 2 10" xfId="13365"/>
    <cellStyle name="Normal 3 3 5 6 2 10 2" xfId="30959"/>
    <cellStyle name="Normal 3 3 5 6 2 11" xfId="13366"/>
    <cellStyle name="Normal 3 3 5 6 2 11 2" xfId="30960"/>
    <cellStyle name="Normal 3 3 5 6 2 12" xfId="13367"/>
    <cellStyle name="Normal 3 3 5 6 2 12 2" xfId="30961"/>
    <cellStyle name="Normal 3 3 5 6 2 13" xfId="13368"/>
    <cellStyle name="Normal 3 3 5 6 2 13 2" xfId="30962"/>
    <cellStyle name="Normal 3 3 5 6 2 14" xfId="13369"/>
    <cellStyle name="Normal 3 3 5 6 2 14 2" xfId="30963"/>
    <cellStyle name="Normal 3 3 5 6 2 15" xfId="30964"/>
    <cellStyle name="Normal 3 3 5 6 2 2" xfId="13370"/>
    <cellStyle name="Normal 3 3 5 6 2 2 2" xfId="30965"/>
    <cellStyle name="Normal 3 3 5 6 2 3" xfId="13371"/>
    <cellStyle name="Normal 3 3 5 6 2 3 2" xfId="30966"/>
    <cellStyle name="Normal 3 3 5 6 2 4" xfId="13372"/>
    <cellStyle name="Normal 3 3 5 6 2 4 2" xfId="30967"/>
    <cellStyle name="Normal 3 3 5 6 2 5" xfId="13373"/>
    <cellStyle name="Normal 3 3 5 6 2 5 2" xfId="30968"/>
    <cellStyle name="Normal 3 3 5 6 2 6" xfId="13374"/>
    <cellStyle name="Normal 3 3 5 6 2 6 2" xfId="30969"/>
    <cellStyle name="Normal 3 3 5 6 2 7" xfId="13375"/>
    <cellStyle name="Normal 3 3 5 6 2 7 2" xfId="30970"/>
    <cellStyle name="Normal 3 3 5 6 2 8" xfId="13376"/>
    <cellStyle name="Normal 3 3 5 6 2 8 2" xfId="30971"/>
    <cellStyle name="Normal 3 3 5 6 2 9" xfId="13377"/>
    <cellStyle name="Normal 3 3 5 6 2 9 2" xfId="30972"/>
    <cellStyle name="Normal 3 3 5 6 3" xfId="13378"/>
    <cellStyle name="Normal 3 3 5 6 3 2" xfId="30973"/>
    <cellStyle name="Normal 3 3 5 6 4" xfId="13379"/>
    <cellStyle name="Normal 3 3 5 6 4 2" xfId="30974"/>
    <cellStyle name="Normal 3 3 5 6 5" xfId="13380"/>
    <cellStyle name="Normal 3 3 5 6 5 2" xfId="30975"/>
    <cellStyle name="Normal 3 3 5 6 6" xfId="13381"/>
    <cellStyle name="Normal 3 3 5 6 6 2" xfId="30976"/>
    <cellStyle name="Normal 3 3 5 6 7" xfId="13382"/>
    <cellStyle name="Normal 3 3 5 6 7 2" xfId="30977"/>
    <cellStyle name="Normal 3 3 5 6 8" xfId="13383"/>
    <cellStyle name="Normal 3 3 5 6 8 2" xfId="30978"/>
    <cellStyle name="Normal 3 3 5 6 9" xfId="13384"/>
    <cellStyle name="Normal 3 3 5 6 9 2" xfId="30979"/>
    <cellStyle name="Normal 3 3 5 7" xfId="13385"/>
    <cellStyle name="Normal 3 3 5 7 10" xfId="13386"/>
    <cellStyle name="Normal 3 3 5 7 10 2" xfId="30980"/>
    <cellStyle name="Normal 3 3 5 7 11" xfId="13387"/>
    <cellStyle name="Normal 3 3 5 7 11 2" xfId="30981"/>
    <cellStyle name="Normal 3 3 5 7 12" xfId="13388"/>
    <cellStyle name="Normal 3 3 5 7 12 2" xfId="30982"/>
    <cellStyle name="Normal 3 3 5 7 13" xfId="13389"/>
    <cellStyle name="Normal 3 3 5 7 13 2" xfId="30983"/>
    <cellStyle name="Normal 3 3 5 7 14" xfId="13390"/>
    <cellStyle name="Normal 3 3 5 7 14 2" xfId="30984"/>
    <cellStyle name="Normal 3 3 5 7 15" xfId="13391"/>
    <cellStyle name="Normal 3 3 5 7 15 2" xfId="30985"/>
    <cellStyle name="Normal 3 3 5 7 16" xfId="30986"/>
    <cellStyle name="Normal 3 3 5 7 2" xfId="13392"/>
    <cellStyle name="Normal 3 3 5 7 2 10" xfId="13393"/>
    <cellStyle name="Normal 3 3 5 7 2 10 2" xfId="30987"/>
    <cellStyle name="Normal 3 3 5 7 2 11" xfId="13394"/>
    <cellStyle name="Normal 3 3 5 7 2 11 2" xfId="30988"/>
    <cellStyle name="Normal 3 3 5 7 2 12" xfId="13395"/>
    <cellStyle name="Normal 3 3 5 7 2 12 2" xfId="30989"/>
    <cellStyle name="Normal 3 3 5 7 2 13" xfId="13396"/>
    <cellStyle name="Normal 3 3 5 7 2 13 2" xfId="30990"/>
    <cellStyle name="Normal 3 3 5 7 2 14" xfId="13397"/>
    <cellStyle name="Normal 3 3 5 7 2 14 2" xfId="30991"/>
    <cellStyle name="Normal 3 3 5 7 2 15" xfId="30992"/>
    <cellStyle name="Normal 3 3 5 7 2 2" xfId="13398"/>
    <cellStyle name="Normal 3 3 5 7 2 2 2" xfId="30993"/>
    <cellStyle name="Normal 3 3 5 7 2 3" xfId="13399"/>
    <cellStyle name="Normal 3 3 5 7 2 3 2" xfId="30994"/>
    <cellStyle name="Normal 3 3 5 7 2 4" xfId="13400"/>
    <cellStyle name="Normal 3 3 5 7 2 4 2" xfId="30995"/>
    <cellStyle name="Normal 3 3 5 7 2 5" xfId="13401"/>
    <cellStyle name="Normal 3 3 5 7 2 5 2" xfId="30996"/>
    <cellStyle name="Normal 3 3 5 7 2 6" xfId="13402"/>
    <cellStyle name="Normal 3 3 5 7 2 6 2" xfId="30997"/>
    <cellStyle name="Normal 3 3 5 7 2 7" xfId="13403"/>
    <cellStyle name="Normal 3 3 5 7 2 7 2" xfId="30998"/>
    <cellStyle name="Normal 3 3 5 7 2 8" xfId="13404"/>
    <cellStyle name="Normal 3 3 5 7 2 8 2" xfId="30999"/>
    <cellStyle name="Normal 3 3 5 7 2 9" xfId="13405"/>
    <cellStyle name="Normal 3 3 5 7 2 9 2" xfId="31000"/>
    <cellStyle name="Normal 3 3 5 7 3" xfId="13406"/>
    <cellStyle name="Normal 3 3 5 7 3 2" xfId="31001"/>
    <cellStyle name="Normal 3 3 5 7 4" xfId="13407"/>
    <cellStyle name="Normal 3 3 5 7 4 2" xfId="31002"/>
    <cellStyle name="Normal 3 3 5 7 5" xfId="13408"/>
    <cellStyle name="Normal 3 3 5 7 5 2" xfId="31003"/>
    <cellStyle name="Normal 3 3 5 7 6" xfId="13409"/>
    <cellStyle name="Normal 3 3 5 7 6 2" xfId="31004"/>
    <cellStyle name="Normal 3 3 5 7 7" xfId="13410"/>
    <cellStyle name="Normal 3 3 5 7 7 2" xfId="31005"/>
    <cellStyle name="Normal 3 3 5 7 8" xfId="13411"/>
    <cellStyle name="Normal 3 3 5 7 8 2" xfId="31006"/>
    <cellStyle name="Normal 3 3 5 7 9" xfId="13412"/>
    <cellStyle name="Normal 3 3 5 7 9 2" xfId="31007"/>
    <cellStyle name="Normal 3 3 5 8" xfId="13413"/>
    <cellStyle name="Normal 3 3 5 8 10" xfId="13414"/>
    <cellStyle name="Normal 3 3 5 8 10 2" xfId="31008"/>
    <cellStyle name="Normal 3 3 5 8 11" xfId="13415"/>
    <cellStyle name="Normal 3 3 5 8 11 2" xfId="31009"/>
    <cellStyle name="Normal 3 3 5 8 12" xfId="13416"/>
    <cellStyle name="Normal 3 3 5 8 12 2" xfId="31010"/>
    <cellStyle name="Normal 3 3 5 8 13" xfId="13417"/>
    <cellStyle name="Normal 3 3 5 8 13 2" xfId="31011"/>
    <cellStyle name="Normal 3 3 5 8 14" xfId="13418"/>
    <cellStyle name="Normal 3 3 5 8 14 2" xfId="31012"/>
    <cellStyle name="Normal 3 3 5 8 15" xfId="13419"/>
    <cellStyle name="Normal 3 3 5 8 15 2" xfId="31013"/>
    <cellStyle name="Normal 3 3 5 8 16" xfId="31014"/>
    <cellStyle name="Normal 3 3 5 8 2" xfId="13420"/>
    <cellStyle name="Normal 3 3 5 8 2 10" xfId="13421"/>
    <cellStyle name="Normal 3 3 5 8 2 10 2" xfId="31015"/>
    <cellStyle name="Normal 3 3 5 8 2 11" xfId="13422"/>
    <cellStyle name="Normal 3 3 5 8 2 11 2" xfId="31016"/>
    <cellStyle name="Normal 3 3 5 8 2 12" xfId="13423"/>
    <cellStyle name="Normal 3 3 5 8 2 12 2" xfId="31017"/>
    <cellStyle name="Normal 3 3 5 8 2 13" xfId="13424"/>
    <cellStyle name="Normal 3 3 5 8 2 13 2" xfId="31018"/>
    <cellStyle name="Normal 3 3 5 8 2 14" xfId="13425"/>
    <cellStyle name="Normal 3 3 5 8 2 14 2" xfId="31019"/>
    <cellStyle name="Normal 3 3 5 8 2 15" xfId="31020"/>
    <cellStyle name="Normal 3 3 5 8 2 2" xfId="13426"/>
    <cellStyle name="Normal 3 3 5 8 2 2 2" xfId="31021"/>
    <cellStyle name="Normal 3 3 5 8 2 3" xfId="13427"/>
    <cellStyle name="Normal 3 3 5 8 2 3 2" xfId="31022"/>
    <cellStyle name="Normal 3 3 5 8 2 4" xfId="13428"/>
    <cellStyle name="Normal 3 3 5 8 2 4 2" xfId="31023"/>
    <cellStyle name="Normal 3 3 5 8 2 5" xfId="13429"/>
    <cellStyle name="Normal 3 3 5 8 2 5 2" xfId="31024"/>
    <cellStyle name="Normal 3 3 5 8 2 6" xfId="13430"/>
    <cellStyle name="Normal 3 3 5 8 2 6 2" xfId="31025"/>
    <cellStyle name="Normal 3 3 5 8 2 7" xfId="13431"/>
    <cellStyle name="Normal 3 3 5 8 2 7 2" xfId="31026"/>
    <cellStyle name="Normal 3 3 5 8 2 8" xfId="13432"/>
    <cellStyle name="Normal 3 3 5 8 2 8 2" xfId="31027"/>
    <cellStyle name="Normal 3 3 5 8 2 9" xfId="13433"/>
    <cellStyle name="Normal 3 3 5 8 2 9 2" xfId="31028"/>
    <cellStyle name="Normal 3 3 5 8 3" xfId="13434"/>
    <cellStyle name="Normal 3 3 5 8 3 2" xfId="31029"/>
    <cellStyle name="Normal 3 3 5 8 4" xfId="13435"/>
    <cellStyle name="Normal 3 3 5 8 4 2" xfId="31030"/>
    <cellStyle name="Normal 3 3 5 8 5" xfId="13436"/>
    <cellStyle name="Normal 3 3 5 8 5 2" xfId="31031"/>
    <cellStyle name="Normal 3 3 5 8 6" xfId="13437"/>
    <cellStyle name="Normal 3 3 5 8 6 2" xfId="31032"/>
    <cellStyle name="Normal 3 3 5 8 7" xfId="13438"/>
    <cellStyle name="Normal 3 3 5 8 7 2" xfId="31033"/>
    <cellStyle name="Normal 3 3 5 8 8" xfId="13439"/>
    <cellStyle name="Normal 3 3 5 8 8 2" xfId="31034"/>
    <cellStyle name="Normal 3 3 5 8 9" xfId="13440"/>
    <cellStyle name="Normal 3 3 5 8 9 2" xfId="31035"/>
    <cellStyle name="Normal 3 3 5 9" xfId="13441"/>
    <cellStyle name="Normal 3 3 5 9 10" xfId="13442"/>
    <cellStyle name="Normal 3 3 5 9 10 2" xfId="31036"/>
    <cellStyle name="Normal 3 3 5 9 11" xfId="13443"/>
    <cellStyle name="Normal 3 3 5 9 11 2" xfId="31037"/>
    <cellStyle name="Normal 3 3 5 9 12" xfId="13444"/>
    <cellStyle name="Normal 3 3 5 9 12 2" xfId="31038"/>
    <cellStyle name="Normal 3 3 5 9 13" xfId="13445"/>
    <cellStyle name="Normal 3 3 5 9 13 2" xfId="31039"/>
    <cellStyle name="Normal 3 3 5 9 14" xfId="13446"/>
    <cellStyle name="Normal 3 3 5 9 14 2" xfId="31040"/>
    <cellStyle name="Normal 3 3 5 9 15" xfId="31041"/>
    <cellStyle name="Normal 3 3 5 9 2" xfId="13447"/>
    <cellStyle name="Normal 3 3 5 9 2 2" xfId="31042"/>
    <cellStyle name="Normal 3 3 5 9 3" xfId="13448"/>
    <cellStyle name="Normal 3 3 5 9 3 2" xfId="31043"/>
    <cellStyle name="Normal 3 3 5 9 4" xfId="13449"/>
    <cellStyle name="Normal 3 3 5 9 4 2" xfId="31044"/>
    <cellStyle name="Normal 3 3 5 9 5" xfId="13450"/>
    <cellStyle name="Normal 3 3 5 9 5 2" xfId="31045"/>
    <cellStyle name="Normal 3 3 5 9 6" xfId="13451"/>
    <cellStyle name="Normal 3 3 5 9 6 2" xfId="31046"/>
    <cellStyle name="Normal 3 3 5 9 7" xfId="13452"/>
    <cellStyle name="Normal 3 3 5 9 7 2" xfId="31047"/>
    <cellStyle name="Normal 3 3 5 9 8" xfId="13453"/>
    <cellStyle name="Normal 3 3 5 9 8 2" xfId="31048"/>
    <cellStyle name="Normal 3 3 5 9 9" xfId="13454"/>
    <cellStyle name="Normal 3 3 5 9 9 2" xfId="31049"/>
    <cellStyle name="Normal 3 3 6" xfId="13455"/>
    <cellStyle name="Normal 3 3 6 10" xfId="13456"/>
    <cellStyle name="Normal 3 3 6 10 10" xfId="13457"/>
    <cellStyle name="Normal 3 3 6 10 10 2" xfId="31050"/>
    <cellStyle name="Normal 3 3 6 10 11" xfId="13458"/>
    <cellStyle name="Normal 3 3 6 10 11 2" xfId="31051"/>
    <cellStyle name="Normal 3 3 6 10 12" xfId="13459"/>
    <cellStyle name="Normal 3 3 6 10 12 2" xfId="31052"/>
    <cellStyle name="Normal 3 3 6 10 13" xfId="13460"/>
    <cellStyle name="Normal 3 3 6 10 13 2" xfId="31053"/>
    <cellStyle name="Normal 3 3 6 10 14" xfId="13461"/>
    <cellStyle name="Normal 3 3 6 10 14 2" xfId="31054"/>
    <cellStyle name="Normal 3 3 6 10 15" xfId="31055"/>
    <cellStyle name="Normal 3 3 6 10 2" xfId="13462"/>
    <cellStyle name="Normal 3 3 6 10 2 2" xfId="31056"/>
    <cellStyle name="Normal 3 3 6 10 3" xfId="13463"/>
    <cellStyle name="Normal 3 3 6 10 3 2" xfId="31057"/>
    <cellStyle name="Normal 3 3 6 10 4" xfId="13464"/>
    <cellStyle name="Normal 3 3 6 10 4 2" xfId="31058"/>
    <cellStyle name="Normal 3 3 6 10 5" xfId="13465"/>
    <cellStyle name="Normal 3 3 6 10 5 2" xfId="31059"/>
    <cellStyle name="Normal 3 3 6 10 6" xfId="13466"/>
    <cellStyle name="Normal 3 3 6 10 6 2" xfId="31060"/>
    <cellStyle name="Normal 3 3 6 10 7" xfId="13467"/>
    <cellStyle name="Normal 3 3 6 10 7 2" xfId="31061"/>
    <cellStyle name="Normal 3 3 6 10 8" xfId="13468"/>
    <cellStyle name="Normal 3 3 6 10 8 2" xfId="31062"/>
    <cellStyle name="Normal 3 3 6 10 9" xfId="13469"/>
    <cellStyle name="Normal 3 3 6 10 9 2" xfId="31063"/>
    <cellStyle name="Normal 3 3 6 11" xfId="13470"/>
    <cellStyle name="Normal 3 3 6 11 10" xfId="13471"/>
    <cellStyle name="Normal 3 3 6 11 10 2" xfId="31064"/>
    <cellStyle name="Normal 3 3 6 11 11" xfId="13472"/>
    <cellStyle name="Normal 3 3 6 11 11 2" xfId="31065"/>
    <cellStyle name="Normal 3 3 6 11 12" xfId="13473"/>
    <cellStyle name="Normal 3 3 6 11 12 2" xfId="31066"/>
    <cellStyle name="Normal 3 3 6 11 13" xfId="13474"/>
    <cellStyle name="Normal 3 3 6 11 13 2" xfId="31067"/>
    <cellStyle name="Normal 3 3 6 11 14" xfId="13475"/>
    <cellStyle name="Normal 3 3 6 11 14 2" xfId="31068"/>
    <cellStyle name="Normal 3 3 6 11 15" xfId="31069"/>
    <cellStyle name="Normal 3 3 6 11 2" xfId="13476"/>
    <cellStyle name="Normal 3 3 6 11 2 2" xfId="31070"/>
    <cellStyle name="Normal 3 3 6 11 3" xfId="13477"/>
    <cellStyle name="Normal 3 3 6 11 3 2" xfId="31071"/>
    <cellStyle name="Normal 3 3 6 11 4" xfId="13478"/>
    <cellStyle name="Normal 3 3 6 11 4 2" xfId="31072"/>
    <cellStyle name="Normal 3 3 6 11 5" xfId="13479"/>
    <cellStyle name="Normal 3 3 6 11 5 2" xfId="31073"/>
    <cellStyle name="Normal 3 3 6 11 6" xfId="13480"/>
    <cellStyle name="Normal 3 3 6 11 6 2" xfId="31074"/>
    <cellStyle name="Normal 3 3 6 11 7" xfId="13481"/>
    <cellStyle name="Normal 3 3 6 11 7 2" xfId="31075"/>
    <cellStyle name="Normal 3 3 6 11 8" xfId="13482"/>
    <cellStyle name="Normal 3 3 6 11 8 2" xfId="31076"/>
    <cellStyle name="Normal 3 3 6 11 9" xfId="13483"/>
    <cellStyle name="Normal 3 3 6 11 9 2" xfId="31077"/>
    <cellStyle name="Normal 3 3 6 12" xfId="13484"/>
    <cellStyle name="Normal 3 3 6 12 10" xfId="13485"/>
    <cellStyle name="Normal 3 3 6 12 10 2" xfId="31078"/>
    <cellStyle name="Normal 3 3 6 12 11" xfId="13486"/>
    <cellStyle name="Normal 3 3 6 12 11 2" xfId="31079"/>
    <cellStyle name="Normal 3 3 6 12 12" xfId="13487"/>
    <cellStyle name="Normal 3 3 6 12 12 2" xfId="31080"/>
    <cellStyle name="Normal 3 3 6 12 13" xfId="13488"/>
    <cellStyle name="Normal 3 3 6 12 13 2" xfId="31081"/>
    <cellStyle name="Normal 3 3 6 12 14" xfId="13489"/>
    <cellStyle name="Normal 3 3 6 12 14 2" xfId="31082"/>
    <cellStyle name="Normal 3 3 6 12 15" xfId="31083"/>
    <cellStyle name="Normal 3 3 6 12 2" xfId="13490"/>
    <cellStyle name="Normal 3 3 6 12 2 2" xfId="31084"/>
    <cellStyle name="Normal 3 3 6 12 3" xfId="13491"/>
    <cellStyle name="Normal 3 3 6 12 3 2" xfId="31085"/>
    <cellStyle name="Normal 3 3 6 12 4" xfId="13492"/>
    <cellStyle name="Normal 3 3 6 12 4 2" xfId="31086"/>
    <cellStyle name="Normal 3 3 6 12 5" xfId="13493"/>
    <cellStyle name="Normal 3 3 6 12 5 2" xfId="31087"/>
    <cellStyle name="Normal 3 3 6 12 6" xfId="13494"/>
    <cellStyle name="Normal 3 3 6 12 6 2" xfId="31088"/>
    <cellStyle name="Normal 3 3 6 12 7" xfId="13495"/>
    <cellStyle name="Normal 3 3 6 12 7 2" xfId="31089"/>
    <cellStyle name="Normal 3 3 6 12 8" xfId="13496"/>
    <cellStyle name="Normal 3 3 6 12 8 2" xfId="31090"/>
    <cellStyle name="Normal 3 3 6 12 9" xfId="13497"/>
    <cellStyle name="Normal 3 3 6 12 9 2" xfId="31091"/>
    <cellStyle name="Normal 3 3 6 13" xfId="13498"/>
    <cellStyle name="Normal 3 3 6 13 10" xfId="13499"/>
    <cellStyle name="Normal 3 3 6 13 10 2" xfId="31092"/>
    <cellStyle name="Normal 3 3 6 13 11" xfId="13500"/>
    <cellStyle name="Normal 3 3 6 13 11 2" xfId="31093"/>
    <cellStyle name="Normal 3 3 6 13 12" xfId="13501"/>
    <cellStyle name="Normal 3 3 6 13 12 2" xfId="31094"/>
    <cellStyle name="Normal 3 3 6 13 13" xfId="13502"/>
    <cellStyle name="Normal 3 3 6 13 13 2" xfId="31095"/>
    <cellStyle name="Normal 3 3 6 13 14" xfId="13503"/>
    <cellStyle name="Normal 3 3 6 13 14 2" xfId="31096"/>
    <cellStyle name="Normal 3 3 6 13 15" xfId="31097"/>
    <cellStyle name="Normal 3 3 6 13 2" xfId="13504"/>
    <cellStyle name="Normal 3 3 6 13 2 2" xfId="31098"/>
    <cellStyle name="Normal 3 3 6 13 3" xfId="13505"/>
    <cellStyle name="Normal 3 3 6 13 3 2" xfId="31099"/>
    <cellStyle name="Normal 3 3 6 13 4" xfId="13506"/>
    <cellStyle name="Normal 3 3 6 13 4 2" xfId="31100"/>
    <cellStyle name="Normal 3 3 6 13 5" xfId="13507"/>
    <cellStyle name="Normal 3 3 6 13 5 2" xfId="31101"/>
    <cellStyle name="Normal 3 3 6 13 6" xfId="13508"/>
    <cellStyle name="Normal 3 3 6 13 6 2" xfId="31102"/>
    <cellStyle name="Normal 3 3 6 13 7" xfId="13509"/>
    <cellStyle name="Normal 3 3 6 13 7 2" xfId="31103"/>
    <cellStyle name="Normal 3 3 6 13 8" xfId="13510"/>
    <cellStyle name="Normal 3 3 6 13 8 2" xfId="31104"/>
    <cellStyle name="Normal 3 3 6 13 9" xfId="13511"/>
    <cellStyle name="Normal 3 3 6 13 9 2" xfId="31105"/>
    <cellStyle name="Normal 3 3 6 14" xfId="13512"/>
    <cellStyle name="Normal 3 3 6 14 10" xfId="13513"/>
    <cellStyle name="Normal 3 3 6 14 10 2" xfId="31106"/>
    <cellStyle name="Normal 3 3 6 14 11" xfId="13514"/>
    <cellStyle name="Normal 3 3 6 14 11 2" xfId="31107"/>
    <cellStyle name="Normal 3 3 6 14 12" xfId="13515"/>
    <cellStyle name="Normal 3 3 6 14 12 2" xfId="31108"/>
    <cellStyle name="Normal 3 3 6 14 13" xfId="13516"/>
    <cellStyle name="Normal 3 3 6 14 13 2" xfId="31109"/>
    <cellStyle name="Normal 3 3 6 14 14" xfId="13517"/>
    <cellStyle name="Normal 3 3 6 14 14 2" xfId="31110"/>
    <cellStyle name="Normal 3 3 6 14 15" xfId="31111"/>
    <cellStyle name="Normal 3 3 6 14 2" xfId="13518"/>
    <cellStyle name="Normal 3 3 6 14 2 2" xfId="31112"/>
    <cellStyle name="Normal 3 3 6 14 3" xfId="13519"/>
    <cellStyle name="Normal 3 3 6 14 3 2" xfId="31113"/>
    <cellStyle name="Normal 3 3 6 14 4" xfId="13520"/>
    <cellStyle name="Normal 3 3 6 14 4 2" xfId="31114"/>
    <cellStyle name="Normal 3 3 6 14 5" xfId="13521"/>
    <cellStyle name="Normal 3 3 6 14 5 2" xfId="31115"/>
    <cellStyle name="Normal 3 3 6 14 6" xfId="13522"/>
    <cellStyle name="Normal 3 3 6 14 6 2" xfId="31116"/>
    <cellStyle name="Normal 3 3 6 14 7" xfId="13523"/>
    <cellStyle name="Normal 3 3 6 14 7 2" xfId="31117"/>
    <cellStyle name="Normal 3 3 6 14 8" xfId="13524"/>
    <cellStyle name="Normal 3 3 6 14 8 2" xfId="31118"/>
    <cellStyle name="Normal 3 3 6 14 9" xfId="13525"/>
    <cellStyle name="Normal 3 3 6 14 9 2" xfId="31119"/>
    <cellStyle name="Normal 3 3 6 15" xfId="13526"/>
    <cellStyle name="Normal 3 3 6 15 2" xfId="31120"/>
    <cellStyle name="Normal 3 3 6 16" xfId="13527"/>
    <cellStyle name="Normal 3 3 6 16 2" xfId="31121"/>
    <cellStyle name="Normal 3 3 6 17" xfId="13528"/>
    <cellStyle name="Normal 3 3 6 17 2" xfId="31122"/>
    <cellStyle name="Normal 3 3 6 18" xfId="13529"/>
    <cellStyle name="Normal 3 3 6 18 2" xfId="31123"/>
    <cellStyle name="Normal 3 3 6 19" xfId="13530"/>
    <cellStyle name="Normal 3 3 6 19 2" xfId="31124"/>
    <cellStyle name="Normal 3 3 6 2" xfId="13531"/>
    <cellStyle name="Normal 3 3 6 20" xfId="13532"/>
    <cellStyle name="Normal 3 3 6 20 2" xfId="31125"/>
    <cellStyle name="Normal 3 3 6 21" xfId="13533"/>
    <cellStyle name="Normal 3 3 6 21 2" xfId="31126"/>
    <cellStyle name="Normal 3 3 6 22" xfId="13534"/>
    <cellStyle name="Normal 3 3 6 22 2" xfId="31127"/>
    <cellStyle name="Normal 3 3 6 23" xfId="13535"/>
    <cellStyle name="Normal 3 3 6 23 2" xfId="31128"/>
    <cellStyle name="Normal 3 3 6 24" xfId="13536"/>
    <cellStyle name="Normal 3 3 6 24 2" xfId="31129"/>
    <cellStyle name="Normal 3 3 6 25" xfId="13537"/>
    <cellStyle name="Normal 3 3 6 25 2" xfId="31130"/>
    <cellStyle name="Normal 3 3 6 26" xfId="13538"/>
    <cellStyle name="Normal 3 3 6 26 2" xfId="31131"/>
    <cellStyle name="Normal 3 3 6 27" xfId="13539"/>
    <cellStyle name="Normal 3 3 6 27 2" xfId="31132"/>
    <cellStyle name="Normal 3 3 6 28" xfId="31133"/>
    <cellStyle name="Normal 3 3 6 3" xfId="13540"/>
    <cellStyle name="Normal 3 3 6 4" xfId="13541"/>
    <cellStyle name="Normal 3 3 6 5" xfId="13542"/>
    <cellStyle name="Normal 3 3 6 6" xfId="13543"/>
    <cellStyle name="Normal 3 3 6 6 10" xfId="13544"/>
    <cellStyle name="Normal 3 3 6 6 10 2" xfId="31134"/>
    <cellStyle name="Normal 3 3 6 6 11" xfId="13545"/>
    <cellStyle name="Normal 3 3 6 6 11 2" xfId="31135"/>
    <cellStyle name="Normal 3 3 6 6 12" xfId="13546"/>
    <cellStyle name="Normal 3 3 6 6 12 2" xfId="31136"/>
    <cellStyle name="Normal 3 3 6 6 13" xfId="13547"/>
    <cellStyle name="Normal 3 3 6 6 13 2" xfId="31137"/>
    <cellStyle name="Normal 3 3 6 6 14" xfId="13548"/>
    <cellStyle name="Normal 3 3 6 6 14 2" xfId="31138"/>
    <cellStyle name="Normal 3 3 6 6 15" xfId="13549"/>
    <cellStyle name="Normal 3 3 6 6 15 2" xfId="31139"/>
    <cellStyle name="Normal 3 3 6 6 16" xfId="31140"/>
    <cellStyle name="Normal 3 3 6 6 2" xfId="13550"/>
    <cellStyle name="Normal 3 3 6 6 2 10" xfId="13551"/>
    <cellStyle name="Normal 3 3 6 6 2 10 2" xfId="31141"/>
    <cellStyle name="Normal 3 3 6 6 2 11" xfId="13552"/>
    <cellStyle name="Normal 3 3 6 6 2 11 2" xfId="31142"/>
    <cellStyle name="Normal 3 3 6 6 2 12" xfId="13553"/>
    <cellStyle name="Normal 3 3 6 6 2 12 2" xfId="31143"/>
    <cellStyle name="Normal 3 3 6 6 2 13" xfId="13554"/>
    <cellStyle name="Normal 3 3 6 6 2 13 2" xfId="31144"/>
    <cellStyle name="Normal 3 3 6 6 2 14" xfId="13555"/>
    <cellStyle name="Normal 3 3 6 6 2 14 2" xfId="31145"/>
    <cellStyle name="Normal 3 3 6 6 2 15" xfId="31146"/>
    <cellStyle name="Normal 3 3 6 6 2 2" xfId="13556"/>
    <cellStyle name="Normal 3 3 6 6 2 2 2" xfId="31147"/>
    <cellStyle name="Normal 3 3 6 6 2 3" xfId="13557"/>
    <cellStyle name="Normal 3 3 6 6 2 3 2" xfId="31148"/>
    <cellStyle name="Normal 3 3 6 6 2 4" xfId="13558"/>
    <cellStyle name="Normal 3 3 6 6 2 4 2" xfId="31149"/>
    <cellStyle name="Normal 3 3 6 6 2 5" xfId="13559"/>
    <cellStyle name="Normal 3 3 6 6 2 5 2" xfId="31150"/>
    <cellStyle name="Normal 3 3 6 6 2 6" xfId="13560"/>
    <cellStyle name="Normal 3 3 6 6 2 6 2" xfId="31151"/>
    <cellStyle name="Normal 3 3 6 6 2 7" xfId="13561"/>
    <cellStyle name="Normal 3 3 6 6 2 7 2" xfId="31152"/>
    <cellStyle name="Normal 3 3 6 6 2 8" xfId="13562"/>
    <cellStyle name="Normal 3 3 6 6 2 8 2" xfId="31153"/>
    <cellStyle name="Normal 3 3 6 6 2 9" xfId="13563"/>
    <cellStyle name="Normal 3 3 6 6 2 9 2" xfId="31154"/>
    <cellStyle name="Normal 3 3 6 6 3" xfId="13564"/>
    <cellStyle name="Normal 3 3 6 6 3 2" xfId="31155"/>
    <cellStyle name="Normal 3 3 6 6 4" xfId="13565"/>
    <cellStyle name="Normal 3 3 6 6 4 2" xfId="31156"/>
    <cellStyle name="Normal 3 3 6 6 5" xfId="13566"/>
    <cellStyle name="Normal 3 3 6 6 5 2" xfId="31157"/>
    <cellStyle name="Normal 3 3 6 6 6" xfId="13567"/>
    <cellStyle name="Normal 3 3 6 6 6 2" xfId="31158"/>
    <cellStyle name="Normal 3 3 6 6 7" xfId="13568"/>
    <cellStyle name="Normal 3 3 6 6 7 2" xfId="31159"/>
    <cellStyle name="Normal 3 3 6 6 8" xfId="13569"/>
    <cellStyle name="Normal 3 3 6 6 8 2" xfId="31160"/>
    <cellStyle name="Normal 3 3 6 6 9" xfId="13570"/>
    <cellStyle name="Normal 3 3 6 6 9 2" xfId="31161"/>
    <cellStyle name="Normal 3 3 6 7" xfId="13571"/>
    <cellStyle name="Normal 3 3 6 7 10" xfId="13572"/>
    <cellStyle name="Normal 3 3 6 7 10 2" xfId="31162"/>
    <cellStyle name="Normal 3 3 6 7 11" xfId="13573"/>
    <cellStyle name="Normal 3 3 6 7 11 2" xfId="31163"/>
    <cellStyle name="Normal 3 3 6 7 12" xfId="13574"/>
    <cellStyle name="Normal 3 3 6 7 12 2" xfId="31164"/>
    <cellStyle name="Normal 3 3 6 7 13" xfId="13575"/>
    <cellStyle name="Normal 3 3 6 7 13 2" xfId="31165"/>
    <cellStyle name="Normal 3 3 6 7 14" xfId="13576"/>
    <cellStyle name="Normal 3 3 6 7 14 2" xfId="31166"/>
    <cellStyle name="Normal 3 3 6 7 15" xfId="13577"/>
    <cellStyle name="Normal 3 3 6 7 15 2" xfId="31167"/>
    <cellStyle name="Normal 3 3 6 7 16" xfId="31168"/>
    <cellStyle name="Normal 3 3 6 7 2" xfId="13578"/>
    <cellStyle name="Normal 3 3 6 7 2 10" xfId="13579"/>
    <cellStyle name="Normal 3 3 6 7 2 10 2" xfId="31169"/>
    <cellStyle name="Normal 3 3 6 7 2 11" xfId="13580"/>
    <cellStyle name="Normal 3 3 6 7 2 11 2" xfId="31170"/>
    <cellStyle name="Normal 3 3 6 7 2 12" xfId="13581"/>
    <cellStyle name="Normal 3 3 6 7 2 12 2" xfId="31171"/>
    <cellStyle name="Normal 3 3 6 7 2 13" xfId="13582"/>
    <cellStyle name="Normal 3 3 6 7 2 13 2" xfId="31172"/>
    <cellStyle name="Normal 3 3 6 7 2 14" xfId="13583"/>
    <cellStyle name="Normal 3 3 6 7 2 14 2" xfId="31173"/>
    <cellStyle name="Normal 3 3 6 7 2 15" xfId="31174"/>
    <cellStyle name="Normal 3 3 6 7 2 2" xfId="13584"/>
    <cellStyle name="Normal 3 3 6 7 2 2 2" xfId="31175"/>
    <cellStyle name="Normal 3 3 6 7 2 3" xfId="13585"/>
    <cellStyle name="Normal 3 3 6 7 2 3 2" xfId="31176"/>
    <cellStyle name="Normal 3 3 6 7 2 4" xfId="13586"/>
    <cellStyle name="Normal 3 3 6 7 2 4 2" xfId="31177"/>
    <cellStyle name="Normal 3 3 6 7 2 5" xfId="13587"/>
    <cellStyle name="Normal 3 3 6 7 2 5 2" xfId="31178"/>
    <cellStyle name="Normal 3 3 6 7 2 6" xfId="13588"/>
    <cellStyle name="Normal 3 3 6 7 2 6 2" xfId="31179"/>
    <cellStyle name="Normal 3 3 6 7 2 7" xfId="13589"/>
    <cellStyle name="Normal 3 3 6 7 2 7 2" xfId="31180"/>
    <cellStyle name="Normal 3 3 6 7 2 8" xfId="13590"/>
    <cellStyle name="Normal 3 3 6 7 2 8 2" xfId="31181"/>
    <cellStyle name="Normal 3 3 6 7 2 9" xfId="13591"/>
    <cellStyle name="Normal 3 3 6 7 2 9 2" xfId="31182"/>
    <cellStyle name="Normal 3 3 6 7 3" xfId="13592"/>
    <cellStyle name="Normal 3 3 6 7 3 2" xfId="31183"/>
    <cellStyle name="Normal 3 3 6 7 4" xfId="13593"/>
    <cellStyle name="Normal 3 3 6 7 4 2" xfId="31184"/>
    <cellStyle name="Normal 3 3 6 7 5" xfId="13594"/>
    <cellStyle name="Normal 3 3 6 7 5 2" xfId="31185"/>
    <cellStyle name="Normal 3 3 6 7 6" xfId="13595"/>
    <cellStyle name="Normal 3 3 6 7 6 2" xfId="31186"/>
    <cellStyle name="Normal 3 3 6 7 7" xfId="13596"/>
    <cellStyle name="Normal 3 3 6 7 7 2" xfId="31187"/>
    <cellStyle name="Normal 3 3 6 7 8" xfId="13597"/>
    <cellStyle name="Normal 3 3 6 7 8 2" xfId="31188"/>
    <cellStyle name="Normal 3 3 6 7 9" xfId="13598"/>
    <cellStyle name="Normal 3 3 6 7 9 2" xfId="31189"/>
    <cellStyle name="Normal 3 3 6 8" xfId="13599"/>
    <cellStyle name="Normal 3 3 6 8 10" xfId="13600"/>
    <cellStyle name="Normal 3 3 6 8 10 2" xfId="31190"/>
    <cellStyle name="Normal 3 3 6 8 11" xfId="13601"/>
    <cellStyle name="Normal 3 3 6 8 11 2" xfId="31191"/>
    <cellStyle name="Normal 3 3 6 8 12" xfId="13602"/>
    <cellStyle name="Normal 3 3 6 8 12 2" xfId="31192"/>
    <cellStyle name="Normal 3 3 6 8 13" xfId="13603"/>
    <cellStyle name="Normal 3 3 6 8 13 2" xfId="31193"/>
    <cellStyle name="Normal 3 3 6 8 14" xfId="13604"/>
    <cellStyle name="Normal 3 3 6 8 14 2" xfId="31194"/>
    <cellStyle name="Normal 3 3 6 8 15" xfId="13605"/>
    <cellStyle name="Normal 3 3 6 8 15 2" xfId="31195"/>
    <cellStyle name="Normal 3 3 6 8 16" xfId="31196"/>
    <cellStyle name="Normal 3 3 6 8 2" xfId="13606"/>
    <cellStyle name="Normal 3 3 6 8 2 10" xfId="13607"/>
    <cellStyle name="Normal 3 3 6 8 2 10 2" xfId="31197"/>
    <cellStyle name="Normal 3 3 6 8 2 11" xfId="13608"/>
    <cellStyle name="Normal 3 3 6 8 2 11 2" xfId="31198"/>
    <cellStyle name="Normal 3 3 6 8 2 12" xfId="13609"/>
    <cellStyle name="Normal 3 3 6 8 2 12 2" xfId="31199"/>
    <cellStyle name="Normal 3 3 6 8 2 13" xfId="13610"/>
    <cellStyle name="Normal 3 3 6 8 2 13 2" xfId="31200"/>
    <cellStyle name="Normal 3 3 6 8 2 14" xfId="13611"/>
    <cellStyle name="Normal 3 3 6 8 2 14 2" xfId="31201"/>
    <cellStyle name="Normal 3 3 6 8 2 15" xfId="31202"/>
    <cellStyle name="Normal 3 3 6 8 2 2" xfId="13612"/>
    <cellStyle name="Normal 3 3 6 8 2 2 2" xfId="31203"/>
    <cellStyle name="Normal 3 3 6 8 2 3" xfId="13613"/>
    <cellStyle name="Normal 3 3 6 8 2 3 2" xfId="31204"/>
    <cellStyle name="Normal 3 3 6 8 2 4" xfId="13614"/>
    <cellStyle name="Normal 3 3 6 8 2 4 2" xfId="31205"/>
    <cellStyle name="Normal 3 3 6 8 2 5" xfId="13615"/>
    <cellStyle name="Normal 3 3 6 8 2 5 2" xfId="31206"/>
    <cellStyle name="Normal 3 3 6 8 2 6" xfId="13616"/>
    <cellStyle name="Normal 3 3 6 8 2 6 2" xfId="31207"/>
    <cellStyle name="Normal 3 3 6 8 2 7" xfId="13617"/>
    <cellStyle name="Normal 3 3 6 8 2 7 2" xfId="31208"/>
    <cellStyle name="Normal 3 3 6 8 2 8" xfId="13618"/>
    <cellStyle name="Normal 3 3 6 8 2 8 2" xfId="31209"/>
    <cellStyle name="Normal 3 3 6 8 2 9" xfId="13619"/>
    <cellStyle name="Normal 3 3 6 8 2 9 2" xfId="31210"/>
    <cellStyle name="Normal 3 3 6 8 3" xfId="13620"/>
    <cellStyle name="Normal 3 3 6 8 3 2" xfId="31211"/>
    <cellStyle name="Normal 3 3 6 8 4" xfId="13621"/>
    <cellStyle name="Normal 3 3 6 8 4 2" xfId="31212"/>
    <cellStyle name="Normal 3 3 6 8 5" xfId="13622"/>
    <cellStyle name="Normal 3 3 6 8 5 2" xfId="31213"/>
    <cellStyle name="Normal 3 3 6 8 6" xfId="13623"/>
    <cellStyle name="Normal 3 3 6 8 6 2" xfId="31214"/>
    <cellStyle name="Normal 3 3 6 8 7" xfId="13624"/>
    <cellStyle name="Normal 3 3 6 8 7 2" xfId="31215"/>
    <cellStyle name="Normal 3 3 6 8 8" xfId="13625"/>
    <cellStyle name="Normal 3 3 6 8 8 2" xfId="31216"/>
    <cellStyle name="Normal 3 3 6 8 9" xfId="13626"/>
    <cellStyle name="Normal 3 3 6 8 9 2" xfId="31217"/>
    <cellStyle name="Normal 3 3 6 9" xfId="13627"/>
    <cellStyle name="Normal 3 3 6 9 10" xfId="13628"/>
    <cellStyle name="Normal 3 3 6 9 10 2" xfId="31218"/>
    <cellStyle name="Normal 3 3 6 9 11" xfId="13629"/>
    <cellStyle name="Normal 3 3 6 9 11 2" xfId="31219"/>
    <cellStyle name="Normal 3 3 6 9 12" xfId="13630"/>
    <cellStyle name="Normal 3 3 6 9 12 2" xfId="31220"/>
    <cellStyle name="Normal 3 3 6 9 13" xfId="13631"/>
    <cellStyle name="Normal 3 3 6 9 13 2" xfId="31221"/>
    <cellStyle name="Normal 3 3 6 9 14" xfId="13632"/>
    <cellStyle name="Normal 3 3 6 9 14 2" xfId="31222"/>
    <cellStyle name="Normal 3 3 6 9 15" xfId="31223"/>
    <cellStyle name="Normal 3 3 6 9 2" xfId="13633"/>
    <cellStyle name="Normal 3 3 6 9 2 2" xfId="31224"/>
    <cellStyle name="Normal 3 3 6 9 3" xfId="13634"/>
    <cellStyle name="Normal 3 3 6 9 3 2" xfId="31225"/>
    <cellStyle name="Normal 3 3 6 9 4" xfId="13635"/>
    <cellStyle name="Normal 3 3 6 9 4 2" xfId="31226"/>
    <cellStyle name="Normal 3 3 6 9 5" xfId="13636"/>
    <cellStyle name="Normal 3 3 6 9 5 2" xfId="31227"/>
    <cellStyle name="Normal 3 3 6 9 6" xfId="13637"/>
    <cellStyle name="Normal 3 3 6 9 6 2" xfId="31228"/>
    <cellStyle name="Normal 3 3 6 9 7" xfId="13638"/>
    <cellStyle name="Normal 3 3 6 9 7 2" xfId="31229"/>
    <cellStyle name="Normal 3 3 6 9 8" xfId="13639"/>
    <cellStyle name="Normal 3 3 6 9 8 2" xfId="31230"/>
    <cellStyle name="Normal 3 3 6 9 9" xfId="13640"/>
    <cellStyle name="Normal 3 3 6 9 9 2" xfId="31231"/>
    <cellStyle name="Normal 3 3 7" xfId="13641"/>
    <cellStyle name="Normal 3 3 7 10" xfId="13642"/>
    <cellStyle name="Normal 3 3 7 10 10" xfId="13643"/>
    <cellStyle name="Normal 3 3 7 10 10 2" xfId="31232"/>
    <cellStyle name="Normal 3 3 7 10 11" xfId="13644"/>
    <cellStyle name="Normal 3 3 7 10 11 2" xfId="31233"/>
    <cellStyle name="Normal 3 3 7 10 12" xfId="13645"/>
    <cellStyle name="Normal 3 3 7 10 12 2" xfId="31234"/>
    <cellStyle name="Normal 3 3 7 10 13" xfId="13646"/>
    <cellStyle name="Normal 3 3 7 10 13 2" xfId="31235"/>
    <cellStyle name="Normal 3 3 7 10 14" xfId="13647"/>
    <cellStyle name="Normal 3 3 7 10 14 2" xfId="31236"/>
    <cellStyle name="Normal 3 3 7 10 15" xfId="31237"/>
    <cellStyle name="Normal 3 3 7 10 2" xfId="13648"/>
    <cellStyle name="Normal 3 3 7 10 2 2" xfId="31238"/>
    <cellStyle name="Normal 3 3 7 10 3" xfId="13649"/>
    <cellStyle name="Normal 3 3 7 10 3 2" xfId="31239"/>
    <cellStyle name="Normal 3 3 7 10 4" xfId="13650"/>
    <cellStyle name="Normal 3 3 7 10 4 2" xfId="31240"/>
    <cellStyle name="Normal 3 3 7 10 5" xfId="13651"/>
    <cellStyle name="Normal 3 3 7 10 5 2" xfId="31241"/>
    <cellStyle name="Normal 3 3 7 10 6" xfId="13652"/>
    <cellStyle name="Normal 3 3 7 10 6 2" xfId="31242"/>
    <cellStyle name="Normal 3 3 7 10 7" xfId="13653"/>
    <cellStyle name="Normal 3 3 7 10 7 2" xfId="31243"/>
    <cellStyle name="Normal 3 3 7 10 8" xfId="13654"/>
    <cellStyle name="Normal 3 3 7 10 8 2" xfId="31244"/>
    <cellStyle name="Normal 3 3 7 10 9" xfId="13655"/>
    <cellStyle name="Normal 3 3 7 10 9 2" xfId="31245"/>
    <cellStyle name="Normal 3 3 7 11" xfId="13656"/>
    <cellStyle name="Normal 3 3 7 11 2" xfId="31246"/>
    <cellStyle name="Normal 3 3 7 12" xfId="13657"/>
    <cellStyle name="Normal 3 3 7 12 2" xfId="31247"/>
    <cellStyle name="Normal 3 3 7 13" xfId="13658"/>
    <cellStyle name="Normal 3 3 7 13 2" xfId="31248"/>
    <cellStyle name="Normal 3 3 7 14" xfId="13659"/>
    <cellStyle name="Normal 3 3 7 14 2" xfId="31249"/>
    <cellStyle name="Normal 3 3 7 15" xfId="13660"/>
    <cellStyle name="Normal 3 3 7 15 2" xfId="31250"/>
    <cellStyle name="Normal 3 3 7 16" xfId="13661"/>
    <cellStyle name="Normal 3 3 7 16 2" xfId="31251"/>
    <cellStyle name="Normal 3 3 7 17" xfId="13662"/>
    <cellStyle name="Normal 3 3 7 17 2" xfId="31252"/>
    <cellStyle name="Normal 3 3 7 18" xfId="13663"/>
    <cellStyle name="Normal 3 3 7 18 2" xfId="31253"/>
    <cellStyle name="Normal 3 3 7 19" xfId="13664"/>
    <cellStyle name="Normal 3 3 7 19 2" xfId="31254"/>
    <cellStyle name="Normal 3 3 7 2" xfId="13665"/>
    <cellStyle name="Normal 3 3 7 2 10" xfId="13666"/>
    <cellStyle name="Normal 3 3 7 2 10 2" xfId="31255"/>
    <cellStyle name="Normal 3 3 7 2 11" xfId="13667"/>
    <cellStyle name="Normal 3 3 7 2 11 2" xfId="31256"/>
    <cellStyle name="Normal 3 3 7 2 12" xfId="13668"/>
    <cellStyle name="Normal 3 3 7 2 12 2" xfId="31257"/>
    <cellStyle name="Normal 3 3 7 2 13" xfId="13669"/>
    <cellStyle name="Normal 3 3 7 2 13 2" xfId="31258"/>
    <cellStyle name="Normal 3 3 7 2 14" xfId="13670"/>
    <cellStyle name="Normal 3 3 7 2 14 2" xfId="31259"/>
    <cellStyle name="Normal 3 3 7 2 15" xfId="13671"/>
    <cellStyle name="Normal 3 3 7 2 15 2" xfId="31260"/>
    <cellStyle name="Normal 3 3 7 2 16" xfId="31261"/>
    <cellStyle name="Normal 3 3 7 2 2" xfId="13672"/>
    <cellStyle name="Normal 3 3 7 2 2 10" xfId="13673"/>
    <cellStyle name="Normal 3 3 7 2 2 10 2" xfId="31262"/>
    <cellStyle name="Normal 3 3 7 2 2 11" xfId="13674"/>
    <cellStyle name="Normal 3 3 7 2 2 11 2" xfId="31263"/>
    <cellStyle name="Normal 3 3 7 2 2 12" xfId="13675"/>
    <cellStyle name="Normal 3 3 7 2 2 12 2" xfId="31264"/>
    <cellStyle name="Normal 3 3 7 2 2 13" xfId="13676"/>
    <cellStyle name="Normal 3 3 7 2 2 13 2" xfId="31265"/>
    <cellStyle name="Normal 3 3 7 2 2 14" xfId="13677"/>
    <cellStyle name="Normal 3 3 7 2 2 14 2" xfId="31266"/>
    <cellStyle name="Normal 3 3 7 2 2 15" xfId="31267"/>
    <cellStyle name="Normal 3 3 7 2 2 2" xfId="13678"/>
    <cellStyle name="Normal 3 3 7 2 2 2 2" xfId="31268"/>
    <cellStyle name="Normal 3 3 7 2 2 3" xfId="13679"/>
    <cellStyle name="Normal 3 3 7 2 2 3 2" xfId="31269"/>
    <cellStyle name="Normal 3 3 7 2 2 4" xfId="13680"/>
    <cellStyle name="Normal 3 3 7 2 2 4 2" xfId="31270"/>
    <cellStyle name="Normal 3 3 7 2 2 5" xfId="13681"/>
    <cellStyle name="Normal 3 3 7 2 2 5 2" xfId="31271"/>
    <cellStyle name="Normal 3 3 7 2 2 6" xfId="13682"/>
    <cellStyle name="Normal 3 3 7 2 2 6 2" xfId="31272"/>
    <cellStyle name="Normal 3 3 7 2 2 7" xfId="13683"/>
    <cellStyle name="Normal 3 3 7 2 2 7 2" xfId="31273"/>
    <cellStyle name="Normal 3 3 7 2 2 8" xfId="13684"/>
    <cellStyle name="Normal 3 3 7 2 2 8 2" xfId="31274"/>
    <cellStyle name="Normal 3 3 7 2 2 9" xfId="13685"/>
    <cellStyle name="Normal 3 3 7 2 2 9 2" xfId="31275"/>
    <cellStyle name="Normal 3 3 7 2 3" xfId="13686"/>
    <cellStyle name="Normal 3 3 7 2 3 2" xfId="31276"/>
    <cellStyle name="Normal 3 3 7 2 4" xfId="13687"/>
    <cellStyle name="Normal 3 3 7 2 4 2" xfId="31277"/>
    <cellStyle name="Normal 3 3 7 2 5" xfId="13688"/>
    <cellStyle name="Normal 3 3 7 2 5 2" xfId="31278"/>
    <cellStyle name="Normal 3 3 7 2 6" xfId="13689"/>
    <cellStyle name="Normal 3 3 7 2 6 2" xfId="31279"/>
    <cellStyle name="Normal 3 3 7 2 7" xfId="13690"/>
    <cellStyle name="Normal 3 3 7 2 7 2" xfId="31280"/>
    <cellStyle name="Normal 3 3 7 2 8" xfId="13691"/>
    <cellStyle name="Normal 3 3 7 2 8 2" xfId="31281"/>
    <cellStyle name="Normal 3 3 7 2 9" xfId="13692"/>
    <cellStyle name="Normal 3 3 7 2 9 2" xfId="31282"/>
    <cellStyle name="Normal 3 3 7 20" xfId="13693"/>
    <cellStyle name="Normal 3 3 7 20 2" xfId="31283"/>
    <cellStyle name="Normal 3 3 7 21" xfId="13694"/>
    <cellStyle name="Normal 3 3 7 21 2" xfId="31284"/>
    <cellStyle name="Normal 3 3 7 22" xfId="13695"/>
    <cellStyle name="Normal 3 3 7 22 2" xfId="31285"/>
    <cellStyle name="Normal 3 3 7 23" xfId="13696"/>
    <cellStyle name="Normal 3 3 7 23 2" xfId="31286"/>
    <cellStyle name="Normal 3 3 7 24" xfId="31287"/>
    <cellStyle name="Normal 3 3 7 3" xfId="13697"/>
    <cellStyle name="Normal 3 3 7 3 10" xfId="13698"/>
    <cellStyle name="Normal 3 3 7 3 10 2" xfId="31288"/>
    <cellStyle name="Normal 3 3 7 3 11" xfId="13699"/>
    <cellStyle name="Normal 3 3 7 3 11 2" xfId="31289"/>
    <cellStyle name="Normal 3 3 7 3 12" xfId="13700"/>
    <cellStyle name="Normal 3 3 7 3 12 2" xfId="31290"/>
    <cellStyle name="Normal 3 3 7 3 13" xfId="13701"/>
    <cellStyle name="Normal 3 3 7 3 13 2" xfId="31291"/>
    <cellStyle name="Normal 3 3 7 3 14" xfId="13702"/>
    <cellStyle name="Normal 3 3 7 3 14 2" xfId="31292"/>
    <cellStyle name="Normal 3 3 7 3 15" xfId="13703"/>
    <cellStyle name="Normal 3 3 7 3 15 2" xfId="31293"/>
    <cellStyle name="Normal 3 3 7 3 16" xfId="31294"/>
    <cellStyle name="Normal 3 3 7 3 2" xfId="13704"/>
    <cellStyle name="Normal 3 3 7 3 2 10" xfId="13705"/>
    <cellStyle name="Normal 3 3 7 3 2 10 2" xfId="31295"/>
    <cellStyle name="Normal 3 3 7 3 2 11" xfId="13706"/>
    <cellStyle name="Normal 3 3 7 3 2 11 2" xfId="31296"/>
    <cellStyle name="Normal 3 3 7 3 2 12" xfId="13707"/>
    <cellStyle name="Normal 3 3 7 3 2 12 2" xfId="31297"/>
    <cellStyle name="Normal 3 3 7 3 2 13" xfId="13708"/>
    <cellStyle name="Normal 3 3 7 3 2 13 2" xfId="31298"/>
    <cellStyle name="Normal 3 3 7 3 2 14" xfId="13709"/>
    <cellStyle name="Normal 3 3 7 3 2 14 2" xfId="31299"/>
    <cellStyle name="Normal 3 3 7 3 2 15" xfId="31300"/>
    <cellStyle name="Normal 3 3 7 3 2 2" xfId="13710"/>
    <cellStyle name="Normal 3 3 7 3 2 2 2" xfId="31301"/>
    <cellStyle name="Normal 3 3 7 3 2 3" xfId="13711"/>
    <cellStyle name="Normal 3 3 7 3 2 3 2" xfId="31302"/>
    <cellStyle name="Normal 3 3 7 3 2 4" xfId="13712"/>
    <cellStyle name="Normal 3 3 7 3 2 4 2" xfId="31303"/>
    <cellStyle name="Normal 3 3 7 3 2 5" xfId="13713"/>
    <cellStyle name="Normal 3 3 7 3 2 5 2" xfId="31304"/>
    <cellStyle name="Normal 3 3 7 3 2 6" xfId="13714"/>
    <cellStyle name="Normal 3 3 7 3 2 6 2" xfId="31305"/>
    <cellStyle name="Normal 3 3 7 3 2 7" xfId="13715"/>
    <cellStyle name="Normal 3 3 7 3 2 7 2" xfId="31306"/>
    <cellStyle name="Normal 3 3 7 3 2 8" xfId="13716"/>
    <cellStyle name="Normal 3 3 7 3 2 8 2" xfId="31307"/>
    <cellStyle name="Normal 3 3 7 3 2 9" xfId="13717"/>
    <cellStyle name="Normal 3 3 7 3 2 9 2" xfId="31308"/>
    <cellStyle name="Normal 3 3 7 3 3" xfId="13718"/>
    <cellStyle name="Normal 3 3 7 3 3 2" xfId="31309"/>
    <cellStyle name="Normal 3 3 7 3 4" xfId="13719"/>
    <cellStyle name="Normal 3 3 7 3 4 2" xfId="31310"/>
    <cellStyle name="Normal 3 3 7 3 5" xfId="13720"/>
    <cellStyle name="Normal 3 3 7 3 5 2" xfId="31311"/>
    <cellStyle name="Normal 3 3 7 3 6" xfId="13721"/>
    <cellStyle name="Normal 3 3 7 3 6 2" xfId="31312"/>
    <cellStyle name="Normal 3 3 7 3 7" xfId="13722"/>
    <cellStyle name="Normal 3 3 7 3 7 2" xfId="31313"/>
    <cellStyle name="Normal 3 3 7 3 8" xfId="13723"/>
    <cellStyle name="Normal 3 3 7 3 8 2" xfId="31314"/>
    <cellStyle name="Normal 3 3 7 3 9" xfId="13724"/>
    <cellStyle name="Normal 3 3 7 3 9 2" xfId="31315"/>
    <cellStyle name="Normal 3 3 7 4" xfId="13725"/>
    <cellStyle name="Normal 3 3 7 4 10" xfId="13726"/>
    <cellStyle name="Normal 3 3 7 4 10 2" xfId="31316"/>
    <cellStyle name="Normal 3 3 7 4 11" xfId="13727"/>
    <cellStyle name="Normal 3 3 7 4 11 2" xfId="31317"/>
    <cellStyle name="Normal 3 3 7 4 12" xfId="13728"/>
    <cellStyle name="Normal 3 3 7 4 12 2" xfId="31318"/>
    <cellStyle name="Normal 3 3 7 4 13" xfId="13729"/>
    <cellStyle name="Normal 3 3 7 4 13 2" xfId="31319"/>
    <cellStyle name="Normal 3 3 7 4 14" xfId="13730"/>
    <cellStyle name="Normal 3 3 7 4 14 2" xfId="31320"/>
    <cellStyle name="Normal 3 3 7 4 15" xfId="13731"/>
    <cellStyle name="Normal 3 3 7 4 15 2" xfId="31321"/>
    <cellStyle name="Normal 3 3 7 4 16" xfId="31322"/>
    <cellStyle name="Normal 3 3 7 4 2" xfId="13732"/>
    <cellStyle name="Normal 3 3 7 4 2 10" xfId="13733"/>
    <cellStyle name="Normal 3 3 7 4 2 10 2" xfId="31323"/>
    <cellStyle name="Normal 3 3 7 4 2 11" xfId="13734"/>
    <cellStyle name="Normal 3 3 7 4 2 11 2" xfId="31324"/>
    <cellStyle name="Normal 3 3 7 4 2 12" xfId="13735"/>
    <cellStyle name="Normal 3 3 7 4 2 12 2" xfId="31325"/>
    <cellStyle name="Normal 3 3 7 4 2 13" xfId="13736"/>
    <cellStyle name="Normal 3 3 7 4 2 13 2" xfId="31326"/>
    <cellStyle name="Normal 3 3 7 4 2 14" xfId="13737"/>
    <cellStyle name="Normal 3 3 7 4 2 14 2" xfId="31327"/>
    <cellStyle name="Normal 3 3 7 4 2 15" xfId="31328"/>
    <cellStyle name="Normal 3 3 7 4 2 2" xfId="13738"/>
    <cellStyle name="Normal 3 3 7 4 2 2 2" xfId="31329"/>
    <cellStyle name="Normal 3 3 7 4 2 3" xfId="13739"/>
    <cellStyle name="Normal 3 3 7 4 2 3 2" xfId="31330"/>
    <cellStyle name="Normal 3 3 7 4 2 4" xfId="13740"/>
    <cellStyle name="Normal 3 3 7 4 2 4 2" xfId="31331"/>
    <cellStyle name="Normal 3 3 7 4 2 5" xfId="13741"/>
    <cellStyle name="Normal 3 3 7 4 2 5 2" xfId="31332"/>
    <cellStyle name="Normal 3 3 7 4 2 6" xfId="13742"/>
    <cellStyle name="Normal 3 3 7 4 2 6 2" xfId="31333"/>
    <cellStyle name="Normal 3 3 7 4 2 7" xfId="13743"/>
    <cellStyle name="Normal 3 3 7 4 2 7 2" xfId="31334"/>
    <cellStyle name="Normal 3 3 7 4 2 8" xfId="13744"/>
    <cellStyle name="Normal 3 3 7 4 2 8 2" xfId="31335"/>
    <cellStyle name="Normal 3 3 7 4 2 9" xfId="13745"/>
    <cellStyle name="Normal 3 3 7 4 2 9 2" xfId="31336"/>
    <cellStyle name="Normal 3 3 7 4 3" xfId="13746"/>
    <cellStyle name="Normal 3 3 7 4 3 2" xfId="31337"/>
    <cellStyle name="Normal 3 3 7 4 4" xfId="13747"/>
    <cellStyle name="Normal 3 3 7 4 4 2" xfId="31338"/>
    <cellStyle name="Normal 3 3 7 4 5" xfId="13748"/>
    <cellStyle name="Normal 3 3 7 4 5 2" xfId="31339"/>
    <cellStyle name="Normal 3 3 7 4 6" xfId="13749"/>
    <cellStyle name="Normal 3 3 7 4 6 2" xfId="31340"/>
    <cellStyle name="Normal 3 3 7 4 7" xfId="13750"/>
    <cellStyle name="Normal 3 3 7 4 7 2" xfId="31341"/>
    <cellStyle name="Normal 3 3 7 4 8" xfId="13751"/>
    <cellStyle name="Normal 3 3 7 4 8 2" xfId="31342"/>
    <cellStyle name="Normal 3 3 7 4 9" xfId="13752"/>
    <cellStyle name="Normal 3 3 7 4 9 2" xfId="31343"/>
    <cellStyle name="Normal 3 3 7 5" xfId="13753"/>
    <cellStyle name="Normal 3 3 7 5 10" xfId="13754"/>
    <cellStyle name="Normal 3 3 7 5 10 2" xfId="31344"/>
    <cellStyle name="Normal 3 3 7 5 11" xfId="13755"/>
    <cellStyle name="Normal 3 3 7 5 11 2" xfId="31345"/>
    <cellStyle name="Normal 3 3 7 5 12" xfId="13756"/>
    <cellStyle name="Normal 3 3 7 5 12 2" xfId="31346"/>
    <cellStyle name="Normal 3 3 7 5 13" xfId="13757"/>
    <cellStyle name="Normal 3 3 7 5 13 2" xfId="31347"/>
    <cellStyle name="Normal 3 3 7 5 14" xfId="13758"/>
    <cellStyle name="Normal 3 3 7 5 14 2" xfId="31348"/>
    <cellStyle name="Normal 3 3 7 5 15" xfId="31349"/>
    <cellStyle name="Normal 3 3 7 5 2" xfId="13759"/>
    <cellStyle name="Normal 3 3 7 5 2 2" xfId="31350"/>
    <cellStyle name="Normal 3 3 7 5 3" xfId="13760"/>
    <cellStyle name="Normal 3 3 7 5 3 2" xfId="31351"/>
    <cellStyle name="Normal 3 3 7 5 4" xfId="13761"/>
    <cellStyle name="Normal 3 3 7 5 4 2" xfId="31352"/>
    <cellStyle name="Normal 3 3 7 5 5" xfId="13762"/>
    <cellStyle name="Normal 3 3 7 5 5 2" xfId="31353"/>
    <cellStyle name="Normal 3 3 7 5 6" xfId="13763"/>
    <cellStyle name="Normal 3 3 7 5 6 2" xfId="31354"/>
    <cellStyle name="Normal 3 3 7 5 7" xfId="13764"/>
    <cellStyle name="Normal 3 3 7 5 7 2" xfId="31355"/>
    <cellStyle name="Normal 3 3 7 5 8" xfId="13765"/>
    <cellStyle name="Normal 3 3 7 5 8 2" xfId="31356"/>
    <cellStyle name="Normal 3 3 7 5 9" xfId="13766"/>
    <cellStyle name="Normal 3 3 7 5 9 2" xfId="31357"/>
    <cellStyle name="Normal 3 3 7 6" xfId="13767"/>
    <cellStyle name="Normal 3 3 7 6 10" xfId="13768"/>
    <cellStyle name="Normal 3 3 7 6 10 2" xfId="31358"/>
    <cellStyle name="Normal 3 3 7 6 11" xfId="13769"/>
    <cellStyle name="Normal 3 3 7 6 11 2" xfId="31359"/>
    <cellStyle name="Normal 3 3 7 6 12" xfId="13770"/>
    <cellStyle name="Normal 3 3 7 6 12 2" xfId="31360"/>
    <cellStyle name="Normal 3 3 7 6 13" xfId="13771"/>
    <cellStyle name="Normal 3 3 7 6 13 2" xfId="31361"/>
    <cellStyle name="Normal 3 3 7 6 14" xfId="13772"/>
    <cellStyle name="Normal 3 3 7 6 14 2" xfId="31362"/>
    <cellStyle name="Normal 3 3 7 6 15" xfId="31363"/>
    <cellStyle name="Normal 3 3 7 6 2" xfId="13773"/>
    <cellStyle name="Normal 3 3 7 6 2 2" xfId="31364"/>
    <cellStyle name="Normal 3 3 7 6 3" xfId="13774"/>
    <cellStyle name="Normal 3 3 7 6 3 2" xfId="31365"/>
    <cellStyle name="Normal 3 3 7 6 4" xfId="13775"/>
    <cellStyle name="Normal 3 3 7 6 4 2" xfId="31366"/>
    <cellStyle name="Normal 3 3 7 6 5" xfId="13776"/>
    <cellStyle name="Normal 3 3 7 6 5 2" xfId="31367"/>
    <cellStyle name="Normal 3 3 7 6 6" xfId="13777"/>
    <cellStyle name="Normal 3 3 7 6 6 2" xfId="31368"/>
    <cellStyle name="Normal 3 3 7 6 7" xfId="13778"/>
    <cellStyle name="Normal 3 3 7 6 7 2" xfId="31369"/>
    <cellStyle name="Normal 3 3 7 6 8" xfId="13779"/>
    <cellStyle name="Normal 3 3 7 6 8 2" xfId="31370"/>
    <cellStyle name="Normal 3 3 7 6 9" xfId="13780"/>
    <cellStyle name="Normal 3 3 7 6 9 2" xfId="31371"/>
    <cellStyle name="Normal 3 3 7 7" xfId="13781"/>
    <cellStyle name="Normal 3 3 7 7 10" xfId="13782"/>
    <cellStyle name="Normal 3 3 7 7 10 2" xfId="31372"/>
    <cellStyle name="Normal 3 3 7 7 11" xfId="13783"/>
    <cellStyle name="Normal 3 3 7 7 11 2" xfId="31373"/>
    <cellStyle name="Normal 3 3 7 7 12" xfId="13784"/>
    <cellStyle name="Normal 3 3 7 7 12 2" xfId="31374"/>
    <cellStyle name="Normal 3 3 7 7 13" xfId="13785"/>
    <cellStyle name="Normal 3 3 7 7 13 2" xfId="31375"/>
    <cellStyle name="Normal 3 3 7 7 14" xfId="13786"/>
    <cellStyle name="Normal 3 3 7 7 14 2" xfId="31376"/>
    <cellStyle name="Normal 3 3 7 7 15" xfId="31377"/>
    <cellStyle name="Normal 3 3 7 7 2" xfId="13787"/>
    <cellStyle name="Normal 3 3 7 7 2 2" xfId="31378"/>
    <cellStyle name="Normal 3 3 7 7 3" xfId="13788"/>
    <cellStyle name="Normal 3 3 7 7 3 2" xfId="31379"/>
    <cellStyle name="Normal 3 3 7 7 4" xfId="13789"/>
    <cellStyle name="Normal 3 3 7 7 4 2" xfId="31380"/>
    <cellStyle name="Normal 3 3 7 7 5" xfId="13790"/>
    <cellStyle name="Normal 3 3 7 7 5 2" xfId="31381"/>
    <cellStyle name="Normal 3 3 7 7 6" xfId="13791"/>
    <cellStyle name="Normal 3 3 7 7 6 2" xfId="31382"/>
    <cellStyle name="Normal 3 3 7 7 7" xfId="13792"/>
    <cellStyle name="Normal 3 3 7 7 7 2" xfId="31383"/>
    <cellStyle name="Normal 3 3 7 7 8" xfId="13793"/>
    <cellStyle name="Normal 3 3 7 7 8 2" xfId="31384"/>
    <cellStyle name="Normal 3 3 7 7 9" xfId="13794"/>
    <cellStyle name="Normal 3 3 7 7 9 2" xfId="31385"/>
    <cellStyle name="Normal 3 3 7 8" xfId="13795"/>
    <cellStyle name="Normal 3 3 7 8 10" xfId="13796"/>
    <cellStyle name="Normal 3 3 7 8 10 2" xfId="31386"/>
    <cellStyle name="Normal 3 3 7 8 11" xfId="13797"/>
    <cellStyle name="Normal 3 3 7 8 11 2" xfId="31387"/>
    <cellStyle name="Normal 3 3 7 8 12" xfId="13798"/>
    <cellStyle name="Normal 3 3 7 8 12 2" xfId="31388"/>
    <cellStyle name="Normal 3 3 7 8 13" xfId="13799"/>
    <cellStyle name="Normal 3 3 7 8 13 2" xfId="31389"/>
    <cellStyle name="Normal 3 3 7 8 14" xfId="13800"/>
    <cellStyle name="Normal 3 3 7 8 14 2" xfId="31390"/>
    <cellStyle name="Normal 3 3 7 8 15" xfId="31391"/>
    <cellStyle name="Normal 3 3 7 8 2" xfId="13801"/>
    <cellStyle name="Normal 3 3 7 8 2 2" xfId="31392"/>
    <cellStyle name="Normal 3 3 7 8 3" xfId="13802"/>
    <cellStyle name="Normal 3 3 7 8 3 2" xfId="31393"/>
    <cellStyle name="Normal 3 3 7 8 4" xfId="13803"/>
    <cellStyle name="Normal 3 3 7 8 4 2" xfId="31394"/>
    <cellStyle name="Normal 3 3 7 8 5" xfId="13804"/>
    <cellStyle name="Normal 3 3 7 8 5 2" xfId="31395"/>
    <cellStyle name="Normal 3 3 7 8 6" xfId="13805"/>
    <cellStyle name="Normal 3 3 7 8 6 2" xfId="31396"/>
    <cellStyle name="Normal 3 3 7 8 7" xfId="13806"/>
    <cellStyle name="Normal 3 3 7 8 7 2" xfId="31397"/>
    <cellStyle name="Normal 3 3 7 8 8" xfId="13807"/>
    <cellStyle name="Normal 3 3 7 8 8 2" xfId="31398"/>
    <cellStyle name="Normal 3 3 7 8 9" xfId="13808"/>
    <cellStyle name="Normal 3 3 7 8 9 2" xfId="31399"/>
    <cellStyle name="Normal 3 3 7 9" xfId="13809"/>
    <cellStyle name="Normal 3 3 7 9 10" xfId="13810"/>
    <cellStyle name="Normal 3 3 7 9 10 2" xfId="31400"/>
    <cellStyle name="Normal 3 3 7 9 11" xfId="13811"/>
    <cellStyle name="Normal 3 3 7 9 11 2" xfId="31401"/>
    <cellStyle name="Normal 3 3 7 9 12" xfId="13812"/>
    <cellStyle name="Normal 3 3 7 9 12 2" xfId="31402"/>
    <cellStyle name="Normal 3 3 7 9 13" xfId="13813"/>
    <cellStyle name="Normal 3 3 7 9 13 2" xfId="31403"/>
    <cellStyle name="Normal 3 3 7 9 14" xfId="13814"/>
    <cellStyle name="Normal 3 3 7 9 14 2" xfId="31404"/>
    <cellStyle name="Normal 3 3 7 9 15" xfId="31405"/>
    <cellStyle name="Normal 3 3 7 9 2" xfId="13815"/>
    <cellStyle name="Normal 3 3 7 9 2 2" xfId="31406"/>
    <cellStyle name="Normal 3 3 7 9 3" xfId="13816"/>
    <cellStyle name="Normal 3 3 7 9 3 2" xfId="31407"/>
    <cellStyle name="Normal 3 3 7 9 4" xfId="13817"/>
    <cellStyle name="Normal 3 3 7 9 4 2" xfId="31408"/>
    <cellStyle name="Normal 3 3 7 9 5" xfId="13818"/>
    <cellStyle name="Normal 3 3 7 9 5 2" xfId="31409"/>
    <cellStyle name="Normal 3 3 7 9 6" xfId="13819"/>
    <cellStyle name="Normal 3 3 7 9 6 2" xfId="31410"/>
    <cellStyle name="Normal 3 3 7 9 7" xfId="13820"/>
    <cellStyle name="Normal 3 3 7 9 7 2" xfId="31411"/>
    <cellStyle name="Normal 3 3 7 9 8" xfId="13821"/>
    <cellStyle name="Normal 3 3 7 9 8 2" xfId="31412"/>
    <cellStyle name="Normal 3 3 7 9 9" xfId="13822"/>
    <cellStyle name="Normal 3 3 7 9 9 2" xfId="31413"/>
    <cellStyle name="Normal 3 3 8" xfId="13823"/>
    <cellStyle name="Normal 3 3 8 10" xfId="13824"/>
    <cellStyle name="Normal 3 3 8 10 10" xfId="13825"/>
    <cellStyle name="Normal 3 3 8 10 10 2" xfId="31414"/>
    <cellStyle name="Normal 3 3 8 10 11" xfId="13826"/>
    <cellStyle name="Normal 3 3 8 10 11 2" xfId="31415"/>
    <cellStyle name="Normal 3 3 8 10 12" xfId="13827"/>
    <cellStyle name="Normal 3 3 8 10 12 2" xfId="31416"/>
    <cellStyle name="Normal 3 3 8 10 13" xfId="13828"/>
    <cellStyle name="Normal 3 3 8 10 13 2" xfId="31417"/>
    <cellStyle name="Normal 3 3 8 10 14" xfId="13829"/>
    <cellStyle name="Normal 3 3 8 10 14 2" xfId="31418"/>
    <cellStyle name="Normal 3 3 8 10 15" xfId="31419"/>
    <cellStyle name="Normal 3 3 8 10 2" xfId="13830"/>
    <cellStyle name="Normal 3 3 8 10 2 2" xfId="31420"/>
    <cellStyle name="Normal 3 3 8 10 3" xfId="13831"/>
    <cellStyle name="Normal 3 3 8 10 3 2" xfId="31421"/>
    <cellStyle name="Normal 3 3 8 10 4" xfId="13832"/>
    <cellStyle name="Normal 3 3 8 10 4 2" xfId="31422"/>
    <cellStyle name="Normal 3 3 8 10 5" xfId="13833"/>
    <cellStyle name="Normal 3 3 8 10 5 2" xfId="31423"/>
    <cellStyle name="Normal 3 3 8 10 6" xfId="13834"/>
    <cellStyle name="Normal 3 3 8 10 6 2" xfId="31424"/>
    <cellStyle name="Normal 3 3 8 10 7" xfId="13835"/>
    <cellStyle name="Normal 3 3 8 10 7 2" xfId="31425"/>
    <cellStyle name="Normal 3 3 8 10 8" xfId="13836"/>
    <cellStyle name="Normal 3 3 8 10 8 2" xfId="31426"/>
    <cellStyle name="Normal 3 3 8 10 9" xfId="13837"/>
    <cellStyle name="Normal 3 3 8 10 9 2" xfId="31427"/>
    <cellStyle name="Normal 3 3 8 11" xfId="13838"/>
    <cellStyle name="Normal 3 3 8 11 2" xfId="31428"/>
    <cellStyle name="Normal 3 3 8 12" xfId="13839"/>
    <cellStyle name="Normal 3 3 8 12 2" xfId="31429"/>
    <cellStyle name="Normal 3 3 8 13" xfId="13840"/>
    <cellStyle name="Normal 3 3 8 13 2" xfId="31430"/>
    <cellStyle name="Normal 3 3 8 14" xfId="13841"/>
    <cellStyle name="Normal 3 3 8 14 2" xfId="31431"/>
    <cellStyle name="Normal 3 3 8 15" xfId="13842"/>
    <cellStyle name="Normal 3 3 8 15 2" xfId="31432"/>
    <cellStyle name="Normal 3 3 8 16" xfId="13843"/>
    <cellStyle name="Normal 3 3 8 16 2" xfId="31433"/>
    <cellStyle name="Normal 3 3 8 17" xfId="13844"/>
    <cellStyle name="Normal 3 3 8 17 2" xfId="31434"/>
    <cellStyle name="Normal 3 3 8 18" xfId="13845"/>
    <cellStyle name="Normal 3 3 8 18 2" xfId="31435"/>
    <cellStyle name="Normal 3 3 8 19" xfId="13846"/>
    <cellStyle name="Normal 3 3 8 19 2" xfId="31436"/>
    <cellStyle name="Normal 3 3 8 2" xfId="13847"/>
    <cellStyle name="Normal 3 3 8 2 10" xfId="13848"/>
    <cellStyle name="Normal 3 3 8 2 10 2" xfId="31437"/>
    <cellStyle name="Normal 3 3 8 2 11" xfId="13849"/>
    <cellStyle name="Normal 3 3 8 2 11 2" xfId="31438"/>
    <cellStyle name="Normal 3 3 8 2 12" xfId="13850"/>
    <cellStyle name="Normal 3 3 8 2 12 2" xfId="31439"/>
    <cellStyle name="Normal 3 3 8 2 13" xfId="13851"/>
    <cellStyle name="Normal 3 3 8 2 13 2" xfId="31440"/>
    <cellStyle name="Normal 3 3 8 2 14" xfId="13852"/>
    <cellStyle name="Normal 3 3 8 2 14 2" xfId="31441"/>
    <cellStyle name="Normal 3 3 8 2 15" xfId="13853"/>
    <cellStyle name="Normal 3 3 8 2 15 2" xfId="31442"/>
    <cellStyle name="Normal 3 3 8 2 16" xfId="31443"/>
    <cellStyle name="Normal 3 3 8 2 2" xfId="13854"/>
    <cellStyle name="Normal 3 3 8 2 2 10" xfId="13855"/>
    <cellStyle name="Normal 3 3 8 2 2 10 2" xfId="31444"/>
    <cellStyle name="Normal 3 3 8 2 2 11" xfId="13856"/>
    <cellStyle name="Normal 3 3 8 2 2 11 2" xfId="31445"/>
    <cellStyle name="Normal 3 3 8 2 2 12" xfId="13857"/>
    <cellStyle name="Normal 3 3 8 2 2 12 2" xfId="31446"/>
    <cellStyle name="Normal 3 3 8 2 2 13" xfId="13858"/>
    <cellStyle name="Normal 3 3 8 2 2 13 2" xfId="31447"/>
    <cellStyle name="Normal 3 3 8 2 2 14" xfId="13859"/>
    <cellStyle name="Normal 3 3 8 2 2 14 2" xfId="31448"/>
    <cellStyle name="Normal 3 3 8 2 2 15" xfId="31449"/>
    <cellStyle name="Normal 3 3 8 2 2 2" xfId="13860"/>
    <cellStyle name="Normal 3 3 8 2 2 2 2" xfId="31450"/>
    <cellStyle name="Normal 3 3 8 2 2 3" xfId="13861"/>
    <cellStyle name="Normal 3 3 8 2 2 3 2" xfId="31451"/>
    <cellStyle name="Normal 3 3 8 2 2 4" xfId="13862"/>
    <cellStyle name="Normal 3 3 8 2 2 4 2" xfId="31452"/>
    <cellStyle name="Normal 3 3 8 2 2 5" xfId="13863"/>
    <cellStyle name="Normal 3 3 8 2 2 5 2" xfId="31453"/>
    <cellStyle name="Normal 3 3 8 2 2 6" xfId="13864"/>
    <cellStyle name="Normal 3 3 8 2 2 6 2" xfId="31454"/>
    <cellStyle name="Normal 3 3 8 2 2 7" xfId="13865"/>
    <cellStyle name="Normal 3 3 8 2 2 7 2" xfId="31455"/>
    <cellStyle name="Normal 3 3 8 2 2 8" xfId="13866"/>
    <cellStyle name="Normal 3 3 8 2 2 8 2" xfId="31456"/>
    <cellStyle name="Normal 3 3 8 2 2 9" xfId="13867"/>
    <cellStyle name="Normal 3 3 8 2 2 9 2" xfId="31457"/>
    <cellStyle name="Normal 3 3 8 2 3" xfId="13868"/>
    <cellStyle name="Normal 3 3 8 2 3 2" xfId="31458"/>
    <cellStyle name="Normal 3 3 8 2 4" xfId="13869"/>
    <cellStyle name="Normal 3 3 8 2 4 2" xfId="31459"/>
    <cellStyle name="Normal 3 3 8 2 5" xfId="13870"/>
    <cellStyle name="Normal 3 3 8 2 5 2" xfId="31460"/>
    <cellStyle name="Normal 3 3 8 2 6" xfId="13871"/>
    <cellStyle name="Normal 3 3 8 2 6 2" xfId="31461"/>
    <cellStyle name="Normal 3 3 8 2 7" xfId="13872"/>
    <cellStyle name="Normal 3 3 8 2 7 2" xfId="31462"/>
    <cellStyle name="Normal 3 3 8 2 8" xfId="13873"/>
    <cellStyle name="Normal 3 3 8 2 8 2" xfId="31463"/>
    <cellStyle name="Normal 3 3 8 2 9" xfId="13874"/>
    <cellStyle name="Normal 3 3 8 2 9 2" xfId="31464"/>
    <cellStyle name="Normal 3 3 8 20" xfId="13875"/>
    <cellStyle name="Normal 3 3 8 20 2" xfId="31465"/>
    <cellStyle name="Normal 3 3 8 21" xfId="13876"/>
    <cellStyle name="Normal 3 3 8 21 2" xfId="31466"/>
    <cellStyle name="Normal 3 3 8 22" xfId="13877"/>
    <cellStyle name="Normal 3 3 8 22 2" xfId="31467"/>
    <cellStyle name="Normal 3 3 8 23" xfId="13878"/>
    <cellStyle name="Normal 3 3 8 23 2" xfId="31468"/>
    <cellStyle name="Normal 3 3 8 24" xfId="31469"/>
    <cellStyle name="Normal 3 3 8 3" xfId="13879"/>
    <cellStyle name="Normal 3 3 8 3 10" xfId="13880"/>
    <cellStyle name="Normal 3 3 8 3 10 2" xfId="31470"/>
    <cellStyle name="Normal 3 3 8 3 11" xfId="13881"/>
    <cellStyle name="Normal 3 3 8 3 11 2" xfId="31471"/>
    <cellStyle name="Normal 3 3 8 3 12" xfId="13882"/>
    <cellStyle name="Normal 3 3 8 3 12 2" xfId="31472"/>
    <cellStyle name="Normal 3 3 8 3 13" xfId="13883"/>
    <cellStyle name="Normal 3 3 8 3 13 2" xfId="31473"/>
    <cellStyle name="Normal 3 3 8 3 14" xfId="13884"/>
    <cellStyle name="Normal 3 3 8 3 14 2" xfId="31474"/>
    <cellStyle name="Normal 3 3 8 3 15" xfId="13885"/>
    <cellStyle name="Normal 3 3 8 3 15 2" xfId="31475"/>
    <cellStyle name="Normal 3 3 8 3 16" xfId="31476"/>
    <cellStyle name="Normal 3 3 8 3 2" xfId="13886"/>
    <cellStyle name="Normal 3 3 8 3 2 10" xfId="13887"/>
    <cellStyle name="Normal 3 3 8 3 2 10 2" xfId="31477"/>
    <cellStyle name="Normal 3 3 8 3 2 11" xfId="13888"/>
    <cellStyle name="Normal 3 3 8 3 2 11 2" xfId="31478"/>
    <cellStyle name="Normal 3 3 8 3 2 12" xfId="13889"/>
    <cellStyle name="Normal 3 3 8 3 2 12 2" xfId="31479"/>
    <cellStyle name="Normal 3 3 8 3 2 13" xfId="13890"/>
    <cellStyle name="Normal 3 3 8 3 2 13 2" xfId="31480"/>
    <cellStyle name="Normal 3 3 8 3 2 14" xfId="13891"/>
    <cellStyle name="Normal 3 3 8 3 2 14 2" xfId="31481"/>
    <cellStyle name="Normal 3 3 8 3 2 15" xfId="31482"/>
    <cellStyle name="Normal 3 3 8 3 2 2" xfId="13892"/>
    <cellStyle name="Normal 3 3 8 3 2 2 2" xfId="31483"/>
    <cellStyle name="Normal 3 3 8 3 2 3" xfId="13893"/>
    <cellStyle name="Normal 3 3 8 3 2 3 2" xfId="31484"/>
    <cellStyle name="Normal 3 3 8 3 2 4" xfId="13894"/>
    <cellStyle name="Normal 3 3 8 3 2 4 2" xfId="31485"/>
    <cellStyle name="Normal 3 3 8 3 2 5" xfId="13895"/>
    <cellStyle name="Normal 3 3 8 3 2 5 2" xfId="31486"/>
    <cellStyle name="Normal 3 3 8 3 2 6" xfId="13896"/>
    <cellStyle name="Normal 3 3 8 3 2 6 2" xfId="31487"/>
    <cellStyle name="Normal 3 3 8 3 2 7" xfId="13897"/>
    <cellStyle name="Normal 3 3 8 3 2 7 2" xfId="31488"/>
    <cellStyle name="Normal 3 3 8 3 2 8" xfId="13898"/>
    <cellStyle name="Normal 3 3 8 3 2 8 2" xfId="31489"/>
    <cellStyle name="Normal 3 3 8 3 2 9" xfId="13899"/>
    <cellStyle name="Normal 3 3 8 3 2 9 2" xfId="31490"/>
    <cellStyle name="Normal 3 3 8 3 3" xfId="13900"/>
    <cellStyle name="Normal 3 3 8 3 3 2" xfId="31491"/>
    <cellStyle name="Normal 3 3 8 3 4" xfId="13901"/>
    <cellStyle name="Normal 3 3 8 3 4 2" xfId="31492"/>
    <cellStyle name="Normal 3 3 8 3 5" xfId="13902"/>
    <cellStyle name="Normal 3 3 8 3 5 2" xfId="31493"/>
    <cellStyle name="Normal 3 3 8 3 6" xfId="13903"/>
    <cellStyle name="Normal 3 3 8 3 6 2" xfId="31494"/>
    <cellStyle name="Normal 3 3 8 3 7" xfId="13904"/>
    <cellStyle name="Normal 3 3 8 3 7 2" xfId="31495"/>
    <cellStyle name="Normal 3 3 8 3 8" xfId="13905"/>
    <cellStyle name="Normal 3 3 8 3 8 2" xfId="31496"/>
    <cellStyle name="Normal 3 3 8 3 9" xfId="13906"/>
    <cellStyle name="Normal 3 3 8 3 9 2" xfId="31497"/>
    <cellStyle name="Normal 3 3 8 4" xfId="13907"/>
    <cellStyle name="Normal 3 3 8 4 10" xfId="13908"/>
    <cellStyle name="Normal 3 3 8 4 10 2" xfId="31498"/>
    <cellStyle name="Normal 3 3 8 4 11" xfId="13909"/>
    <cellStyle name="Normal 3 3 8 4 11 2" xfId="31499"/>
    <cellStyle name="Normal 3 3 8 4 12" xfId="13910"/>
    <cellStyle name="Normal 3 3 8 4 12 2" xfId="31500"/>
    <cellStyle name="Normal 3 3 8 4 13" xfId="13911"/>
    <cellStyle name="Normal 3 3 8 4 13 2" xfId="31501"/>
    <cellStyle name="Normal 3 3 8 4 14" xfId="13912"/>
    <cellStyle name="Normal 3 3 8 4 14 2" xfId="31502"/>
    <cellStyle name="Normal 3 3 8 4 15" xfId="13913"/>
    <cellStyle name="Normal 3 3 8 4 15 2" xfId="31503"/>
    <cellStyle name="Normal 3 3 8 4 16" xfId="31504"/>
    <cellStyle name="Normal 3 3 8 4 2" xfId="13914"/>
    <cellStyle name="Normal 3 3 8 4 2 10" xfId="13915"/>
    <cellStyle name="Normal 3 3 8 4 2 10 2" xfId="31505"/>
    <cellStyle name="Normal 3 3 8 4 2 11" xfId="13916"/>
    <cellStyle name="Normal 3 3 8 4 2 11 2" xfId="31506"/>
    <cellStyle name="Normal 3 3 8 4 2 12" xfId="13917"/>
    <cellStyle name="Normal 3 3 8 4 2 12 2" xfId="31507"/>
    <cellStyle name="Normal 3 3 8 4 2 13" xfId="13918"/>
    <cellStyle name="Normal 3 3 8 4 2 13 2" xfId="31508"/>
    <cellStyle name="Normal 3 3 8 4 2 14" xfId="13919"/>
    <cellStyle name="Normal 3 3 8 4 2 14 2" xfId="31509"/>
    <cellStyle name="Normal 3 3 8 4 2 15" xfId="31510"/>
    <cellStyle name="Normal 3 3 8 4 2 2" xfId="13920"/>
    <cellStyle name="Normal 3 3 8 4 2 2 2" xfId="31511"/>
    <cellStyle name="Normal 3 3 8 4 2 3" xfId="13921"/>
    <cellStyle name="Normal 3 3 8 4 2 3 2" xfId="31512"/>
    <cellStyle name="Normal 3 3 8 4 2 4" xfId="13922"/>
    <cellStyle name="Normal 3 3 8 4 2 4 2" xfId="31513"/>
    <cellStyle name="Normal 3 3 8 4 2 5" xfId="13923"/>
    <cellStyle name="Normal 3 3 8 4 2 5 2" xfId="31514"/>
    <cellStyle name="Normal 3 3 8 4 2 6" xfId="13924"/>
    <cellStyle name="Normal 3 3 8 4 2 6 2" xfId="31515"/>
    <cellStyle name="Normal 3 3 8 4 2 7" xfId="13925"/>
    <cellStyle name="Normal 3 3 8 4 2 7 2" xfId="31516"/>
    <cellStyle name="Normal 3 3 8 4 2 8" xfId="13926"/>
    <cellStyle name="Normal 3 3 8 4 2 8 2" xfId="31517"/>
    <cellStyle name="Normal 3 3 8 4 2 9" xfId="13927"/>
    <cellStyle name="Normal 3 3 8 4 2 9 2" xfId="31518"/>
    <cellStyle name="Normal 3 3 8 4 3" xfId="13928"/>
    <cellStyle name="Normal 3 3 8 4 3 2" xfId="31519"/>
    <cellStyle name="Normal 3 3 8 4 4" xfId="13929"/>
    <cellStyle name="Normal 3 3 8 4 4 2" xfId="31520"/>
    <cellStyle name="Normal 3 3 8 4 5" xfId="13930"/>
    <cellStyle name="Normal 3 3 8 4 5 2" xfId="31521"/>
    <cellStyle name="Normal 3 3 8 4 6" xfId="13931"/>
    <cellStyle name="Normal 3 3 8 4 6 2" xfId="31522"/>
    <cellStyle name="Normal 3 3 8 4 7" xfId="13932"/>
    <cellStyle name="Normal 3 3 8 4 7 2" xfId="31523"/>
    <cellStyle name="Normal 3 3 8 4 8" xfId="13933"/>
    <cellStyle name="Normal 3 3 8 4 8 2" xfId="31524"/>
    <cellStyle name="Normal 3 3 8 4 9" xfId="13934"/>
    <cellStyle name="Normal 3 3 8 4 9 2" xfId="31525"/>
    <cellStyle name="Normal 3 3 8 5" xfId="13935"/>
    <cellStyle name="Normal 3 3 8 5 10" xfId="13936"/>
    <cellStyle name="Normal 3 3 8 5 10 2" xfId="31526"/>
    <cellStyle name="Normal 3 3 8 5 11" xfId="13937"/>
    <cellStyle name="Normal 3 3 8 5 11 2" xfId="31527"/>
    <cellStyle name="Normal 3 3 8 5 12" xfId="13938"/>
    <cellStyle name="Normal 3 3 8 5 12 2" xfId="31528"/>
    <cellStyle name="Normal 3 3 8 5 13" xfId="13939"/>
    <cellStyle name="Normal 3 3 8 5 13 2" xfId="31529"/>
    <cellStyle name="Normal 3 3 8 5 14" xfId="13940"/>
    <cellStyle name="Normal 3 3 8 5 14 2" xfId="31530"/>
    <cellStyle name="Normal 3 3 8 5 15" xfId="31531"/>
    <cellStyle name="Normal 3 3 8 5 2" xfId="13941"/>
    <cellStyle name="Normal 3 3 8 5 2 2" xfId="31532"/>
    <cellStyle name="Normal 3 3 8 5 3" xfId="13942"/>
    <cellStyle name="Normal 3 3 8 5 3 2" xfId="31533"/>
    <cellStyle name="Normal 3 3 8 5 4" xfId="13943"/>
    <cellStyle name="Normal 3 3 8 5 4 2" xfId="31534"/>
    <cellStyle name="Normal 3 3 8 5 5" xfId="13944"/>
    <cellStyle name="Normal 3 3 8 5 5 2" xfId="31535"/>
    <cellStyle name="Normal 3 3 8 5 6" xfId="13945"/>
    <cellStyle name="Normal 3 3 8 5 6 2" xfId="31536"/>
    <cellStyle name="Normal 3 3 8 5 7" xfId="13946"/>
    <cellStyle name="Normal 3 3 8 5 7 2" xfId="31537"/>
    <cellStyle name="Normal 3 3 8 5 8" xfId="13947"/>
    <cellStyle name="Normal 3 3 8 5 8 2" xfId="31538"/>
    <cellStyle name="Normal 3 3 8 5 9" xfId="13948"/>
    <cellStyle name="Normal 3 3 8 5 9 2" xfId="31539"/>
    <cellStyle name="Normal 3 3 8 6" xfId="13949"/>
    <cellStyle name="Normal 3 3 8 6 10" xfId="13950"/>
    <cellStyle name="Normal 3 3 8 6 10 2" xfId="31540"/>
    <cellStyle name="Normal 3 3 8 6 11" xfId="13951"/>
    <cellStyle name="Normal 3 3 8 6 11 2" xfId="31541"/>
    <cellStyle name="Normal 3 3 8 6 12" xfId="13952"/>
    <cellStyle name="Normal 3 3 8 6 12 2" xfId="31542"/>
    <cellStyle name="Normal 3 3 8 6 13" xfId="13953"/>
    <cellStyle name="Normal 3 3 8 6 13 2" xfId="31543"/>
    <cellStyle name="Normal 3 3 8 6 14" xfId="13954"/>
    <cellStyle name="Normal 3 3 8 6 14 2" xfId="31544"/>
    <cellStyle name="Normal 3 3 8 6 15" xfId="31545"/>
    <cellStyle name="Normal 3 3 8 6 2" xfId="13955"/>
    <cellStyle name="Normal 3 3 8 6 2 2" xfId="31546"/>
    <cellStyle name="Normal 3 3 8 6 3" xfId="13956"/>
    <cellStyle name="Normal 3 3 8 6 3 2" xfId="31547"/>
    <cellStyle name="Normal 3 3 8 6 4" xfId="13957"/>
    <cellStyle name="Normal 3 3 8 6 4 2" xfId="31548"/>
    <cellStyle name="Normal 3 3 8 6 5" xfId="13958"/>
    <cellStyle name="Normal 3 3 8 6 5 2" xfId="31549"/>
    <cellStyle name="Normal 3 3 8 6 6" xfId="13959"/>
    <cellStyle name="Normal 3 3 8 6 6 2" xfId="31550"/>
    <cellStyle name="Normal 3 3 8 6 7" xfId="13960"/>
    <cellStyle name="Normal 3 3 8 6 7 2" xfId="31551"/>
    <cellStyle name="Normal 3 3 8 6 8" xfId="13961"/>
    <cellStyle name="Normal 3 3 8 6 8 2" xfId="31552"/>
    <cellStyle name="Normal 3 3 8 6 9" xfId="13962"/>
    <cellStyle name="Normal 3 3 8 6 9 2" xfId="31553"/>
    <cellStyle name="Normal 3 3 8 7" xfId="13963"/>
    <cellStyle name="Normal 3 3 8 7 10" xfId="13964"/>
    <cellStyle name="Normal 3 3 8 7 10 2" xfId="31554"/>
    <cellStyle name="Normal 3 3 8 7 11" xfId="13965"/>
    <cellStyle name="Normal 3 3 8 7 11 2" xfId="31555"/>
    <cellStyle name="Normal 3 3 8 7 12" xfId="13966"/>
    <cellStyle name="Normal 3 3 8 7 12 2" xfId="31556"/>
    <cellStyle name="Normal 3 3 8 7 13" xfId="13967"/>
    <cellStyle name="Normal 3 3 8 7 13 2" xfId="31557"/>
    <cellStyle name="Normal 3 3 8 7 14" xfId="13968"/>
    <cellStyle name="Normal 3 3 8 7 14 2" xfId="31558"/>
    <cellStyle name="Normal 3 3 8 7 15" xfId="31559"/>
    <cellStyle name="Normal 3 3 8 7 2" xfId="13969"/>
    <cellStyle name="Normal 3 3 8 7 2 2" xfId="31560"/>
    <cellStyle name="Normal 3 3 8 7 3" xfId="13970"/>
    <cellStyle name="Normal 3 3 8 7 3 2" xfId="31561"/>
    <cellStyle name="Normal 3 3 8 7 4" xfId="13971"/>
    <cellStyle name="Normal 3 3 8 7 4 2" xfId="31562"/>
    <cellStyle name="Normal 3 3 8 7 5" xfId="13972"/>
    <cellStyle name="Normal 3 3 8 7 5 2" xfId="31563"/>
    <cellStyle name="Normal 3 3 8 7 6" xfId="13973"/>
    <cellStyle name="Normal 3 3 8 7 6 2" xfId="31564"/>
    <cellStyle name="Normal 3 3 8 7 7" xfId="13974"/>
    <cellStyle name="Normal 3 3 8 7 7 2" xfId="31565"/>
    <cellStyle name="Normal 3 3 8 7 8" xfId="13975"/>
    <cellStyle name="Normal 3 3 8 7 8 2" xfId="31566"/>
    <cellStyle name="Normal 3 3 8 7 9" xfId="13976"/>
    <cellStyle name="Normal 3 3 8 7 9 2" xfId="31567"/>
    <cellStyle name="Normal 3 3 8 8" xfId="13977"/>
    <cellStyle name="Normal 3 3 8 8 10" xfId="13978"/>
    <cellStyle name="Normal 3 3 8 8 10 2" xfId="31568"/>
    <cellStyle name="Normal 3 3 8 8 11" xfId="13979"/>
    <cellStyle name="Normal 3 3 8 8 11 2" xfId="31569"/>
    <cellStyle name="Normal 3 3 8 8 12" xfId="13980"/>
    <cellStyle name="Normal 3 3 8 8 12 2" xfId="31570"/>
    <cellStyle name="Normal 3 3 8 8 13" xfId="13981"/>
    <cellStyle name="Normal 3 3 8 8 13 2" xfId="31571"/>
    <cellStyle name="Normal 3 3 8 8 14" xfId="13982"/>
    <cellStyle name="Normal 3 3 8 8 14 2" xfId="31572"/>
    <cellStyle name="Normal 3 3 8 8 15" xfId="31573"/>
    <cellStyle name="Normal 3 3 8 8 2" xfId="13983"/>
    <cellStyle name="Normal 3 3 8 8 2 2" xfId="31574"/>
    <cellStyle name="Normal 3 3 8 8 3" xfId="13984"/>
    <cellStyle name="Normal 3 3 8 8 3 2" xfId="31575"/>
    <cellStyle name="Normal 3 3 8 8 4" xfId="13985"/>
    <cellStyle name="Normal 3 3 8 8 4 2" xfId="31576"/>
    <cellStyle name="Normal 3 3 8 8 5" xfId="13986"/>
    <cellStyle name="Normal 3 3 8 8 5 2" xfId="31577"/>
    <cellStyle name="Normal 3 3 8 8 6" xfId="13987"/>
    <cellStyle name="Normal 3 3 8 8 6 2" xfId="31578"/>
    <cellStyle name="Normal 3 3 8 8 7" xfId="13988"/>
    <cellStyle name="Normal 3 3 8 8 7 2" xfId="31579"/>
    <cellStyle name="Normal 3 3 8 8 8" xfId="13989"/>
    <cellStyle name="Normal 3 3 8 8 8 2" xfId="31580"/>
    <cellStyle name="Normal 3 3 8 8 9" xfId="13990"/>
    <cellStyle name="Normal 3 3 8 8 9 2" xfId="31581"/>
    <cellStyle name="Normal 3 3 8 9" xfId="13991"/>
    <cellStyle name="Normal 3 3 8 9 10" xfId="13992"/>
    <cellStyle name="Normal 3 3 8 9 10 2" xfId="31582"/>
    <cellStyle name="Normal 3 3 8 9 11" xfId="13993"/>
    <cellStyle name="Normal 3 3 8 9 11 2" xfId="31583"/>
    <cellStyle name="Normal 3 3 8 9 12" xfId="13994"/>
    <cellStyle name="Normal 3 3 8 9 12 2" xfId="31584"/>
    <cellStyle name="Normal 3 3 8 9 13" xfId="13995"/>
    <cellStyle name="Normal 3 3 8 9 13 2" xfId="31585"/>
    <cellStyle name="Normal 3 3 8 9 14" xfId="13996"/>
    <cellStyle name="Normal 3 3 8 9 14 2" xfId="31586"/>
    <cellStyle name="Normal 3 3 8 9 15" xfId="31587"/>
    <cellStyle name="Normal 3 3 8 9 2" xfId="13997"/>
    <cellStyle name="Normal 3 3 8 9 2 2" xfId="31588"/>
    <cellStyle name="Normal 3 3 8 9 3" xfId="13998"/>
    <cellStyle name="Normal 3 3 8 9 3 2" xfId="31589"/>
    <cellStyle name="Normal 3 3 8 9 4" xfId="13999"/>
    <cellStyle name="Normal 3 3 8 9 4 2" xfId="31590"/>
    <cellStyle name="Normal 3 3 8 9 5" xfId="14000"/>
    <cellStyle name="Normal 3 3 8 9 5 2" xfId="31591"/>
    <cellStyle name="Normal 3 3 8 9 6" xfId="14001"/>
    <cellStyle name="Normal 3 3 8 9 6 2" xfId="31592"/>
    <cellStyle name="Normal 3 3 8 9 7" xfId="14002"/>
    <cellStyle name="Normal 3 3 8 9 7 2" xfId="31593"/>
    <cellStyle name="Normal 3 3 8 9 8" xfId="14003"/>
    <cellStyle name="Normal 3 3 8 9 8 2" xfId="31594"/>
    <cellStyle name="Normal 3 3 8 9 9" xfId="14004"/>
    <cellStyle name="Normal 3 3 8 9 9 2" xfId="31595"/>
    <cellStyle name="Normal 3 3 9" xfId="14005"/>
    <cellStyle name="Normal 3 3 9 10" xfId="14006"/>
    <cellStyle name="Normal 3 3 9 10 10" xfId="14007"/>
    <cellStyle name="Normal 3 3 9 10 10 2" xfId="31596"/>
    <cellStyle name="Normal 3 3 9 10 11" xfId="14008"/>
    <cellStyle name="Normal 3 3 9 10 11 2" xfId="31597"/>
    <cellStyle name="Normal 3 3 9 10 12" xfId="14009"/>
    <cellStyle name="Normal 3 3 9 10 12 2" xfId="31598"/>
    <cellStyle name="Normal 3 3 9 10 13" xfId="14010"/>
    <cellStyle name="Normal 3 3 9 10 13 2" xfId="31599"/>
    <cellStyle name="Normal 3 3 9 10 14" xfId="14011"/>
    <cellStyle name="Normal 3 3 9 10 14 2" xfId="31600"/>
    <cellStyle name="Normal 3 3 9 10 15" xfId="31601"/>
    <cellStyle name="Normal 3 3 9 10 2" xfId="14012"/>
    <cellStyle name="Normal 3 3 9 10 2 2" xfId="31602"/>
    <cellStyle name="Normal 3 3 9 10 3" xfId="14013"/>
    <cellStyle name="Normal 3 3 9 10 3 2" xfId="31603"/>
    <cellStyle name="Normal 3 3 9 10 4" xfId="14014"/>
    <cellStyle name="Normal 3 3 9 10 4 2" xfId="31604"/>
    <cellStyle name="Normal 3 3 9 10 5" xfId="14015"/>
    <cellStyle name="Normal 3 3 9 10 5 2" xfId="31605"/>
    <cellStyle name="Normal 3 3 9 10 6" xfId="14016"/>
    <cellStyle name="Normal 3 3 9 10 6 2" xfId="31606"/>
    <cellStyle name="Normal 3 3 9 10 7" xfId="14017"/>
    <cellStyle name="Normal 3 3 9 10 7 2" xfId="31607"/>
    <cellStyle name="Normal 3 3 9 10 8" xfId="14018"/>
    <cellStyle name="Normal 3 3 9 10 8 2" xfId="31608"/>
    <cellStyle name="Normal 3 3 9 10 9" xfId="14019"/>
    <cellStyle name="Normal 3 3 9 10 9 2" xfId="31609"/>
    <cellStyle name="Normal 3 3 9 11" xfId="14020"/>
    <cellStyle name="Normal 3 3 9 11 2" xfId="31610"/>
    <cellStyle name="Normal 3 3 9 12" xfId="14021"/>
    <cellStyle name="Normal 3 3 9 12 2" xfId="31611"/>
    <cellStyle name="Normal 3 3 9 13" xfId="14022"/>
    <cellStyle name="Normal 3 3 9 13 2" xfId="31612"/>
    <cellStyle name="Normal 3 3 9 14" xfId="14023"/>
    <cellStyle name="Normal 3 3 9 14 2" xfId="31613"/>
    <cellStyle name="Normal 3 3 9 15" xfId="14024"/>
    <cellStyle name="Normal 3 3 9 15 2" xfId="31614"/>
    <cellStyle name="Normal 3 3 9 16" xfId="14025"/>
    <cellStyle name="Normal 3 3 9 16 2" xfId="31615"/>
    <cellStyle name="Normal 3 3 9 17" xfId="14026"/>
    <cellStyle name="Normal 3 3 9 17 2" xfId="31616"/>
    <cellStyle name="Normal 3 3 9 18" xfId="14027"/>
    <cellStyle name="Normal 3 3 9 18 2" xfId="31617"/>
    <cellStyle name="Normal 3 3 9 19" xfId="14028"/>
    <cellStyle name="Normal 3 3 9 19 2" xfId="31618"/>
    <cellStyle name="Normal 3 3 9 2" xfId="14029"/>
    <cellStyle name="Normal 3 3 9 2 10" xfId="14030"/>
    <cellStyle name="Normal 3 3 9 2 10 2" xfId="31619"/>
    <cellStyle name="Normal 3 3 9 2 11" xfId="14031"/>
    <cellStyle name="Normal 3 3 9 2 11 2" xfId="31620"/>
    <cellStyle name="Normal 3 3 9 2 12" xfId="14032"/>
    <cellStyle name="Normal 3 3 9 2 12 2" xfId="31621"/>
    <cellStyle name="Normal 3 3 9 2 13" xfId="14033"/>
    <cellStyle name="Normal 3 3 9 2 13 2" xfId="31622"/>
    <cellStyle name="Normal 3 3 9 2 14" xfId="14034"/>
    <cellStyle name="Normal 3 3 9 2 14 2" xfId="31623"/>
    <cellStyle name="Normal 3 3 9 2 15" xfId="14035"/>
    <cellStyle name="Normal 3 3 9 2 15 2" xfId="31624"/>
    <cellStyle name="Normal 3 3 9 2 16" xfId="31625"/>
    <cellStyle name="Normal 3 3 9 2 2" xfId="14036"/>
    <cellStyle name="Normal 3 3 9 2 2 10" xfId="14037"/>
    <cellStyle name="Normal 3 3 9 2 2 10 2" xfId="31626"/>
    <cellStyle name="Normal 3 3 9 2 2 11" xfId="14038"/>
    <cellStyle name="Normal 3 3 9 2 2 11 2" xfId="31627"/>
    <cellStyle name="Normal 3 3 9 2 2 12" xfId="14039"/>
    <cellStyle name="Normal 3 3 9 2 2 12 2" xfId="31628"/>
    <cellStyle name="Normal 3 3 9 2 2 13" xfId="14040"/>
    <cellStyle name="Normal 3 3 9 2 2 13 2" xfId="31629"/>
    <cellStyle name="Normal 3 3 9 2 2 14" xfId="14041"/>
    <cellStyle name="Normal 3 3 9 2 2 14 2" xfId="31630"/>
    <cellStyle name="Normal 3 3 9 2 2 15" xfId="31631"/>
    <cellStyle name="Normal 3 3 9 2 2 2" xfId="14042"/>
    <cellStyle name="Normal 3 3 9 2 2 2 2" xfId="31632"/>
    <cellStyle name="Normal 3 3 9 2 2 3" xfId="14043"/>
    <cellStyle name="Normal 3 3 9 2 2 3 2" xfId="31633"/>
    <cellStyle name="Normal 3 3 9 2 2 4" xfId="14044"/>
    <cellStyle name="Normal 3 3 9 2 2 4 2" xfId="31634"/>
    <cellStyle name="Normal 3 3 9 2 2 5" xfId="14045"/>
    <cellStyle name="Normal 3 3 9 2 2 5 2" xfId="31635"/>
    <cellStyle name="Normal 3 3 9 2 2 6" xfId="14046"/>
    <cellStyle name="Normal 3 3 9 2 2 6 2" xfId="31636"/>
    <cellStyle name="Normal 3 3 9 2 2 7" xfId="14047"/>
    <cellStyle name="Normal 3 3 9 2 2 7 2" xfId="31637"/>
    <cellStyle name="Normal 3 3 9 2 2 8" xfId="14048"/>
    <cellStyle name="Normal 3 3 9 2 2 8 2" xfId="31638"/>
    <cellStyle name="Normal 3 3 9 2 2 9" xfId="14049"/>
    <cellStyle name="Normal 3 3 9 2 2 9 2" xfId="31639"/>
    <cellStyle name="Normal 3 3 9 2 3" xfId="14050"/>
    <cellStyle name="Normal 3 3 9 2 3 2" xfId="31640"/>
    <cellStyle name="Normal 3 3 9 2 4" xfId="14051"/>
    <cellStyle name="Normal 3 3 9 2 4 2" xfId="31641"/>
    <cellStyle name="Normal 3 3 9 2 5" xfId="14052"/>
    <cellStyle name="Normal 3 3 9 2 5 2" xfId="31642"/>
    <cellStyle name="Normal 3 3 9 2 6" xfId="14053"/>
    <cellStyle name="Normal 3 3 9 2 6 2" xfId="31643"/>
    <cellStyle name="Normal 3 3 9 2 7" xfId="14054"/>
    <cellStyle name="Normal 3 3 9 2 7 2" xfId="31644"/>
    <cellStyle name="Normal 3 3 9 2 8" xfId="14055"/>
    <cellStyle name="Normal 3 3 9 2 8 2" xfId="31645"/>
    <cellStyle name="Normal 3 3 9 2 9" xfId="14056"/>
    <cellStyle name="Normal 3 3 9 2 9 2" xfId="31646"/>
    <cellStyle name="Normal 3 3 9 20" xfId="14057"/>
    <cellStyle name="Normal 3 3 9 20 2" xfId="31647"/>
    <cellStyle name="Normal 3 3 9 21" xfId="14058"/>
    <cellStyle name="Normal 3 3 9 21 2" xfId="31648"/>
    <cellStyle name="Normal 3 3 9 22" xfId="14059"/>
    <cellStyle name="Normal 3 3 9 22 2" xfId="31649"/>
    <cellStyle name="Normal 3 3 9 23" xfId="14060"/>
    <cellStyle name="Normal 3 3 9 23 2" xfId="31650"/>
    <cellStyle name="Normal 3 3 9 24" xfId="31651"/>
    <cellStyle name="Normal 3 3 9 3" xfId="14061"/>
    <cellStyle name="Normal 3 3 9 3 10" xfId="14062"/>
    <cellStyle name="Normal 3 3 9 3 10 2" xfId="31652"/>
    <cellStyle name="Normal 3 3 9 3 11" xfId="14063"/>
    <cellStyle name="Normal 3 3 9 3 11 2" xfId="31653"/>
    <cellStyle name="Normal 3 3 9 3 12" xfId="14064"/>
    <cellStyle name="Normal 3 3 9 3 12 2" xfId="31654"/>
    <cellStyle name="Normal 3 3 9 3 13" xfId="14065"/>
    <cellStyle name="Normal 3 3 9 3 13 2" xfId="31655"/>
    <cellStyle name="Normal 3 3 9 3 14" xfId="14066"/>
    <cellStyle name="Normal 3 3 9 3 14 2" xfId="31656"/>
    <cellStyle name="Normal 3 3 9 3 15" xfId="14067"/>
    <cellStyle name="Normal 3 3 9 3 15 2" xfId="31657"/>
    <cellStyle name="Normal 3 3 9 3 16" xfId="31658"/>
    <cellStyle name="Normal 3 3 9 3 2" xfId="14068"/>
    <cellStyle name="Normal 3 3 9 3 2 10" xfId="14069"/>
    <cellStyle name="Normal 3 3 9 3 2 10 2" xfId="31659"/>
    <cellStyle name="Normal 3 3 9 3 2 11" xfId="14070"/>
    <cellStyle name="Normal 3 3 9 3 2 11 2" xfId="31660"/>
    <cellStyle name="Normal 3 3 9 3 2 12" xfId="14071"/>
    <cellStyle name="Normal 3 3 9 3 2 12 2" xfId="31661"/>
    <cellStyle name="Normal 3 3 9 3 2 13" xfId="14072"/>
    <cellStyle name="Normal 3 3 9 3 2 13 2" xfId="31662"/>
    <cellStyle name="Normal 3 3 9 3 2 14" xfId="14073"/>
    <cellStyle name="Normal 3 3 9 3 2 14 2" xfId="31663"/>
    <cellStyle name="Normal 3 3 9 3 2 15" xfId="31664"/>
    <cellStyle name="Normal 3 3 9 3 2 2" xfId="14074"/>
    <cellStyle name="Normal 3 3 9 3 2 2 2" xfId="31665"/>
    <cellStyle name="Normal 3 3 9 3 2 3" xfId="14075"/>
    <cellStyle name="Normal 3 3 9 3 2 3 2" xfId="31666"/>
    <cellStyle name="Normal 3 3 9 3 2 4" xfId="14076"/>
    <cellStyle name="Normal 3 3 9 3 2 4 2" xfId="31667"/>
    <cellStyle name="Normal 3 3 9 3 2 5" xfId="14077"/>
    <cellStyle name="Normal 3 3 9 3 2 5 2" xfId="31668"/>
    <cellStyle name="Normal 3 3 9 3 2 6" xfId="14078"/>
    <cellStyle name="Normal 3 3 9 3 2 6 2" xfId="31669"/>
    <cellStyle name="Normal 3 3 9 3 2 7" xfId="14079"/>
    <cellStyle name="Normal 3 3 9 3 2 7 2" xfId="31670"/>
    <cellStyle name="Normal 3 3 9 3 2 8" xfId="14080"/>
    <cellStyle name="Normal 3 3 9 3 2 8 2" xfId="31671"/>
    <cellStyle name="Normal 3 3 9 3 2 9" xfId="14081"/>
    <cellStyle name="Normal 3 3 9 3 2 9 2" xfId="31672"/>
    <cellStyle name="Normal 3 3 9 3 3" xfId="14082"/>
    <cellStyle name="Normal 3 3 9 3 3 2" xfId="31673"/>
    <cellStyle name="Normal 3 3 9 3 4" xfId="14083"/>
    <cellStyle name="Normal 3 3 9 3 4 2" xfId="31674"/>
    <cellStyle name="Normal 3 3 9 3 5" xfId="14084"/>
    <cellStyle name="Normal 3 3 9 3 5 2" xfId="31675"/>
    <cellStyle name="Normal 3 3 9 3 6" xfId="14085"/>
    <cellStyle name="Normal 3 3 9 3 6 2" xfId="31676"/>
    <cellStyle name="Normal 3 3 9 3 7" xfId="14086"/>
    <cellStyle name="Normal 3 3 9 3 7 2" xfId="31677"/>
    <cellStyle name="Normal 3 3 9 3 8" xfId="14087"/>
    <cellStyle name="Normal 3 3 9 3 8 2" xfId="31678"/>
    <cellStyle name="Normal 3 3 9 3 9" xfId="14088"/>
    <cellStyle name="Normal 3 3 9 3 9 2" xfId="31679"/>
    <cellStyle name="Normal 3 3 9 4" xfId="14089"/>
    <cellStyle name="Normal 3 3 9 4 10" xfId="14090"/>
    <cellStyle name="Normal 3 3 9 4 10 2" xfId="31680"/>
    <cellStyle name="Normal 3 3 9 4 11" xfId="14091"/>
    <cellStyle name="Normal 3 3 9 4 11 2" xfId="31681"/>
    <cellStyle name="Normal 3 3 9 4 12" xfId="14092"/>
    <cellStyle name="Normal 3 3 9 4 12 2" xfId="31682"/>
    <cellStyle name="Normal 3 3 9 4 13" xfId="14093"/>
    <cellStyle name="Normal 3 3 9 4 13 2" xfId="31683"/>
    <cellStyle name="Normal 3 3 9 4 14" xfId="14094"/>
    <cellStyle name="Normal 3 3 9 4 14 2" xfId="31684"/>
    <cellStyle name="Normal 3 3 9 4 15" xfId="14095"/>
    <cellStyle name="Normal 3 3 9 4 15 2" xfId="31685"/>
    <cellStyle name="Normal 3 3 9 4 16" xfId="31686"/>
    <cellStyle name="Normal 3 3 9 4 2" xfId="14096"/>
    <cellStyle name="Normal 3 3 9 4 2 10" xfId="14097"/>
    <cellStyle name="Normal 3 3 9 4 2 10 2" xfId="31687"/>
    <cellStyle name="Normal 3 3 9 4 2 11" xfId="14098"/>
    <cellStyle name="Normal 3 3 9 4 2 11 2" xfId="31688"/>
    <cellStyle name="Normal 3 3 9 4 2 12" xfId="14099"/>
    <cellStyle name="Normal 3 3 9 4 2 12 2" xfId="31689"/>
    <cellStyle name="Normal 3 3 9 4 2 13" xfId="14100"/>
    <cellStyle name="Normal 3 3 9 4 2 13 2" xfId="31690"/>
    <cellStyle name="Normal 3 3 9 4 2 14" xfId="14101"/>
    <cellStyle name="Normal 3 3 9 4 2 14 2" xfId="31691"/>
    <cellStyle name="Normal 3 3 9 4 2 15" xfId="31692"/>
    <cellStyle name="Normal 3 3 9 4 2 2" xfId="14102"/>
    <cellStyle name="Normal 3 3 9 4 2 2 2" xfId="31693"/>
    <cellStyle name="Normal 3 3 9 4 2 3" xfId="14103"/>
    <cellStyle name="Normal 3 3 9 4 2 3 2" xfId="31694"/>
    <cellStyle name="Normal 3 3 9 4 2 4" xfId="14104"/>
    <cellStyle name="Normal 3 3 9 4 2 4 2" xfId="31695"/>
    <cellStyle name="Normal 3 3 9 4 2 5" xfId="14105"/>
    <cellStyle name="Normal 3 3 9 4 2 5 2" xfId="31696"/>
    <cellStyle name="Normal 3 3 9 4 2 6" xfId="14106"/>
    <cellStyle name="Normal 3 3 9 4 2 6 2" xfId="31697"/>
    <cellStyle name="Normal 3 3 9 4 2 7" xfId="14107"/>
    <cellStyle name="Normal 3 3 9 4 2 7 2" xfId="31698"/>
    <cellStyle name="Normal 3 3 9 4 2 8" xfId="14108"/>
    <cellStyle name="Normal 3 3 9 4 2 8 2" xfId="31699"/>
    <cellStyle name="Normal 3 3 9 4 2 9" xfId="14109"/>
    <cellStyle name="Normal 3 3 9 4 2 9 2" xfId="31700"/>
    <cellStyle name="Normal 3 3 9 4 3" xfId="14110"/>
    <cellStyle name="Normal 3 3 9 4 3 2" xfId="31701"/>
    <cellStyle name="Normal 3 3 9 4 4" xfId="14111"/>
    <cellStyle name="Normal 3 3 9 4 4 2" xfId="31702"/>
    <cellStyle name="Normal 3 3 9 4 5" xfId="14112"/>
    <cellStyle name="Normal 3 3 9 4 5 2" xfId="31703"/>
    <cellStyle name="Normal 3 3 9 4 6" xfId="14113"/>
    <cellStyle name="Normal 3 3 9 4 6 2" xfId="31704"/>
    <cellStyle name="Normal 3 3 9 4 7" xfId="14114"/>
    <cellStyle name="Normal 3 3 9 4 7 2" xfId="31705"/>
    <cellStyle name="Normal 3 3 9 4 8" xfId="14115"/>
    <cellStyle name="Normal 3 3 9 4 8 2" xfId="31706"/>
    <cellStyle name="Normal 3 3 9 4 9" xfId="14116"/>
    <cellStyle name="Normal 3 3 9 4 9 2" xfId="31707"/>
    <cellStyle name="Normal 3 3 9 5" xfId="14117"/>
    <cellStyle name="Normal 3 3 9 5 10" xfId="14118"/>
    <cellStyle name="Normal 3 3 9 5 10 2" xfId="31708"/>
    <cellStyle name="Normal 3 3 9 5 11" xfId="14119"/>
    <cellStyle name="Normal 3 3 9 5 11 2" xfId="31709"/>
    <cellStyle name="Normal 3 3 9 5 12" xfId="14120"/>
    <cellStyle name="Normal 3 3 9 5 12 2" xfId="31710"/>
    <cellStyle name="Normal 3 3 9 5 13" xfId="14121"/>
    <cellStyle name="Normal 3 3 9 5 13 2" xfId="31711"/>
    <cellStyle name="Normal 3 3 9 5 14" xfId="14122"/>
    <cellStyle name="Normal 3 3 9 5 14 2" xfId="31712"/>
    <cellStyle name="Normal 3 3 9 5 15" xfId="31713"/>
    <cellStyle name="Normal 3 3 9 5 2" xfId="14123"/>
    <cellStyle name="Normal 3 3 9 5 2 2" xfId="31714"/>
    <cellStyle name="Normal 3 3 9 5 3" xfId="14124"/>
    <cellStyle name="Normal 3 3 9 5 3 2" xfId="31715"/>
    <cellStyle name="Normal 3 3 9 5 4" xfId="14125"/>
    <cellStyle name="Normal 3 3 9 5 4 2" xfId="31716"/>
    <cellStyle name="Normal 3 3 9 5 5" xfId="14126"/>
    <cellStyle name="Normal 3 3 9 5 5 2" xfId="31717"/>
    <cellStyle name="Normal 3 3 9 5 6" xfId="14127"/>
    <cellStyle name="Normal 3 3 9 5 6 2" xfId="31718"/>
    <cellStyle name="Normal 3 3 9 5 7" xfId="14128"/>
    <cellStyle name="Normal 3 3 9 5 7 2" xfId="31719"/>
    <cellStyle name="Normal 3 3 9 5 8" xfId="14129"/>
    <cellStyle name="Normal 3 3 9 5 8 2" xfId="31720"/>
    <cellStyle name="Normal 3 3 9 5 9" xfId="14130"/>
    <cellStyle name="Normal 3 3 9 5 9 2" xfId="31721"/>
    <cellStyle name="Normal 3 3 9 6" xfId="14131"/>
    <cellStyle name="Normal 3 3 9 6 10" xfId="14132"/>
    <cellStyle name="Normal 3 3 9 6 10 2" xfId="31722"/>
    <cellStyle name="Normal 3 3 9 6 11" xfId="14133"/>
    <cellStyle name="Normal 3 3 9 6 11 2" xfId="31723"/>
    <cellStyle name="Normal 3 3 9 6 12" xfId="14134"/>
    <cellStyle name="Normal 3 3 9 6 12 2" xfId="31724"/>
    <cellStyle name="Normal 3 3 9 6 13" xfId="14135"/>
    <cellStyle name="Normal 3 3 9 6 13 2" xfId="31725"/>
    <cellStyle name="Normal 3 3 9 6 14" xfId="14136"/>
    <cellStyle name="Normal 3 3 9 6 14 2" xfId="31726"/>
    <cellStyle name="Normal 3 3 9 6 15" xfId="31727"/>
    <cellStyle name="Normal 3 3 9 6 2" xfId="14137"/>
    <cellStyle name="Normal 3 3 9 6 2 2" xfId="31728"/>
    <cellStyle name="Normal 3 3 9 6 3" xfId="14138"/>
    <cellStyle name="Normal 3 3 9 6 3 2" xfId="31729"/>
    <cellStyle name="Normal 3 3 9 6 4" xfId="14139"/>
    <cellStyle name="Normal 3 3 9 6 4 2" xfId="31730"/>
    <cellStyle name="Normal 3 3 9 6 5" xfId="14140"/>
    <cellStyle name="Normal 3 3 9 6 5 2" xfId="31731"/>
    <cellStyle name="Normal 3 3 9 6 6" xfId="14141"/>
    <cellStyle name="Normal 3 3 9 6 6 2" xfId="31732"/>
    <cellStyle name="Normal 3 3 9 6 7" xfId="14142"/>
    <cellStyle name="Normal 3 3 9 6 7 2" xfId="31733"/>
    <cellStyle name="Normal 3 3 9 6 8" xfId="14143"/>
    <cellStyle name="Normal 3 3 9 6 8 2" xfId="31734"/>
    <cellStyle name="Normal 3 3 9 6 9" xfId="14144"/>
    <cellStyle name="Normal 3 3 9 6 9 2" xfId="31735"/>
    <cellStyle name="Normal 3 3 9 7" xfId="14145"/>
    <cellStyle name="Normal 3 3 9 7 10" xfId="14146"/>
    <cellStyle name="Normal 3 3 9 7 10 2" xfId="31736"/>
    <cellStyle name="Normal 3 3 9 7 11" xfId="14147"/>
    <cellStyle name="Normal 3 3 9 7 11 2" xfId="31737"/>
    <cellStyle name="Normal 3 3 9 7 12" xfId="14148"/>
    <cellStyle name="Normal 3 3 9 7 12 2" xfId="31738"/>
    <cellStyle name="Normal 3 3 9 7 13" xfId="14149"/>
    <cellStyle name="Normal 3 3 9 7 13 2" xfId="31739"/>
    <cellStyle name="Normal 3 3 9 7 14" xfId="14150"/>
    <cellStyle name="Normal 3 3 9 7 14 2" xfId="31740"/>
    <cellStyle name="Normal 3 3 9 7 15" xfId="31741"/>
    <cellStyle name="Normal 3 3 9 7 2" xfId="14151"/>
    <cellStyle name="Normal 3 3 9 7 2 2" xfId="31742"/>
    <cellStyle name="Normal 3 3 9 7 3" xfId="14152"/>
    <cellStyle name="Normal 3 3 9 7 3 2" xfId="31743"/>
    <cellStyle name="Normal 3 3 9 7 4" xfId="14153"/>
    <cellStyle name="Normal 3 3 9 7 4 2" xfId="31744"/>
    <cellStyle name="Normal 3 3 9 7 5" xfId="14154"/>
    <cellStyle name="Normal 3 3 9 7 5 2" xfId="31745"/>
    <cellStyle name="Normal 3 3 9 7 6" xfId="14155"/>
    <cellStyle name="Normal 3 3 9 7 6 2" xfId="31746"/>
    <cellStyle name="Normal 3 3 9 7 7" xfId="14156"/>
    <cellStyle name="Normal 3 3 9 7 7 2" xfId="31747"/>
    <cellStyle name="Normal 3 3 9 7 8" xfId="14157"/>
    <cellStyle name="Normal 3 3 9 7 8 2" xfId="31748"/>
    <cellStyle name="Normal 3 3 9 7 9" xfId="14158"/>
    <cellStyle name="Normal 3 3 9 7 9 2" xfId="31749"/>
    <cellStyle name="Normal 3 3 9 8" xfId="14159"/>
    <cellStyle name="Normal 3 3 9 8 10" xfId="14160"/>
    <cellStyle name="Normal 3 3 9 8 10 2" xfId="31750"/>
    <cellStyle name="Normal 3 3 9 8 11" xfId="14161"/>
    <cellStyle name="Normal 3 3 9 8 11 2" xfId="31751"/>
    <cellStyle name="Normal 3 3 9 8 12" xfId="14162"/>
    <cellStyle name="Normal 3 3 9 8 12 2" xfId="31752"/>
    <cellStyle name="Normal 3 3 9 8 13" xfId="14163"/>
    <cellStyle name="Normal 3 3 9 8 13 2" xfId="31753"/>
    <cellStyle name="Normal 3 3 9 8 14" xfId="14164"/>
    <cellStyle name="Normal 3 3 9 8 14 2" xfId="31754"/>
    <cellStyle name="Normal 3 3 9 8 15" xfId="31755"/>
    <cellStyle name="Normal 3 3 9 8 2" xfId="14165"/>
    <cellStyle name="Normal 3 3 9 8 2 2" xfId="31756"/>
    <cellStyle name="Normal 3 3 9 8 3" xfId="14166"/>
    <cellStyle name="Normal 3 3 9 8 3 2" xfId="31757"/>
    <cellStyle name="Normal 3 3 9 8 4" xfId="14167"/>
    <cellStyle name="Normal 3 3 9 8 4 2" xfId="31758"/>
    <cellStyle name="Normal 3 3 9 8 5" xfId="14168"/>
    <cellStyle name="Normal 3 3 9 8 5 2" xfId="31759"/>
    <cellStyle name="Normal 3 3 9 8 6" xfId="14169"/>
    <cellStyle name="Normal 3 3 9 8 6 2" xfId="31760"/>
    <cellStyle name="Normal 3 3 9 8 7" xfId="14170"/>
    <cellStyle name="Normal 3 3 9 8 7 2" xfId="31761"/>
    <cellStyle name="Normal 3 3 9 8 8" xfId="14171"/>
    <cellStyle name="Normal 3 3 9 8 8 2" xfId="31762"/>
    <cellStyle name="Normal 3 3 9 8 9" xfId="14172"/>
    <cellStyle name="Normal 3 3 9 8 9 2" xfId="31763"/>
    <cellStyle name="Normal 3 3 9 9" xfId="14173"/>
    <cellStyle name="Normal 3 3 9 9 10" xfId="14174"/>
    <cellStyle name="Normal 3 3 9 9 10 2" xfId="31764"/>
    <cellStyle name="Normal 3 3 9 9 11" xfId="14175"/>
    <cellStyle name="Normal 3 3 9 9 11 2" xfId="31765"/>
    <cellStyle name="Normal 3 3 9 9 12" xfId="14176"/>
    <cellStyle name="Normal 3 3 9 9 12 2" xfId="31766"/>
    <cellStyle name="Normal 3 3 9 9 13" xfId="14177"/>
    <cellStyle name="Normal 3 3 9 9 13 2" xfId="31767"/>
    <cellStyle name="Normal 3 3 9 9 14" xfId="14178"/>
    <cellStyle name="Normal 3 3 9 9 14 2" xfId="31768"/>
    <cellStyle name="Normal 3 3 9 9 15" xfId="31769"/>
    <cellStyle name="Normal 3 3 9 9 2" xfId="14179"/>
    <cellStyle name="Normal 3 3 9 9 2 2" xfId="31770"/>
    <cellStyle name="Normal 3 3 9 9 3" xfId="14180"/>
    <cellStyle name="Normal 3 3 9 9 3 2" xfId="31771"/>
    <cellStyle name="Normal 3 3 9 9 4" xfId="14181"/>
    <cellStyle name="Normal 3 3 9 9 4 2" xfId="31772"/>
    <cellStyle name="Normal 3 3 9 9 5" xfId="14182"/>
    <cellStyle name="Normal 3 3 9 9 5 2" xfId="31773"/>
    <cellStyle name="Normal 3 3 9 9 6" xfId="14183"/>
    <cellStyle name="Normal 3 3 9 9 6 2" xfId="31774"/>
    <cellStyle name="Normal 3 3 9 9 7" xfId="14184"/>
    <cellStyle name="Normal 3 3 9 9 7 2" xfId="31775"/>
    <cellStyle name="Normal 3 3 9 9 8" xfId="14185"/>
    <cellStyle name="Normal 3 3 9 9 8 2" xfId="31776"/>
    <cellStyle name="Normal 3 3 9 9 9" xfId="14186"/>
    <cellStyle name="Normal 3 3 9 9 9 2" xfId="31777"/>
    <cellStyle name="Normal 3 30" xfId="14187"/>
    <cellStyle name="Normal 3 31" xfId="14188"/>
    <cellStyle name="Normal 3 32" xfId="14189"/>
    <cellStyle name="Normal 3 33" xfId="14190"/>
    <cellStyle name="Normal 3 34" xfId="14191"/>
    <cellStyle name="Normal 3 35" xfId="14192"/>
    <cellStyle name="Normal 3 36" xfId="14193"/>
    <cellStyle name="Normal 3 36 10" xfId="14194"/>
    <cellStyle name="Normal 3 36 10 10" xfId="14195"/>
    <cellStyle name="Normal 3 36 10 10 2" xfId="31778"/>
    <cellStyle name="Normal 3 36 10 11" xfId="14196"/>
    <cellStyle name="Normal 3 36 10 11 2" xfId="31779"/>
    <cellStyle name="Normal 3 36 10 12" xfId="14197"/>
    <cellStyle name="Normal 3 36 10 12 2" xfId="31780"/>
    <cellStyle name="Normal 3 36 10 13" xfId="14198"/>
    <cellStyle name="Normal 3 36 10 13 2" xfId="31781"/>
    <cellStyle name="Normal 3 36 10 14" xfId="14199"/>
    <cellStyle name="Normal 3 36 10 14 2" xfId="31782"/>
    <cellStyle name="Normal 3 36 10 15" xfId="31783"/>
    <cellStyle name="Normal 3 36 10 2" xfId="14200"/>
    <cellStyle name="Normal 3 36 10 2 2" xfId="31784"/>
    <cellStyle name="Normal 3 36 10 3" xfId="14201"/>
    <cellStyle name="Normal 3 36 10 3 2" xfId="31785"/>
    <cellStyle name="Normal 3 36 10 4" xfId="14202"/>
    <cellStyle name="Normal 3 36 10 4 2" xfId="31786"/>
    <cellStyle name="Normal 3 36 10 5" xfId="14203"/>
    <cellStyle name="Normal 3 36 10 5 2" xfId="31787"/>
    <cellStyle name="Normal 3 36 10 6" xfId="14204"/>
    <cellStyle name="Normal 3 36 10 6 2" xfId="31788"/>
    <cellStyle name="Normal 3 36 10 7" xfId="14205"/>
    <cellStyle name="Normal 3 36 10 7 2" xfId="31789"/>
    <cellStyle name="Normal 3 36 10 8" xfId="14206"/>
    <cellStyle name="Normal 3 36 10 8 2" xfId="31790"/>
    <cellStyle name="Normal 3 36 10 9" xfId="14207"/>
    <cellStyle name="Normal 3 36 10 9 2" xfId="31791"/>
    <cellStyle name="Normal 3 36 11" xfId="14208"/>
    <cellStyle name="Normal 3 36 11 2" xfId="31792"/>
    <cellStyle name="Normal 3 36 12" xfId="14209"/>
    <cellStyle name="Normal 3 36 12 2" xfId="31793"/>
    <cellStyle name="Normal 3 36 13" xfId="14210"/>
    <cellStyle name="Normal 3 36 13 2" xfId="31794"/>
    <cellStyle name="Normal 3 36 14" xfId="14211"/>
    <cellStyle name="Normal 3 36 14 2" xfId="31795"/>
    <cellStyle name="Normal 3 36 15" xfId="14212"/>
    <cellStyle name="Normal 3 36 15 2" xfId="31796"/>
    <cellStyle name="Normal 3 36 16" xfId="14213"/>
    <cellStyle name="Normal 3 36 16 2" xfId="31797"/>
    <cellStyle name="Normal 3 36 17" xfId="14214"/>
    <cellStyle name="Normal 3 36 17 2" xfId="31798"/>
    <cellStyle name="Normal 3 36 18" xfId="14215"/>
    <cellStyle name="Normal 3 36 18 2" xfId="31799"/>
    <cellStyle name="Normal 3 36 19" xfId="14216"/>
    <cellStyle name="Normal 3 36 19 2" xfId="31800"/>
    <cellStyle name="Normal 3 36 2" xfId="14217"/>
    <cellStyle name="Normal 3 36 2 10" xfId="14218"/>
    <cellStyle name="Normal 3 36 2 10 2" xfId="31801"/>
    <cellStyle name="Normal 3 36 2 11" xfId="14219"/>
    <cellStyle name="Normal 3 36 2 11 2" xfId="31802"/>
    <cellStyle name="Normal 3 36 2 12" xfId="14220"/>
    <cellStyle name="Normal 3 36 2 12 2" xfId="31803"/>
    <cellStyle name="Normal 3 36 2 13" xfId="14221"/>
    <cellStyle name="Normal 3 36 2 13 2" xfId="31804"/>
    <cellStyle name="Normal 3 36 2 14" xfId="14222"/>
    <cellStyle name="Normal 3 36 2 14 2" xfId="31805"/>
    <cellStyle name="Normal 3 36 2 15" xfId="14223"/>
    <cellStyle name="Normal 3 36 2 15 2" xfId="31806"/>
    <cellStyle name="Normal 3 36 2 16" xfId="31807"/>
    <cellStyle name="Normal 3 36 2 2" xfId="14224"/>
    <cellStyle name="Normal 3 36 2 2 10" xfId="14225"/>
    <cellStyle name="Normal 3 36 2 2 10 2" xfId="31808"/>
    <cellStyle name="Normal 3 36 2 2 11" xfId="14226"/>
    <cellStyle name="Normal 3 36 2 2 11 2" xfId="31809"/>
    <cellStyle name="Normal 3 36 2 2 12" xfId="14227"/>
    <cellStyle name="Normal 3 36 2 2 12 2" xfId="31810"/>
    <cellStyle name="Normal 3 36 2 2 13" xfId="14228"/>
    <cellStyle name="Normal 3 36 2 2 13 2" xfId="31811"/>
    <cellStyle name="Normal 3 36 2 2 14" xfId="14229"/>
    <cellStyle name="Normal 3 36 2 2 14 2" xfId="31812"/>
    <cellStyle name="Normal 3 36 2 2 15" xfId="31813"/>
    <cellStyle name="Normal 3 36 2 2 2" xfId="14230"/>
    <cellStyle name="Normal 3 36 2 2 2 2" xfId="31814"/>
    <cellStyle name="Normal 3 36 2 2 3" xfId="14231"/>
    <cellStyle name="Normal 3 36 2 2 3 2" xfId="31815"/>
    <cellStyle name="Normal 3 36 2 2 4" xfId="14232"/>
    <cellStyle name="Normal 3 36 2 2 4 2" xfId="31816"/>
    <cellStyle name="Normal 3 36 2 2 5" xfId="14233"/>
    <cellStyle name="Normal 3 36 2 2 5 2" xfId="31817"/>
    <cellStyle name="Normal 3 36 2 2 6" xfId="14234"/>
    <cellStyle name="Normal 3 36 2 2 6 2" xfId="31818"/>
    <cellStyle name="Normal 3 36 2 2 7" xfId="14235"/>
    <cellStyle name="Normal 3 36 2 2 7 2" xfId="31819"/>
    <cellStyle name="Normal 3 36 2 2 8" xfId="14236"/>
    <cellStyle name="Normal 3 36 2 2 8 2" xfId="31820"/>
    <cellStyle name="Normal 3 36 2 2 9" xfId="14237"/>
    <cellStyle name="Normal 3 36 2 2 9 2" xfId="31821"/>
    <cellStyle name="Normal 3 36 2 3" xfId="14238"/>
    <cellStyle name="Normal 3 36 2 3 2" xfId="31822"/>
    <cellStyle name="Normal 3 36 2 4" xfId="14239"/>
    <cellStyle name="Normal 3 36 2 4 2" xfId="31823"/>
    <cellStyle name="Normal 3 36 2 5" xfId="14240"/>
    <cellStyle name="Normal 3 36 2 5 2" xfId="31824"/>
    <cellStyle name="Normal 3 36 2 6" xfId="14241"/>
    <cellStyle name="Normal 3 36 2 6 2" xfId="31825"/>
    <cellStyle name="Normal 3 36 2 7" xfId="14242"/>
    <cellStyle name="Normal 3 36 2 7 2" xfId="31826"/>
    <cellStyle name="Normal 3 36 2 8" xfId="14243"/>
    <cellStyle name="Normal 3 36 2 8 2" xfId="31827"/>
    <cellStyle name="Normal 3 36 2 9" xfId="14244"/>
    <cellStyle name="Normal 3 36 2 9 2" xfId="31828"/>
    <cellStyle name="Normal 3 36 20" xfId="14245"/>
    <cellStyle name="Normal 3 36 20 2" xfId="31829"/>
    <cellStyle name="Normal 3 36 21" xfId="14246"/>
    <cellStyle name="Normal 3 36 21 2" xfId="31830"/>
    <cellStyle name="Normal 3 36 22" xfId="14247"/>
    <cellStyle name="Normal 3 36 22 2" xfId="31831"/>
    <cellStyle name="Normal 3 36 23" xfId="14248"/>
    <cellStyle name="Normal 3 36 23 2" xfId="31832"/>
    <cellStyle name="Normal 3 36 24" xfId="31833"/>
    <cellStyle name="Normal 3 36 3" xfId="14249"/>
    <cellStyle name="Normal 3 36 3 10" xfId="14250"/>
    <cellStyle name="Normal 3 36 3 10 2" xfId="31834"/>
    <cellStyle name="Normal 3 36 3 11" xfId="14251"/>
    <cellStyle name="Normal 3 36 3 11 2" xfId="31835"/>
    <cellStyle name="Normal 3 36 3 12" xfId="14252"/>
    <cellStyle name="Normal 3 36 3 12 2" xfId="31836"/>
    <cellStyle name="Normal 3 36 3 13" xfId="14253"/>
    <cellStyle name="Normal 3 36 3 13 2" xfId="31837"/>
    <cellStyle name="Normal 3 36 3 14" xfId="14254"/>
    <cellStyle name="Normal 3 36 3 14 2" xfId="31838"/>
    <cellStyle name="Normal 3 36 3 15" xfId="14255"/>
    <cellStyle name="Normal 3 36 3 15 2" xfId="31839"/>
    <cellStyle name="Normal 3 36 3 16" xfId="31840"/>
    <cellStyle name="Normal 3 36 3 2" xfId="14256"/>
    <cellStyle name="Normal 3 36 3 2 10" xfId="14257"/>
    <cellStyle name="Normal 3 36 3 2 10 2" xfId="31841"/>
    <cellStyle name="Normal 3 36 3 2 11" xfId="14258"/>
    <cellStyle name="Normal 3 36 3 2 11 2" xfId="31842"/>
    <cellStyle name="Normal 3 36 3 2 12" xfId="14259"/>
    <cellStyle name="Normal 3 36 3 2 12 2" xfId="31843"/>
    <cellStyle name="Normal 3 36 3 2 13" xfId="14260"/>
    <cellStyle name="Normal 3 36 3 2 13 2" xfId="31844"/>
    <cellStyle name="Normal 3 36 3 2 14" xfId="14261"/>
    <cellStyle name="Normal 3 36 3 2 14 2" xfId="31845"/>
    <cellStyle name="Normal 3 36 3 2 15" xfId="31846"/>
    <cellStyle name="Normal 3 36 3 2 2" xfId="14262"/>
    <cellStyle name="Normal 3 36 3 2 2 2" xfId="31847"/>
    <cellStyle name="Normal 3 36 3 2 3" xfId="14263"/>
    <cellStyle name="Normal 3 36 3 2 3 2" xfId="31848"/>
    <cellStyle name="Normal 3 36 3 2 4" xfId="14264"/>
    <cellStyle name="Normal 3 36 3 2 4 2" xfId="31849"/>
    <cellStyle name="Normal 3 36 3 2 5" xfId="14265"/>
    <cellStyle name="Normal 3 36 3 2 5 2" xfId="31850"/>
    <cellStyle name="Normal 3 36 3 2 6" xfId="14266"/>
    <cellStyle name="Normal 3 36 3 2 6 2" xfId="31851"/>
    <cellStyle name="Normal 3 36 3 2 7" xfId="14267"/>
    <cellStyle name="Normal 3 36 3 2 7 2" xfId="31852"/>
    <cellStyle name="Normal 3 36 3 2 8" xfId="14268"/>
    <cellStyle name="Normal 3 36 3 2 8 2" xfId="31853"/>
    <cellStyle name="Normal 3 36 3 2 9" xfId="14269"/>
    <cellStyle name="Normal 3 36 3 2 9 2" xfId="31854"/>
    <cellStyle name="Normal 3 36 3 3" xfId="14270"/>
    <cellStyle name="Normal 3 36 3 3 2" xfId="31855"/>
    <cellStyle name="Normal 3 36 3 4" xfId="14271"/>
    <cellStyle name="Normal 3 36 3 4 2" xfId="31856"/>
    <cellStyle name="Normal 3 36 3 5" xfId="14272"/>
    <cellStyle name="Normal 3 36 3 5 2" xfId="31857"/>
    <cellStyle name="Normal 3 36 3 6" xfId="14273"/>
    <cellStyle name="Normal 3 36 3 6 2" xfId="31858"/>
    <cellStyle name="Normal 3 36 3 7" xfId="14274"/>
    <cellStyle name="Normal 3 36 3 7 2" xfId="31859"/>
    <cellStyle name="Normal 3 36 3 8" xfId="14275"/>
    <cellStyle name="Normal 3 36 3 8 2" xfId="31860"/>
    <cellStyle name="Normal 3 36 3 9" xfId="14276"/>
    <cellStyle name="Normal 3 36 3 9 2" xfId="31861"/>
    <cellStyle name="Normal 3 36 4" xfId="14277"/>
    <cellStyle name="Normal 3 36 4 10" xfId="14278"/>
    <cellStyle name="Normal 3 36 4 10 2" xfId="31862"/>
    <cellStyle name="Normal 3 36 4 11" xfId="14279"/>
    <cellStyle name="Normal 3 36 4 11 2" xfId="31863"/>
    <cellStyle name="Normal 3 36 4 12" xfId="14280"/>
    <cellStyle name="Normal 3 36 4 12 2" xfId="31864"/>
    <cellStyle name="Normal 3 36 4 13" xfId="14281"/>
    <cellStyle name="Normal 3 36 4 13 2" xfId="31865"/>
    <cellStyle name="Normal 3 36 4 14" xfId="14282"/>
    <cellStyle name="Normal 3 36 4 14 2" xfId="31866"/>
    <cellStyle name="Normal 3 36 4 15" xfId="14283"/>
    <cellStyle name="Normal 3 36 4 15 2" xfId="31867"/>
    <cellStyle name="Normal 3 36 4 16" xfId="31868"/>
    <cellStyle name="Normal 3 36 4 2" xfId="14284"/>
    <cellStyle name="Normal 3 36 4 2 10" xfId="14285"/>
    <cellStyle name="Normal 3 36 4 2 10 2" xfId="31869"/>
    <cellStyle name="Normal 3 36 4 2 11" xfId="14286"/>
    <cellStyle name="Normal 3 36 4 2 11 2" xfId="31870"/>
    <cellStyle name="Normal 3 36 4 2 12" xfId="14287"/>
    <cellStyle name="Normal 3 36 4 2 12 2" xfId="31871"/>
    <cellStyle name="Normal 3 36 4 2 13" xfId="14288"/>
    <cellStyle name="Normal 3 36 4 2 13 2" xfId="31872"/>
    <cellStyle name="Normal 3 36 4 2 14" xfId="14289"/>
    <cellStyle name="Normal 3 36 4 2 14 2" xfId="31873"/>
    <cellStyle name="Normal 3 36 4 2 15" xfId="31874"/>
    <cellStyle name="Normal 3 36 4 2 2" xfId="14290"/>
    <cellStyle name="Normal 3 36 4 2 2 2" xfId="31875"/>
    <cellStyle name="Normal 3 36 4 2 3" xfId="14291"/>
    <cellStyle name="Normal 3 36 4 2 3 2" xfId="31876"/>
    <cellStyle name="Normal 3 36 4 2 4" xfId="14292"/>
    <cellStyle name="Normal 3 36 4 2 4 2" xfId="31877"/>
    <cellStyle name="Normal 3 36 4 2 5" xfId="14293"/>
    <cellStyle name="Normal 3 36 4 2 5 2" xfId="31878"/>
    <cellStyle name="Normal 3 36 4 2 6" xfId="14294"/>
    <cellStyle name="Normal 3 36 4 2 6 2" xfId="31879"/>
    <cellStyle name="Normal 3 36 4 2 7" xfId="14295"/>
    <cellStyle name="Normal 3 36 4 2 7 2" xfId="31880"/>
    <cellStyle name="Normal 3 36 4 2 8" xfId="14296"/>
    <cellStyle name="Normal 3 36 4 2 8 2" xfId="31881"/>
    <cellStyle name="Normal 3 36 4 2 9" xfId="14297"/>
    <cellStyle name="Normal 3 36 4 2 9 2" xfId="31882"/>
    <cellStyle name="Normal 3 36 4 3" xfId="14298"/>
    <cellStyle name="Normal 3 36 4 3 2" xfId="31883"/>
    <cellStyle name="Normal 3 36 4 4" xfId="14299"/>
    <cellStyle name="Normal 3 36 4 4 2" xfId="31884"/>
    <cellStyle name="Normal 3 36 4 5" xfId="14300"/>
    <cellStyle name="Normal 3 36 4 5 2" xfId="31885"/>
    <cellStyle name="Normal 3 36 4 6" xfId="14301"/>
    <cellStyle name="Normal 3 36 4 6 2" xfId="31886"/>
    <cellStyle name="Normal 3 36 4 7" xfId="14302"/>
    <cellStyle name="Normal 3 36 4 7 2" xfId="31887"/>
    <cellStyle name="Normal 3 36 4 8" xfId="14303"/>
    <cellStyle name="Normal 3 36 4 8 2" xfId="31888"/>
    <cellStyle name="Normal 3 36 4 9" xfId="14304"/>
    <cellStyle name="Normal 3 36 4 9 2" xfId="31889"/>
    <cellStyle name="Normal 3 36 5" xfId="14305"/>
    <cellStyle name="Normal 3 36 5 10" xfId="14306"/>
    <cellStyle name="Normal 3 36 5 10 2" xfId="31890"/>
    <cellStyle name="Normal 3 36 5 11" xfId="14307"/>
    <cellStyle name="Normal 3 36 5 11 2" xfId="31891"/>
    <cellStyle name="Normal 3 36 5 12" xfId="14308"/>
    <cellStyle name="Normal 3 36 5 12 2" xfId="31892"/>
    <cellStyle name="Normal 3 36 5 13" xfId="14309"/>
    <cellStyle name="Normal 3 36 5 13 2" xfId="31893"/>
    <cellStyle name="Normal 3 36 5 14" xfId="14310"/>
    <cellStyle name="Normal 3 36 5 14 2" xfId="31894"/>
    <cellStyle name="Normal 3 36 5 15" xfId="31895"/>
    <cellStyle name="Normal 3 36 5 2" xfId="14311"/>
    <cellStyle name="Normal 3 36 5 2 2" xfId="31896"/>
    <cellStyle name="Normal 3 36 5 3" xfId="14312"/>
    <cellStyle name="Normal 3 36 5 3 2" xfId="31897"/>
    <cellStyle name="Normal 3 36 5 4" xfId="14313"/>
    <cellStyle name="Normal 3 36 5 4 2" xfId="31898"/>
    <cellStyle name="Normal 3 36 5 5" xfId="14314"/>
    <cellStyle name="Normal 3 36 5 5 2" xfId="31899"/>
    <cellStyle name="Normal 3 36 5 6" xfId="14315"/>
    <cellStyle name="Normal 3 36 5 6 2" xfId="31900"/>
    <cellStyle name="Normal 3 36 5 7" xfId="14316"/>
    <cellStyle name="Normal 3 36 5 7 2" xfId="31901"/>
    <cellStyle name="Normal 3 36 5 8" xfId="14317"/>
    <cellStyle name="Normal 3 36 5 8 2" xfId="31902"/>
    <cellStyle name="Normal 3 36 5 9" xfId="14318"/>
    <cellStyle name="Normal 3 36 5 9 2" xfId="31903"/>
    <cellStyle name="Normal 3 36 6" xfId="14319"/>
    <cellStyle name="Normal 3 36 6 10" xfId="14320"/>
    <cellStyle name="Normal 3 36 6 10 2" xfId="31904"/>
    <cellStyle name="Normal 3 36 6 11" xfId="14321"/>
    <cellStyle name="Normal 3 36 6 11 2" xfId="31905"/>
    <cellStyle name="Normal 3 36 6 12" xfId="14322"/>
    <cellStyle name="Normal 3 36 6 12 2" xfId="31906"/>
    <cellStyle name="Normal 3 36 6 13" xfId="14323"/>
    <cellStyle name="Normal 3 36 6 13 2" xfId="31907"/>
    <cellStyle name="Normal 3 36 6 14" xfId="14324"/>
    <cellStyle name="Normal 3 36 6 14 2" xfId="31908"/>
    <cellStyle name="Normal 3 36 6 15" xfId="31909"/>
    <cellStyle name="Normal 3 36 6 2" xfId="14325"/>
    <cellStyle name="Normal 3 36 6 2 2" xfId="31910"/>
    <cellStyle name="Normal 3 36 6 3" xfId="14326"/>
    <cellStyle name="Normal 3 36 6 3 2" xfId="31911"/>
    <cellStyle name="Normal 3 36 6 4" xfId="14327"/>
    <cellStyle name="Normal 3 36 6 4 2" xfId="31912"/>
    <cellStyle name="Normal 3 36 6 5" xfId="14328"/>
    <cellStyle name="Normal 3 36 6 5 2" xfId="31913"/>
    <cellStyle name="Normal 3 36 6 6" xfId="14329"/>
    <cellStyle name="Normal 3 36 6 6 2" xfId="31914"/>
    <cellStyle name="Normal 3 36 6 7" xfId="14330"/>
    <cellStyle name="Normal 3 36 6 7 2" xfId="31915"/>
    <cellStyle name="Normal 3 36 6 8" xfId="14331"/>
    <cellStyle name="Normal 3 36 6 8 2" xfId="31916"/>
    <cellStyle name="Normal 3 36 6 9" xfId="14332"/>
    <cellStyle name="Normal 3 36 6 9 2" xfId="31917"/>
    <cellStyle name="Normal 3 36 7" xfId="14333"/>
    <cellStyle name="Normal 3 36 7 10" xfId="14334"/>
    <cellStyle name="Normal 3 36 7 10 2" xfId="31918"/>
    <cellStyle name="Normal 3 36 7 11" xfId="14335"/>
    <cellStyle name="Normal 3 36 7 11 2" xfId="31919"/>
    <cellStyle name="Normal 3 36 7 12" xfId="14336"/>
    <cellStyle name="Normal 3 36 7 12 2" xfId="31920"/>
    <cellStyle name="Normal 3 36 7 13" xfId="14337"/>
    <cellStyle name="Normal 3 36 7 13 2" xfId="31921"/>
    <cellStyle name="Normal 3 36 7 14" xfId="14338"/>
    <cellStyle name="Normal 3 36 7 14 2" xfId="31922"/>
    <cellStyle name="Normal 3 36 7 15" xfId="31923"/>
    <cellStyle name="Normal 3 36 7 2" xfId="14339"/>
    <cellStyle name="Normal 3 36 7 2 2" xfId="31924"/>
    <cellStyle name="Normal 3 36 7 3" xfId="14340"/>
    <cellStyle name="Normal 3 36 7 3 2" xfId="31925"/>
    <cellStyle name="Normal 3 36 7 4" xfId="14341"/>
    <cellStyle name="Normal 3 36 7 4 2" xfId="31926"/>
    <cellStyle name="Normal 3 36 7 5" xfId="14342"/>
    <cellStyle name="Normal 3 36 7 5 2" xfId="31927"/>
    <cellStyle name="Normal 3 36 7 6" xfId="14343"/>
    <cellStyle name="Normal 3 36 7 6 2" xfId="31928"/>
    <cellStyle name="Normal 3 36 7 7" xfId="14344"/>
    <cellStyle name="Normal 3 36 7 7 2" xfId="31929"/>
    <cellStyle name="Normal 3 36 7 8" xfId="14345"/>
    <cellStyle name="Normal 3 36 7 8 2" xfId="31930"/>
    <cellStyle name="Normal 3 36 7 9" xfId="14346"/>
    <cellStyle name="Normal 3 36 7 9 2" xfId="31931"/>
    <cellStyle name="Normal 3 36 8" xfId="14347"/>
    <cellStyle name="Normal 3 36 8 10" xfId="14348"/>
    <cellStyle name="Normal 3 36 8 10 2" xfId="31932"/>
    <cellStyle name="Normal 3 36 8 11" xfId="14349"/>
    <cellStyle name="Normal 3 36 8 11 2" xfId="31933"/>
    <cellStyle name="Normal 3 36 8 12" xfId="14350"/>
    <cellStyle name="Normal 3 36 8 12 2" xfId="31934"/>
    <cellStyle name="Normal 3 36 8 13" xfId="14351"/>
    <cellStyle name="Normal 3 36 8 13 2" xfId="31935"/>
    <cellStyle name="Normal 3 36 8 14" xfId="14352"/>
    <cellStyle name="Normal 3 36 8 14 2" xfId="31936"/>
    <cellStyle name="Normal 3 36 8 15" xfId="31937"/>
    <cellStyle name="Normal 3 36 8 2" xfId="14353"/>
    <cellStyle name="Normal 3 36 8 2 2" xfId="31938"/>
    <cellStyle name="Normal 3 36 8 3" xfId="14354"/>
    <cellStyle name="Normal 3 36 8 3 2" xfId="31939"/>
    <cellStyle name="Normal 3 36 8 4" xfId="14355"/>
    <cellStyle name="Normal 3 36 8 4 2" xfId="31940"/>
    <cellStyle name="Normal 3 36 8 5" xfId="14356"/>
    <cellStyle name="Normal 3 36 8 5 2" xfId="31941"/>
    <cellStyle name="Normal 3 36 8 6" xfId="14357"/>
    <cellStyle name="Normal 3 36 8 6 2" xfId="31942"/>
    <cellStyle name="Normal 3 36 8 7" xfId="14358"/>
    <cellStyle name="Normal 3 36 8 7 2" xfId="31943"/>
    <cellStyle name="Normal 3 36 8 8" xfId="14359"/>
    <cellStyle name="Normal 3 36 8 8 2" xfId="31944"/>
    <cellStyle name="Normal 3 36 8 9" xfId="14360"/>
    <cellStyle name="Normal 3 36 8 9 2" xfId="31945"/>
    <cellStyle name="Normal 3 36 9" xfId="14361"/>
    <cellStyle name="Normal 3 36 9 10" xfId="14362"/>
    <cellStyle name="Normal 3 36 9 10 2" xfId="31946"/>
    <cellStyle name="Normal 3 36 9 11" xfId="14363"/>
    <cellStyle name="Normal 3 36 9 11 2" xfId="31947"/>
    <cellStyle name="Normal 3 36 9 12" xfId="14364"/>
    <cellStyle name="Normal 3 36 9 12 2" xfId="31948"/>
    <cellStyle name="Normal 3 36 9 13" xfId="14365"/>
    <cellStyle name="Normal 3 36 9 13 2" xfId="31949"/>
    <cellStyle name="Normal 3 36 9 14" xfId="14366"/>
    <cellStyle name="Normal 3 36 9 14 2" xfId="31950"/>
    <cellStyle name="Normal 3 36 9 15" xfId="31951"/>
    <cellStyle name="Normal 3 36 9 2" xfId="14367"/>
    <cellStyle name="Normal 3 36 9 2 2" xfId="31952"/>
    <cellStyle name="Normal 3 36 9 3" xfId="14368"/>
    <cellStyle name="Normal 3 36 9 3 2" xfId="31953"/>
    <cellStyle name="Normal 3 36 9 4" xfId="14369"/>
    <cellStyle name="Normal 3 36 9 4 2" xfId="31954"/>
    <cellStyle name="Normal 3 36 9 5" xfId="14370"/>
    <cellStyle name="Normal 3 36 9 5 2" xfId="31955"/>
    <cellStyle name="Normal 3 36 9 6" xfId="14371"/>
    <cellStyle name="Normal 3 36 9 6 2" xfId="31956"/>
    <cellStyle name="Normal 3 36 9 7" xfId="14372"/>
    <cellStyle name="Normal 3 36 9 7 2" xfId="31957"/>
    <cellStyle name="Normal 3 36 9 8" xfId="14373"/>
    <cellStyle name="Normal 3 36 9 8 2" xfId="31958"/>
    <cellStyle name="Normal 3 36 9 9" xfId="14374"/>
    <cellStyle name="Normal 3 36 9 9 2" xfId="31959"/>
    <cellStyle name="Normal 3 37" xfId="14375"/>
    <cellStyle name="Normal 3 37 10" xfId="14376"/>
    <cellStyle name="Normal 3 37 10 10" xfId="14377"/>
    <cellStyle name="Normal 3 37 10 10 2" xfId="31960"/>
    <cellStyle name="Normal 3 37 10 11" xfId="14378"/>
    <cellStyle name="Normal 3 37 10 11 2" xfId="31961"/>
    <cellStyle name="Normal 3 37 10 12" xfId="14379"/>
    <cellStyle name="Normal 3 37 10 12 2" xfId="31962"/>
    <cellStyle name="Normal 3 37 10 13" xfId="14380"/>
    <cellStyle name="Normal 3 37 10 13 2" xfId="31963"/>
    <cellStyle name="Normal 3 37 10 14" xfId="14381"/>
    <cellStyle name="Normal 3 37 10 14 2" xfId="31964"/>
    <cellStyle name="Normal 3 37 10 15" xfId="31965"/>
    <cellStyle name="Normal 3 37 10 2" xfId="14382"/>
    <cellStyle name="Normal 3 37 10 2 2" xfId="31966"/>
    <cellStyle name="Normal 3 37 10 3" xfId="14383"/>
    <cellStyle name="Normal 3 37 10 3 2" xfId="31967"/>
    <cellStyle name="Normal 3 37 10 4" xfId="14384"/>
    <cellStyle name="Normal 3 37 10 4 2" xfId="31968"/>
    <cellStyle name="Normal 3 37 10 5" xfId="14385"/>
    <cellStyle name="Normal 3 37 10 5 2" xfId="31969"/>
    <cellStyle name="Normal 3 37 10 6" xfId="14386"/>
    <cellStyle name="Normal 3 37 10 6 2" xfId="31970"/>
    <cellStyle name="Normal 3 37 10 7" xfId="14387"/>
    <cellStyle name="Normal 3 37 10 7 2" xfId="31971"/>
    <cellStyle name="Normal 3 37 10 8" xfId="14388"/>
    <cellStyle name="Normal 3 37 10 8 2" xfId="31972"/>
    <cellStyle name="Normal 3 37 10 9" xfId="14389"/>
    <cellStyle name="Normal 3 37 10 9 2" xfId="31973"/>
    <cellStyle name="Normal 3 37 11" xfId="14390"/>
    <cellStyle name="Normal 3 37 11 2" xfId="31974"/>
    <cellStyle name="Normal 3 37 12" xfId="14391"/>
    <cellStyle name="Normal 3 37 12 2" xfId="31975"/>
    <cellStyle name="Normal 3 37 13" xfId="14392"/>
    <cellStyle name="Normal 3 37 13 2" xfId="31976"/>
    <cellStyle name="Normal 3 37 14" xfId="14393"/>
    <cellStyle name="Normal 3 37 14 2" xfId="31977"/>
    <cellStyle name="Normal 3 37 15" xfId="14394"/>
    <cellStyle name="Normal 3 37 15 2" xfId="31978"/>
    <cellStyle name="Normal 3 37 16" xfId="14395"/>
    <cellStyle name="Normal 3 37 16 2" xfId="31979"/>
    <cellStyle name="Normal 3 37 17" xfId="14396"/>
    <cellStyle name="Normal 3 37 17 2" xfId="31980"/>
    <cellStyle name="Normal 3 37 18" xfId="14397"/>
    <cellStyle name="Normal 3 37 18 2" xfId="31981"/>
    <cellStyle name="Normal 3 37 19" xfId="14398"/>
    <cellStyle name="Normal 3 37 19 2" xfId="31982"/>
    <cellStyle name="Normal 3 37 2" xfId="14399"/>
    <cellStyle name="Normal 3 37 2 10" xfId="14400"/>
    <cellStyle name="Normal 3 37 2 10 2" xfId="31983"/>
    <cellStyle name="Normal 3 37 2 11" xfId="14401"/>
    <cellStyle name="Normal 3 37 2 11 2" xfId="31984"/>
    <cellStyle name="Normal 3 37 2 12" xfId="14402"/>
    <cellStyle name="Normal 3 37 2 12 2" xfId="31985"/>
    <cellStyle name="Normal 3 37 2 13" xfId="14403"/>
    <cellStyle name="Normal 3 37 2 13 2" xfId="31986"/>
    <cellStyle name="Normal 3 37 2 14" xfId="14404"/>
    <cellStyle name="Normal 3 37 2 14 2" xfId="31987"/>
    <cellStyle name="Normal 3 37 2 15" xfId="14405"/>
    <cellStyle name="Normal 3 37 2 15 2" xfId="31988"/>
    <cellStyle name="Normal 3 37 2 16" xfId="31989"/>
    <cellStyle name="Normal 3 37 2 2" xfId="14406"/>
    <cellStyle name="Normal 3 37 2 2 10" xfId="14407"/>
    <cellStyle name="Normal 3 37 2 2 10 2" xfId="31990"/>
    <cellStyle name="Normal 3 37 2 2 11" xfId="14408"/>
    <cellStyle name="Normal 3 37 2 2 11 2" xfId="31991"/>
    <cellStyle name="Normal 3 37 2 2 12" xfId="14409"/>
    <cellStyle name="Normal 3 37 2 2 12 2" xfId="31992"/>
    <cellStyle name="Normal 3 37 2 2 13" xfId="14410"/>
    <cellStyle name="Normal 3 37 2 2 13 2" xfId="31993"/>
    <cellStyle name="Normal 3 37 2 2 14" xfId="14411"/>
    <cellStyle name="Normal 3 37 2 2 14 2" xfId="31994"/>
    <cellStyle name="Normal 3 37 2 2 15" xfId="31995"/>
    <cellStyle name="Normal 3 37 2 2 2" xfId="14412"/>
    <cellStyle name="Normal 3 37 2 2 2 2" xfId="31996"/>
    <cellStyle name="Normal 3 37 2 2 3" xfId="14413"/>
    <cellStyle name="Normal 3 37 2 2 3 2" xfId="31997"/>
    <cellStyle name="Normal 3 37 2 2 4" xfId="14414"/>
    <cellStyle name="Normal 3 37 2 2 4 2" xfId="31998"/>
    <cellStyle name="Normal 3 37 2 2 5" xfId="14415"/>
    <cellStyle name="Normal 3 37 2 2 5 2" xfId="31999"/>
    <cellStyle name="Normal 3 37 2 2 6" xfId="14416"/>
    <cellStyle name="Normal 3 37 2 2 6 2" xfId="32000"/>
    <cellStyle name="Normal 3 37 2 2 7" xfId="14417"/>
    <cellStyle name="Normal 3 37 2 2 7 2" xfId="32001"/>
    <cellStyle name="Normal 3 37 2 2 8" xfId="14418"/>
    <cellStyle name="Normal 3 37 2 2 8 2" xfId="32002"/>
    <cellStyle name="Normal 3 37 2 2 9" xfId="14419"/>
    <cellStyle name="Normal 3 37 2 2 9 2" xfId="32003"/>
    <cellStyle name="Normal 3 37 2 3" xfId="14420"/>
    <cellStyle name="Normal 3 37 2 3 2" xfId="32004"/>
    <cellStyle name="Normal 3 37 2 4" xfId="14421"/>
    <cellStyle name="Normal 3 37 2 4 2" xfId="32005"/>
    <cellStyle name="Normal 3 37 2 5" xfId="14422"/>
    <cellStyle name="Normal 3 37 2 5 2" xfId="32006"/>
    <cellStyle name="Normal 3 37 2 6" xfId="14423"/>
    <cellStyle name="Normal 3 37 2 6 2" xfId="32007"/>
    <cellStyle name="Normal 3 37 2 7" xfId="14424"/>
    <cellStyle name="Normal 3 37 2 7 2" xfId="32008"/>
    <cellStyle name="Normal 3 37 2 8" xfId="14425"/>
    <cellStyle name="Normal 3 37 2 8 2" xfId="32009"/>
    <cellStyle name="Normal 3 37 2 9" xfId="14426"/>
    <cellStyle name="Normal 3 37 2 9 2" xfId="32010"/>
    <cellStyle name="Normal 3 37 20" xfId="14427"/>
    <cellStyle name="Normal 3 37 20 2" xfId="32011"/>
    <cellStyle name="Normal 3 37 21" xfId="14428"/>
    <cellStyle name="Normal 3 37 21 2" xfId="32012"/>
    <cellStyle name="Normal 3 37 22" xfId="14429"/>
    <cellStyle name="Normal 3 37 22 2" xfId="32013"/>
    <cellStyle name="Normal 3 37 23" xfId="14430"/>
    <cellStyle name="Normal 3 37 23 2" xfId="32014"/>
    <cellStyle name="Normal 3 37 24" xfId="32015"/>
    <cellStyle name="Normal 3 37 3" xfId="14431"/>
    <cellStyle name="Normal 3 37 3 10" xfId="14432"/>
    <cellStyle name="Normal 3 37 3 10 2" xfId="32016"/>
    <cellStyle name="Normal 3 37 3 11" xfId="14433"/>
    <cellStyle name="Normal 3 37 3 11 2" xfId="32017"/>
    <cellStyle name="Normal 3 37 3 12" xfId="14434"/>
    <cellStyle name="Normal 3 37 3 12 2" xfId="32018"/>
    <cellStyle name="Normal 3 37 3 13" xfId="14435"/>
    <cellStyle name="Normal 3 37 3 13 2" xfId="32019"/>
    <cellStyle name="Normal 3 37 3 14" xfId="14436"/>
    <cellStyle name="Normal 3 37 3 14 2" xfId="32020"/>
    <cellStyle name="Normal 3 37 3 15" xfId="14437"/>
    <cellStyle name="Normal 3 37 3 15 2" xfId="32021"/>
    <cellStyle name="Normal 3 37 3 16" xfId="32022"/>
    <cellStyle name="Normal 3 37 3 2" xfId="14438"/>
    <cellStyle name="Normal 3 37 3 2 10" xfId="14439"/>
    <cellStyle name="Normal 3 37 3 2 10 2" xfId="32023"/>
    <cellStyle name="Normal 3 37 3 2 11" xfId="14440"/>
    <cellStyle name="Normal 3 37 3 2 11 2" xfId="32024"/>
    <cellStyle name="Normal 3 37 3 2 12" xfId="14441"/>
    <cellStyle name="Normal 3 37 3 2 12 2" xfId="32025"/>
    <cellStyle name="Normal 3 37 3 2 13" xfId="14442"/>
    <cellStyle name="Normal 3 37 3 2 13 2" xfId="32026"/>
    <cellStyle name="Normal 3 37 3 2 14" xfId="14443"/>
    <cellStyle name="Normal 3 37 3 2 14 2" xfId="32027"/>
    <cellStyle name="Normal 3 37 3 2 15" xfId="32028"/>
    <cellStyle name="Normal 3 37 3 2 2" xfId="14444"/>
    <cellStyle name="Normal 3 37 3 2 2 2" xfId="32029"/>
    <cellStyle name="Normal 3 37 3 2 3" xfId="14445"/>
    <cellStyle name="Normal 3 37 3 2 3 2" xfId="32030"/>
    <cellStyle name="Normal 3 37 3 2 4" xfId="14446"/>
    <cellStyle name="Normal 3 37 3 2 4 2" xfId="32031"/>
    <cellStyle name="Normal 3 37 3 2 5" xfId="14447"/>
    <cellStyle name="Normal 3 37 3 2 5 2" xfId="32032"/>
    <cellStyle name="Normal 3 37 3 2 6" xfId="14448"/>
    <cellStyle name="Normal 3 37 3 2 6 2" xfId="32033"/>
    <cellStyle name="Normal 3 37 3 2 7" xfId="14449"/>
    <cellStyle name="Normal 3 37 3 2 7 2" xfId="32034"/>
    <cellStyle name="Normal 3 37 3 2 8" xfId="14450"/>
    <cellStyle name="Normal 3 37 3 2 8 2" xfId="32035"/>
    <cellStyle name="Normal 3 37 3 2 9" xfId="14451"/>
    <cellStyle name="Normal 3 37 3 2 9 2" xfId="32036"/>
    <cellStyle name="Normal 3 37 3 3" xfId="14452"/>
    <cellStyle name="Normal 3 37 3 3 2" xfId="32037"/>
    <cellStyle name="Normal 3 37 3 4" xfId="14453"/>
    <cellStyle name="Normal 3 37 3 4 2" xfId="32038"/>
    <cellStyle name="Normal 3 37 3 5" xfId="14454"/>
    <cellStyle name="Normal 3 37 3 5 2" xfId="32039"/>
    <cellStyle name="Normal 3 37 3 6" xfId="14455"/>
    <cellStyle name="Normal 3 37 3 6 2" xfId="32040"/>
    <cellStyle name="Normal 3 37 3 7" xfId="14456"/>
    <cellStyle name="Normal 3 37 3 7 2" xfId="32041"/>
    <cellStyle name="Normal 3 37 3 8" xfId="14457"/>
    <cellStyle name="Normal 3 37 3 8 2" xfId="32042"/>
    <cellStyle name="Normal 3 37 3 9" xfId="14458"/>
    <cellStyle name="Normal 3 37 3 9 2" xfId="32043"/>
    <cellStyle name="Normal 3 37 4" xfId="14459"/>
    <cellStyle name="Normal 3 37 4 10" xfId="14460"/>
    <cellStyle name="Normal 3 37 4 10 2" xfId="32044"/>
    <cellStyle name="Normal 3 37 4 11" xfId="14461"/>
    <cellStyle name="Normal 3 37 4 11 2" xfId="32045"/>
    <cellStyle name="Normal 3 37 4 12" xfId="14462"/>
    <cellStyle name="Normal 3 37 4 12 2" xfId="32046"/>
    <cellStyle name="Normal 3 37 4 13" xfId="14463"/>
    <cellStyle name="Normal 3 37 4 13 2" xfId="32047"/>
    <cellStyle name="Normal 3 37 4 14" xfId="14464"/>
    <cellStyle name="Normal 3 37 4 14 2" xfId="32048"/>
    <cellStyle name="Normal 3 37 4 15" xfId="14465"/>
    <cellStyle name="Normal 3 37 4 15 2" xfId="32049"/>
    <cellStyle name="Normal 3 37 4 16" xfId="32050"/>
    <cellStyle name="Normal 3 37 4 2" xfId="14466"/>
    <cellStyle name="Normal 3 37 4 2 10" xfId="14467"/>
    <cellStyle name="Normal 3 37 4 2 10 2" xfId="32051"/>
    <cellStyle name="Normal 3 37 4 2 11" xfId="14468"/>
    <cellStyle name="Normal 3 37 4 2 11 2" xfId="32052"/>
    <cellStyle name="Normal 3 37 4 2 12" xfId="14469"/>
    <cellStyle name="Normal 3 37 4 2 12 2" xfId="32053"/>
    <cellStyle name="Normal 3 37 4 2 13" xfId="14470"/>
    <cellStyle name="Normal 3 37 4 2 13 2" xfId="32054"/>
    <cellStyle name="Normal 3 37 4 2 14" xfId="14471"/>
    <cellStyle name="Normal 3 37 4 2 14 2" xfId="32055"/>
    <cellStyle name="Normal 3 37 4 2 15" xfId="32056"/>
    <cellStyle name="Normal 3 37 4 2 2" xfId="14472"/>
    <cellStyle name="Normal 3 37 4 2 2 2" xfId="32057"/>
    <cellStyle name="Normal 3 37 4 2 3" xfId="14473"/>
    <cellStyle name="Normal 3 37 4 2 3 2" xfId="32058"/>
    <cellStyle name="Normal 3 37 4 2 4" xfId="14474"/>
    <cellStyle name="Normal 3 37 4 2 4 2" xfId="32059"/>
    <cellStyle name="Normal 3 37 4 2 5" xfId="14475"/>
    <cellStyle name="Normal 3 37 4 2 5 2" xfId="32060"/>
    <cellStyle name="Normal 3 37 4 2 6" xfId="14476"/>
    <cellStyle name="Normal 3 37 4 2 6 2" xfId="32061"/>
    <cellStyle name="Normal 3 37 4 2 7" xfId="14477"/>
    <cellStyle name="Normal 3 37 4 2 7 2" xfId="32062"/>
    <cellStyle name="Normal 3 37 4 2 8" xfId="14478"/>
    <cellStyle name="Normal 3 37 4 2 8 2" xfId="32063"/>
    <cellStyle name="Normal 3 37 4 2 9" xfId="14479"/>
    <cellStyle name="Normal 3 37 4 2 9 2" xfId="32064"/>
    <cellStyle name="Normal 3 37 4 3" xfId="14480"/>
    <cellStyle name="Normal 3 37 4 3 2" xfId="32065"/>
    <cellStyle name="Normal 3 37 4 4" xfId="14481"/>
    <cellStyle name="Normal 3 37 4 4 2" xfId="32066"/>
    <cellStyle name="Normal 3 37 4 5" xfId="14482"/>
    <cellStyle name="Normal 3 37 4 5 2" xfId="32067"/>
    <cellStyle name="Normal 3 37 4 6" xfId="14483"/>
    <cellStyle name="Normal 3 37 4 6 2" xfId="32068"/>
    <cellStyle name="Normal 3 37 4 7" xfId="14484"/>
    <cellStyle name="Normal 3 37 4 7 2" xfId="32069"/>
    <cellStyle name="Normal 3 37 4 8" xfId="14485"/>
    <cellStyle name="Normal 3 37 4 8 2" xfId="32070"/>
    <cellStyle name="Normal 3 37 4 9" xfId="14486"/>
    <cellStyle name="Normal 3 37 4 9 2" xfId="32071"/>
    <cellStyle name="Normal 3 37 5" xfId="14487"/>
    <cellStyle name="Normal 3 37 5 10" xfId="14488"/>
    <cellStyle name="Normal 3 37 5 10 2" xfId="32072"/>
    <cellStyle name="Normal 3 37 5 11" xfId="14489"/>
    <cellStyle name="Normal 3 37 5 11 2" xfId="32073"/>
    <cellStyle name="Normal 3 37 5 12" xfId="14490"/>
    <cellStyle name="Normal 3 37 5 12 2" xfId="32074"/>
    <cellStyle name="Normal 3 37 5 13" xfId="14491"/>
    <cellStyle name="Normal 3 37 5 13 2" xfId="32075"/>
    <cellStyle name="Normal 3 37 5 14" xfId="14492"/>
    <cellStyle name="Normal 3 37 5 14 2" xfId="32076"/>
    <cellStyle name="Normal 3 37 5 15" xfId="32077"/>
    <cellStyle name="Normal 3 37 5 2" xfId="14493"/>
    <cellStyle name="Normal 3 37 5 2 2" xfId="32078"/>
    <cellStyle name="Normal 3 37 5 3" xfId="14494"/>
    <cellStyle name="Normal 3 37 5 3 2" xfId="32079"/>
    <cellStyle name="Normal 3 37 5 4" xfId="14495"/>
    <cellStyle name="Normal 3 37 5 4 2" xfId="32080"/>
    <cellStyle name="Normal 3 37 5 5" xfId="14496"/>
    <cellStyle name="Normal 3 37 5 5 2" xfId="32081"/>
    <cellStyle name="Normal 3 37 5 6" xfId="14497"/>
    <cellStyle name="Normal 3 37 5 6 2" xfId="32082"/>
    <cellStyle name="Normal 3 37 5 7" xfId="14498"/>
    <cellStyle name="Normal 3 37 5 7 2" xfId="32083"/>
    <cellStyle name="Normal 3 37 5 8" xfId="14499"/>
    <cellStyle name="Normal 3 37 5 8 2" xfId="32084"/>
    <cellStyle name="Normal 3 37 5 9" xfId="14500"/>
    <cellStyle name="Normal 3 37 5 9 2" xfId="32085"/>
    <cellStyle name="Normal 3 37 6" xfId="14501"/>
    <cellStyle name="Normal 3 37 6 10" xfId="14502"/>
    <cellStyle name="Normal 3 37 6 10 2" xfId="32086"/>
    <cellStyle name="Normal 3 37 6 11" xfId="14503"/>
    <cellStyle name="Normal 3 37 6 11 2" xfId="32087"/>
    <cellStyle name="Normal 3 37 6 12" xfId="14504"/>
    <cellStyle name="Normal 3 37 6 12 2" xfId="32088"/>
    <cellStyle name="Normal 3 37 6 13" xfId="14505"/>
    <cellStyle name="Normal 3 37 6 13 2" xfId="32089"/>
    <cellStyle name="Normal 3 37 6 14" xfId="14506"/>
    <cellStyle name="Normal 3 37 6 14 2" xfId="32090"/>
    <cellStyle name="Normal 3 37 6 15" xfId="32091"/>
    <cellStyle name="Normal 3 37 6 2" xfId="14507"/>
    <cellStyle name="Normal 3 37 6 2 2" xfId="32092"/>
    <cellStyle name="Normal 3 37 6 3" xfId="14508"/>
    <cellStyle name="Normal 3 37 6 3 2" xfId="32093"/>
    <cellStyle name="Normal 3 37 6 4" xfId="14509"/>
    <cellStyle name="Normal 3 37 6 4 2" xfId="32094"/>
    <cellStyle name="Normal 3 37 6 5" xfId="14510"/>
    <cellStyle name="Normal 3 37 6 5 2" xfId="32095"/>
    <cellStyle name="Normal 3 37 6 6" xfId="14511"/>
    <cellStyle name="Normal 3 37 6 6 2" xfId="32096"/>
    <cellStyle name="Normal 3 37 6 7" xfId="14512"/>
    <cellStyle name="Normal 3 37 6 7 2" xfId="32097"/>
    <cellStyle name="Normal 3 37 6 8" xfId="14513"/>
    <cellStyle name="Normal 3 37 6 8 2" xfId="32098"/>
    <cellStyle name="Normal 3 37 6 9" xfId="14514"/>
    <cellStyle name="Normal 3 37 6 9 2" xfId="32099"/>
    <cellStyle name="Normal 3 37 7" xfId="14515"/>
    <cellStyle name="Normal 3 37 7 10" xfId="14516"/>
    <cellStyle name="Normal 3 37 7 10 2" xfId="32100"/>
    <cellStyle name="Normal 3 37 7 11" xfId="14517"/>
    <cellStyle name="Normal 3 37 7 11 2" xfId="32101"/>
    <cellStyle name="Normal 3 37 7 12" xfId="14518"/>
    <cellStyle name="Normal 3 37 7 12 2" xfId="32102"/>
    <cellStyle name="Normal 3 37 7 13" xfId="14519"/>
    <cellStyle name="Normal 3 37 7 13 2" xfId="32103"/>
    <cellStyle name="Normal 3 37 7 14" xfId="14520"/>
    <cellStyle name="Normal 3 37 7 14 2" xfId="32104"/>
    <cellStyle name="Normal 3 37 7 15" xfId="32105"/>
    <cellStyle name="Normal 3 37 7 2" xfId="14521"/>
    <cellStyle name="Normal 3 37 7 2 2" xfId="32106"/>
    <cellStyle name="Normal 3 37 7 3" xfId="14522"/>
    <cellStyle name="Normal 3 37 7 3 2" xfId="32107"/>
    <cellStyle name="Normal 3 37 7 4" xfId="14523"/>
    <cellStyle name="Normal 3 37 7 4 2" xfId="32108"/>
    <cellStyle name="Normal 3 37 7 5" xfId="14524"/>
    <cellStyle name="Normal 3 37 7 5 2" xfId="32109"/>
    <cellStyle name="Normal 3 37 7 6" xfId="14525"/>
    <cellStyle name="Normal 3 37 7 6 2" xfId="32110"/>
    <cellStyle name="Normal 3 37 7 7" xfId="14526"/>
    <cellStyle name="Normal 3 37 7 7 2" xfId="32111"/>
    <cellStyle name="Normal 3 37 7 8" xfId="14527"/>
    <cellStyle name="Normal 3 37 7 8 2" xfId="32112"/>
    <cellStyle name="Normal 3 37 7 9" xfId="14528"/>
    <cellStyle name="Normal 3 37 7 9 2" xfId="32113"/>
    <cellStyle name="Normal 3 37 8" xfId="14529"/>
    <cellStyle name="Normal 3 37 8 10" xfId="14530"/>
    <cellStyle name="Normal 3 37 8 10 2" xfId="32114"/>
    <cellStyle name="Normal 3 37 8 11" xfId="14531"/>
    <cellStyle name="Normal 3 37 8 11 2" xfId="32115"/>
    <cellStyle name="Normal 3 37 8 12" xfId="14532"/>
    <cellStyle name="Normal 3 37 8 12 2" xfId="32116"/>
    <cellStyle name="Normal 3 37 8 13" xfId="14533"/>
    <cellStyle name="Normal 3 37 8 13 2" xfId="32117"/>
    <cellStyle name="Normal 3 37 8 14" xfId="14534"/>
    <cellStyle name="Normal 3 37 8 14 2" xfId="32118"/>
    <cellStyle name="Normal 3 37 8 15" xfId="32119"/>
    <cellStyle name="Normal 3 37 8 2" xfId="14535"/>
    <cellStyle name="Normal 3 37 8 2 2" xfId="32120"/>
    <cellStyle name="Normal 3 37 8 3" xfId="14536"/>
    <cellStyle name="Normal 3 37 8 3 2" xfId="32121"/>
    <cellStyle name="Normal 3 37 8 4" xfId="14537"/>
    <cellStyle name="Normal 3 37 8 4 2" xfId="32122"/>
    <cellStyle name="Normal 3 37 8 5" xfId="14538"/>
    <cellStyle name="Normal 3 37 8 5 2" xfId="32123"/>
    <cellStyle name="Normal 3 37 8 6" xfId="14539"/>
    <cellStyle name="Normal 3 37 8 6 2" xfId="32124"/>
    <cellStyle name="Normal 3 37 8 7" xfId="14540"/>
    <cellStyle name="Normal 3 37 8 7 2" xfId="32125"/>
    <cellStyle name="Normal 3 37 8 8" xfId="14541"/>
    <cellStyle name="Normal 3 37 8 8 2" xfId="32126"/>
    <cellStyle name="Normal 3 37 8 9" xfId="14542"/>
    <cellStyle name="Normal 3 37 8 9 2" xfId="32127"/>
    <cellStyle name="Normal 3 37 9" xfId="14543"/>
    <cellStyle name="Normal 3 37 9 10" xfId="14544"/>
    <cellStyle name="Normal 3 37 9 10 2" xfId="32128"/>
    <cellStyle name="Normal 3 37 9 11" xfId="14545"/>
    <cellStyle name="Normal 3 37 9 11 2" xfId="32129"/>
    <cellStyle name="Normal 3 37 9 12" xfId="14546"/>
    <cellStyle name="Normal 3 37 9 12 2" xfId="32130"/>
    <cellStyle name="Normal 3 37 9 13" xfId="14547"/>
    <cellStyle name="Normal 3 37 9 13 2" xfId="32131"/>
    <cellStyle name="Normal 3 37 9 14" xfId="14548"/>
    <cellStyle name="Normal 3 37 9 14 2" xfId="32132"/>
    <cellStyle name="Normal 3 37 9 15" xfId="32133"/>
    <cellStyle name="Normal 3 37 9 2" xfId="14549"/>
    <cellStyle name="Normal 3 37 9 2 2" xfId="32134"/>
    <cellStyle name="Normal 3 37 9 3" xfId="14550"/>
    <cellStyle name="Normal 3 37 9 3 2" xfId="32135"/>
    <cellStyle name="Normal 3 37 9 4" xfId="14551"/>
    <cellStyle name="Normal 3 37 9 4 2" xfId="32136"/>
    <cellStyle name="Normal 3 37 9 5" xfId="14552"/>
    <cellStyle name="Normal 3 37 9 5 2" xfId="32137"/>
    <cellStyle name="Normal 3 37 9 6" xfId="14553"/>
    <cellStyle name="Normal 3 37 9 6 2" xfId="32138"/>
    <cellStyle name="Normal 3 37 9 7" xfId="14554"/>
    <cellStyle name="Normal 3 37 9 7 2" xfId="32139"/>
    <cellStyle name="Normal 3 37 9 8" xfId="14555"/>
    <cellStyle name="Normal 3 37 9 8 2" xfId="32140"/>
    <cellStyle name="Normal 3 37 9 9" xfId="14556"/>
    <cellStyle name="Normal 3 37 9 9 2" xfId="32141"/>
    <cellStyle name="Normal 3 38" xfId="14557"/>
    <cellStyle name="Normal 3 38 10" xfId="14558"/>
    <cellStyle name="Normal 3 38 10 10" xfId="14559"/>
    <cellStyle name="Normal 3 38 10 10 2" xfId="32142"/>
    <cellStyle name="Normal 3 38 10 11" xfId="14560"/>
    <cellStyle name="Normal 3 38 10 11 2" xfId="32143"/>
    <cellStyle name="Normal 3 38 10 12" xfId="14561"/>
    <cellStyle name="Normal 3 38 10 12 2" xfId="32144"/>
    <cellStyle name="Normal 3 38 10 13" xfId="14562"/>
    <cellStyle name="Normal 3 38 10 13 2" xfId="32145"/>
    <cellStyle name="Normal 3 38 10 14" xfId="14563"/>
    <cellStyle name="Normal 3 38 10 14 2" xfId="32146"/>
    <cellStyle name="Normal 3 38 10 15" xfId="32147"/>
    <cellStyle name="Normal 3 38 10 2" xfId="14564"/>
    <cellStyle name="Normal 3 38 10 2 2" xfId="32148"/>
    <cellStyle name="Normal 3 38 10 3" xfId="14565"/>
    <cellStyle name="Normal 3 38 10 3 2" xfId="32149"/>
    <cellStyle name="Normal 3 38 10 4" xfId="14566"/>
    <cellStyle name="Normal 3 38 10 4 2" xfId="32150"/>
    <cellStyle name="Normal 3 38 10 5" xfId="14567"/>
    <cellStyle name="Normal 3 38 10 5 2" xfId="32151"/>
    <cellStyle name="Normal 3 38 10 6" xfId="14568"/>
    <cellStyle name="Normal 3 38 10 6 2" xfId="32152"/>
    <cellStyle name="Normal 3 38 10 7" xfId="14569"/>
    <cellStyle name="Normal 3 38 10 7 2" xfId="32153"/>
    <cellStyle name="Normal 3 38 10 8" xfId="14570"/>
    <cellStyle name="Normal 3 38 10 8 2" xfId="32154"/>
    <cellStyle name="Normal 3 38 10 9" xfId="14571"/>
    <cellStyle name="Normal 3 38 10 9 2" xfId="32155"/>
    <cellStyle name="Normal 3 38 11" xfId="14572"/>
    <cellStyle name="Normal 3 38 11 2" xfId="32156"/>
    <cellStyle name="Normal 3 38 12" xfId="14573"/>
    <cellStyle name="Normal 3 38 12 2" xfId="32157"/>
    <cellStyle name="Normal 3 38 13" xfId="14574"/>
    <cellStyle name="Normal 3 38 13 2" xfId="32158"/>
    <cellStyle name="Normal 3 38 14" xfId="14575"/>
    <cellStyle name="Normal 3 38 14 2" xfId="32159"/>
    <cellStyle name="Normal 3 38 15" xfId="14576"/>
    <cellStyle name="Normal 3 38 15 2" xfId="32160"/>
    <cellStyle name="Normal 3 38 16" xfId="14577"/>
    <cellStyle name="Normal 3 38 16 2" xfId="32161"/>
    <cellStyle name="Normal 3 38 17" xfId="14578"/>
    <cellStyle name="Normal 3 38 17 2" xfId="32162"/>
    <cellStyle name="Normal 3 38 18" xfId="14579"/>
    <cellStyle name="Normal 3 38 18 2" xfId="32163"/>
    <cellStyle name="Normal 3 38 19" xfId="14580"/>
    <cellStyle name="Normal 3 38 19 2" xfId="32164"/>
    <cellStyle name="Normal 3 38 2" xfId="14581"/>
    <cellStyle name="Normal 3 38 2 10" xfId="14582"/>
    <cellStyle name="Normal 3 38 2 10 2" xfId="32165"/>
    <cellStyle name="Normal 3 38 2 11" xfId="14583"/>
    <cellStyle name="Normal 3 38 2 11 2" xfId="32166"/>
    <cellStyle name="Normal 3 38 2 12" xfId="14584"/>
    <cellStyle name="Normal 3 38 2 12 2" xfId="32167"/>
    <cellStyle name="Normal 3 38 2 13" xfId="14585"/>
    <cellStyle name="Normal 3 38 2 13 2" xfId="32168"/>
    <cellStyle name="Normal 3 38 2 14" xfId="14586"/>
    <cellStyle name="Normal 3 38 2 14 2" xfId="32169"/>
    <cellStyle name="Normal 3 38 2 15" xfId="14587"/>
    <cellStyle name="Normal 3 38 2 15 2" xfId="32170"/>
    <cellStyle name="Normal 3 38 2 16" xfId="32171"/>
    <cellStyle name="Normal 3 38 2 2" xfId="14588"/>
    <cellStyle name="Normal 3 38 2 2 10" xfId="14589"/>
    <cellStyle name="Normal 3 38 2 2 10 2" xfId="32172"/>
    <cellStyle name="Normal 3 38 2 2 11" xfId="14590"/>
    <cellStyle name="Normal 3 38 2 2 11 2" xfId="32173"/>
    <cellStyle name="Normal 3 38 2 2 12" xfId="14591"/>
    <cellStyle name="Normal 3 38 2 2 12 2" xfId="32174"/>
    <cellStyle name="Normal 3 38 2 2 13" xfId="14592"/>
    <cellStyle name="Normal 3 38 2 2 13 2" xfId="32175"/>
    <cellStyle name="Normal 3 38 2 2 14" xfId="14593"/>
    <cellStyle name="Normal 3 38 2 2 14 2" xfId="32176"/>
    <cellStyle name="Normal 3 38 2 2 15" xfId="32177"/>
    <cellStyle name="Normal 3 38 2 2 2" xfId="14594"/>
    <cellStyle name="Normal 3 38 2 2 2 2" xfId="32178"/>
    <cellStyle name="Normal 3 38 2 2 3" xfId="14595"/>
    <cellStyle name="Normal 3 38 2 2 3 2" xfId="32179"/>
    <cellStyle name="Normal 3 38 2 2 4" xfId="14596"/>
    <cellStyle name="Normal 3 38 2 2 4 2" xfId="32180"/>
    <cellStyle name="Normal 3 38 2 2 5" xfId="14597"/>
    <cellStyle name="Normal 3 38 2 2 5 2" xfId="32181"/>
    <cellStyle name="Normal 3 38 2 2 6" xfId="14598"/>
    <cellStyle name="Normal 3 38 2 2 6 2" xfId="32182"/>
    <cellStyle name="Normal 3 38 2 2 7" xfId="14599"/>
    <cellStyle name="Normal 3 38 2 2 7 2" xfId="32183"/>
    <cellStyle name="Normal 3 38 2 2 8" xfId="14600"/>
    <cellStyle name="Normal 3 38 2 2 8 2" xfId="32184"/>
    <cellStyle name="Normal 3 38 2 2 9" xfId="14601"/>
    <cellStyle name="Normal 3 38 2 2 9 2" xfId="32185"/>
    <cellStyle name="Normal 3 38 2 3" xfId="14602"/>
    <cellStyle name="Normal 3 38 2 3 2" xfId="32186"/>
    <cellStyle name="Normal 3 38 2 4" xfId="14603"/>
    <cellStyle name="Normal 3 38 2 4 2" xfId="32187"/>
    <cellStyle name="Normal 3 38 2 5" xfId="14604"/>
    <cellStyle name="Normal 3 38 2 5 2" xfId="32188"/>
    <cellStyle name="Normal 3 38 2 6" xfId="14605"/>
    <cellStyle name="Normal 3 38 2 6 2" xfId="32189"/>
    <cellStyle name="Normal 3 38 2 7" xfId="14606"/>
    <cellStyle name="Normal 3 38 2 7 2" xfId="32190"/>
    <cellStyle name="Normal 3 38 2 8" xfId="14607"/>
    <cellStyle name="Normal 3 38 2 8 2" xfId="32191"/>
    <cellStyle name="Normal 3 38 2 9" xfId="14608"/>
    <cellStyle name="Normal 3 38 2 9 2" xfId="32192"/>
    <cellStyle name="Normal 3 38 20" xfId="14609"/>
    <cellStyle name="Normal 3 38 20 2" xfId="32193"/>
    <cellStyle name="Normal 3 38 21" xfId="14610"/>
    <cellStyle name="Normal 3 38 21 2" xfId="32194"/>
    <cellStyle name="Normal 3 38 22" xfId="14611"/>
    <cellStyle name="Normal 3 38 22 2" xfId="32195"/>
    <cellStyle name="Normal 3 38 23" xfId="14612"/>
    <cellStyle name="Normal 3 38 23 2" xfId="32196"/>
    <cellStyle name="Normal 3 38 24" xfId="32197"/>
    <cellStyle name="Normal 3 38 3" xfId="14613"/>
    <cellStyle name="Normal 3 38 3 10" xfId="14614"/>
    <cellStyle name="Normal 3 38 3 10 2" xfId="32198"/>
    <cellStyle name="Normal 3 38 3 11" xfId="14615"/>
    <cellStyle name="Normal 3 38 3 11 2" xfId="32199"/>
    <cellStyle name="Normal 3 38 3 12" xfId="14616"/>
    <cellStyle name="Normal 3 38 3 12 2" xfId="32200"/>
    <cellStyle name="Normal 3 38 3 13" xfId="14617"/>
    <cellStyle name="Normal 3 38 3 13 2" xfId="32201"/>
    <cellStyle name="Normal 3 38 3 14" xfId="14618"/>
    <cellStyle name="Normal 3 38 3 14 2" xfId="32202"/>
    <cellStyle name="Normal 3 38 3 15" xfId="14619"/>
    <cellStyle name="Normal 3 38 3 15 2" xfId="32203"/>
    <cellStyle name="Normal 3 38 3 16" xfId="32204"/>
    <cellStyle name="Normal 3 38 3 2" xfId="14620"/>
    <cellStyle name="Normal 3 38 3 2 10" xfId="14621"/>
    <cellStyle name="Normal 3 38 3 2 10 2" xfId="32205"/>
    <cellStyle name="Normal 3 38 3 2 11" xfId="14622"/>
    <cellStyle name="Normal 3 38 3 2 11 2" xfId="32206"/>
    <cellStyle name="Normal 3 38 3 2 12" xfId="14623"/>
    <cellStyle name="Normal 3 38 3 2 12 2" xfId="32207"/>
    <cellStyle name="Normal 3 38 3 2 13" xfId="14624"/>
    <cellStyle name="Normal 3 38 3 2 13 2" xfId="32208"/>
    <cellStyle name="Normal 3 38 3 2 14" xfId="14625"/>
    <cellStyle name="Normal 3 38 3 2 14 2" xfId="32209"/>
    <cellStyle name="Normal 3 38 3 2 15" xfId="32210"/>
    <cellStyle name="Normal 3 38 3 2 2" xfId="14626"/>
    <cellStyle name="Normal 3 38 3 2 2 2" xfId="32211"/>
    <cellStyle name="Normal 3 38 3 2 3" xfId="14627"/>
    <cellStyle name="Normal 3 38 3 2 3 2" xfId="32212"/>
    <cellStyle name="Normal 3 38 3 2 4" xfId="14628"/>
    <cellStyle name="Normal 3 38 3 2 4 2" xfId="32213"/>
    <cellStyle name="Normal 3 38 3 2 5" xfId="14629"/>
    <cellStyle name="Normal 3 38 3 2 5 2" xfId="32214"/>
    <cellStyle name="Normal 3 38 3 2 6" xfId="14630"/>
    <cellStyle name="Normal 3 38 3 2 6 2" xfId="32215"/>
    <cellStyle name="Normal 3 38 3 2 7" xfId="14631"/>
    <cellStyle name="Normal 3 38 3 2 7 2" xfId="32216"/>
    <cellStyle name="Normal 3 38 3 2 8" xfId="14632"/>
    <cellStyle name="Normal 3 38 3 2 8 2" xfId="32217"/>
    <cellStyle name="Normal 3 38 3 2 9" xfId="14633"/>
    <cellStyle name="Normal 3 38 3 2 9 2" xfId="32218"/>
    <cellStyle name="Normal 3 38 3 3" xfId="14634"/>
    <cellStyle name="Normal 3 38 3 3 2" xfId="32219"/>
    <cellStyle name="Normal 3 38 3 4" xfId="14635"/>
    <cellStyle name="Normal 3 38 3 4 2" xfId="32220"/>
    <cellStyle name="Normal 3 38 3 5" xfId="14636"/>
    <cellStyle name="Normal 3 38 3 5 2" xfId="32221"/>
    <cellStyle name="Normal 3 38 3 6" xfId="14637"/>
    <cellStyle name="Normal 3 38 3 6 2" xfId="32222"/>
    <cellStyle name="Normal 3 38 3 7" xfId="14638"/>
    <cellStyle name="Normal 3 38 3 7 2" xfId="32223"/>
    <cellStyle name="Normal 3 38 3 8" xfId="14639"/>
    <cellStyle name="Normal 3 38 3 8 2" xfId="32224"/>
    <cellStyle name="Normal 3 38 3 9" xfId="14640"/>
    <cellStyle name="Normal 3 38 3 9 2" xfId="32225"/>
    <cellStyle name="Normal 3 38 4" xfId="14641"/>
    <cellStyle name="Normal 3 38 4 10" xfId="14642"/>
    <cellStyle name="Normal 3 38 4 10 2" xfId="32226"/>
    <cellStyle name="Normal 3 38 4 11" xfId="14643"/>
    <cellStyle name="Normal 3 38 4 11 2" xfId="32227"/>
    <cellStyle name="Normal 3 38 4 12" xfId="14644"/>
    <cellStyle name="Normal 3 38 4 12 2" xfId="32228"/>
    <cellStyle name="Normal 3 38 4 13" xfId="14645"/>
    <cellStyle name="Normal 3 38 4 13 2" xfId="32229"/>
    <cellStyle name="Normal 3 38 4 14" xfId="14646"/>
    <cellStyle name="Normal 3 38 4 14 2" xfId="32230"/>
    <cellStyle name="Normal 3 38 4 15" xfId="14647"/>
    <cellStyle name="Normal 3 38 4 15 2" xfId="32231"/>
    <cellStyle name="Normal 3 38 4 16" xfId="32232"/>
    <cellStyle name="Normal 3 38 4 2" xfId="14648"/>
    <cellStyle name="Normal 3 38 4 2 10" xfId="14649"/>
    <cellStyle name="Normal 3 38 4 2 10 2" xfId="32233"/>
    <cellStyle name="Normal 3 38 4 2 11" xfId="14650"/>
    <cellStyle name="Normal 3 38 4 2 11 2" xfId="32234"/>
    <cellStyle name="Normal 3 38 4 2 12" xfId="14651"/>
    <cellStyle name="Normal 3 38 4 2 12 2" xfId="32235"/>
    <cellStyle name="Normal 3 38 4 2 13" xfId="14652"/>
    <cellStyle name="Normal 3 38 4 2 13 2" xfId="32236"/>
    <cellStyle name="Normal 3 38 4 2 14" xfId="14653"/>
    <cellStyle name="Normal 3 38 4 2 14 2" xfId="32237"/>
    <cellStyle name="Normal 3 38 4 2 15" xfId="32238"/>
    <cellStyle name="Normal 3 38 4 2 2" xfId="14654"/>
    <cellStyle name="Normal 3 38 4 2 2 2" xfId="32239"/>
    <cellStyle name="Normal 3 38 4 2 3" xfId="14655"/>
    <cellStyle name="Normal 3 38 4 2 3 2" xfId="32240"/>
    <cellStyle name="Normal 3 38 4 2 4" xfId="14656"/>
    <cellStyle name="Normal 3 38 4 2 4 2" xfId="32241"/>
    <cellStyle name="Normal 3 38 4 2 5" xfId="14657"/>
    <cellStyle name="Normal 3 38 4 2 5 2" xfId="32242"/>
    <cellStyle name="Normal 3 38 4 2 6" xfId="14658"/>
    <cellStyle name="Normal 3 38 4 2 6 2" xfId="32243"/>
    <cellStyle name="Normal 3 38 4 2 7" xfId="14659"/>
    <cellStyle name="Normal 3 38 4 2 7 2" xfId="32244"/>
    <cellStyle name="Normal 3 38 4 2 8" xfId="14660"/>
    <cellStyle name="Normal 3 38 4 2 8 2" xfId="32245"/>
    <cellStyle name="Normal 3 38 4 2 9" xfId="14661"/>
    <cellStyle name="Normal 3 38 4 2 9 2" xfId="32246"/>
    <cellStyle name="Normal 3 38 4 3" xfId="14662"/>
    <cellStyle name="Normal 3 38 4 3 2" xfId="32247"/>
    <cellStyle name="Normal 3 38 4 4" xfId="14663"/>
    <cellStyle name="Normal 3 38 4 4 2" xfId="32248"/>
    <cellStyle name="Normal 3 38 4 5" xfId="14664"/>
    <cellStyle name="Normal 3 38 4 5 2" xfId="32249"/>
    <cellStyle name="Normal 3 38 4 6" xfId="14665"/>
    <cellStyle name="Normal 3 38 4 6 2" xfId="32250"/>
    <cellStyle name="Normal 3 38 4 7" xfId="14666"/>
    <cellStyle name="Normal 3 38 4 7 2" xfId="32251"/>
    <cellStyle name="Normal 3 38 4 8" xfId="14667"/>
    <cellStyle name="Normal 3 38 4 8 2" xfId="32252"/>
    <cellStyle name="Normal 3 38 4 9" xfId="14668"/>
    <cellStyle name="Normal 3 38 4 9 2" xfId="32253"/>
    <cellStyle name="Normal 3 38 5" xfId="14669"/>
    <cellStyle name="Normal 3 38 5 10" xfId="14670"/>
    <cellStyle name="Normal 3 38 5 10 2" xfId="32254"/>
    <cellStyle name="Normal 3 38 5 11" xfId="14671"/>
    <cellStyle name="Normal 3 38 5 11 2" xfId="32255"/>
    <cellStyle name="Normal 3 38 5 12" xfId="14672"/>
    <cellStyle name="Normal 3 38 5 12 2" xfId="32256"/>
    <cellStyle name="Normal 3 38 5 13" xfId="14673"/>
    <cellStyle name="Normal 3 38 5 13 2" xfId="32257"/>
    <cellStyle name="Normal 3 38 5 14" xfId="14674"/>
    <cellStyle name="Normal 3 38 5 14 2" xfId="32258"/>
    <cellStyle name="Normal 3 38 5 15" xfId="32259"/>
    <cellStyle name="Normal 3 38 5 2" xfId="14675"/>
    <cellStyle name="Normal 3 38 5 2 2" xfId="32260"/>
    <cellStyle name="Normal 3 38 5 3" xfId="14676"/>
    <cellStyle name="Normal 3 38 5 3 2" xfId="32261"/>
    <cellStyle name="Normal 3 38 5 4" xfId="14677"/>
    <cellStyle name="Normal 3 38 5 4 2" xfId="32262"/>
    <cellStyle name="Normal 3 38 5 5" xfId="14678"/>
    <cellStyle name="Normal 3 38 5 5 2" xfId="32263"/>
    <cellStyle name="Normal 3 38 5 6" xfId="14679"/>
    <cellStyle name="Normal 3 38 5 6 2" xfId="32264"/>
    <cellStyle name="Normal 3 38 5 7" xfId="14680"/>
    <cellStyle name="Normal 3 38 5 7 2" xfId="32265"/>
    <cellStyle name="Normal 3 38 5 8" xfId="14681"/>
    <cellStyle name="Normal 3 38 5 8 2" xfId="32266"/>
    <cellStyle name="Normal 3 38 5 9" xfId="14682"/>
    <cellStyle name="Normal 3 38 5 9 2" xfId="32267"/>
    <cellStyle name="Normal 3 38 6" xfId="14683"/>
    <cellStyle name="Normal 3 38 6 10" xfId="14684"/>
    <cellStyle name="Normal 3 38 6 10 2" xfId="32268"/>
    <cellStyle name="Normal 3 38 6 11" xfId="14685"/>
    <cellStyle name="Normal 3 38 6 11 2" xfId="32269"/>
    <cellStyle name="Normal 3 38 6 12" xfId="14686"/>
    <cellStyle name="Normal 3 38 6 12 2" xfId="32270"/>
    <cellStyle name="Normal 3 38 6 13" xfId="14687"/>
    <cellStyle name="Normal 3 38 6 13 2" xfId="32271"/>
    <cellStyle name="Normal 3 38 6 14" xfId="14688"/>
    <cellStyle name="Normal 3 38 6 14 2" xfId="32272"/>
    <cellStyle name="Normal 3 38 6 15" xfId="32273"/>
    <cellStyle name="Normal 3 38 6 2" xfId="14689"/>
    <cellStyle name="Normal 3 38 6 2 2" xfId="32274"/>
    <cellStyle name="Normal 3 38 6 3" xfId="14690"/>
    <cellStyle name="Normal 3 38 6 3 2" xfId="32275"/>
    <cellStyle name="Normal 3 38 6 4" xfId="14691"/>
    <cellStyle name="Normal 3 38 6 4 2" xfId="32276"/>
    <cellStyle name="Normal 3 38 6 5" xfId="14692"/>
    <cellStyle name="Normal 3 38 6 5 2" xfId="32277"/>
    <cellStyle name="Normal 3 38 6 6" xfId="14693"/>
    <cellStyle name="Normal 3 38 6 6 2" xfId="32278"/>
    <cellStyle name="Normal 3 38 6 7" xfId="14694"/>
    <cellStyle name="Normal 3 38 6 7 2" xfId="32279"/>
    <cellStyle name="Normal 3 38 6 8" xfId="14695"/>
    <cellStyle name="Normal 3 38 6 8 2" xfId="32280"/>
    <cellStyle name="Normal 3 38 6 9" xfId="14696"/>
    <cellStyle name="Normal 3 38 6 9 2" xfId="32281"/>
    <cellStyle name="Normal 3 38 7" xfId="14697"/>
    <cellStyle name="Normal 3 38 7 10" xfId="14698"/>
    <cellStyle name="Normal 3 38 7 10 2" xfId="32282"/>
    <cellStyle name="Normal 3 38 7 11" xfId="14699"/>
    <cellStyle name="Normal 3 38 7 11 2" xfId="32283"/>
    <cellStyle name="Normal 3 38 7 12" xfId="14700"/>
    <cellStyle name="Normal 3 38 7 12 2" xfId="32284"/>
    <cellStyle name="Normal 3 38 7 13" xfId="14701"/>
    <cellStyle name="Normal 3 38 7 13 2" xfId="32285"/>
    <cellStyle name="Normal 3 38 7 14" xfId="14702"/>
    <cellStyle name="Normal 3 38 7 14 2" xfId="32286"/>
    <cellStyle name="Normal 3 38 7 15" xfId="32287"/>
    <cellStyle name="Normal 3 38 7 2" xfId="14703"/>
    <cellStyle name="Normal 3 38 7 2 2" xfId="32288"/>
    <cellStyle name="Normal 3 38 7 3" xfId="14704"/>
    <cellStyle name="Normal 3 38 7 3 2" xfId="32289"/>
    <cellStyle name="Normal 3 38 7 4" xfId="14705"/>
    <cellStyle name="Normal 3 38 7 4 2" xfId="32290"/>
    <cellStyle name="Normal 3 38 7 5" xfId="14706"/>
    <cellStyle name="Normal 3 38 7 5 2" xfId="32291"/>
    <cellStyle name="Normal 3 38 7 6" xfId="14707"/>
    <cellStyle name="Normal 3 38 7 6 2" xfId="32292"/>
    <cellStyle name="Normal 3 38 7 7" xfId="14708"/>
    <cellStyle name="Normal 3 38 7 7 2" xfId="32293"/>
    <cellStyle name="Normal 3 38 7 8" xfId="14709"/>
    <cellStyle name="Normal 3 38 7 8 2" xfId="32294"/>
    <cellStyle name="Normal 3 38 7 9" xfId="14710"/>
    <cellStyle name="Normal 3 38 7 9 2" xfId="32295"/>
    <cellStyle name="Normal 3 38 8" xfId="14711"/>
    <cellStyle name="Normal 3 38 8 10" xfId="14712"/>
    <cellStyle name="Normal 3 38 8 10 2" xfId="32296"/>
    <cellStyle name="Normal 3 38 8 11" xfId="14713"/>
    <cellStyle name="Normal 3 38 8 11 2" xfId="32297"/>
    <cellStyle name="Normal 3 38 8 12" xfId="14714"/>
    <cellStyle name="Normal 3 38 8 12 2" xfId="32298"/>
    <cellStyle name="Normal 3 38 8 13" xfId="14715"/>
    <cellStyle name="Normal 3 38 8 13 2" xfId="32299"/>
    <cellStyle name="Normal 3 38 8 14" xfId="14716"/>
    <cellStyle name="Normal 3 38 8 14 2" xfId="32300"/>
    <cellStyle name="Normal 3 38 8 15" xfId="32301"/>
    <cellStyle name="Normal 3 38 8 2" xfId="14717"/>
    <cellStyle name="Normal 3 38 8 2 2" xfId="32302"/>
    <cellStyle name="Normal 3 38 8 3" xfId="14718"/>
    <cellStyle name="Normal 3 38 8 3 2" xfId="32303"/>
    <cellStyle name="Normal 3 38 8 4" xfId="14719"/>
    <cellStyle name="Normal 3 38 8 4 2" xfId="32304"/>
    <cellStyle name="Normal 3 38 8 5" xfId="14720"/>
    <cellStyle name="Normal 3 38 8 5 2" xfId="32305"/>
    <cellStyle name="Normal 3 38 8 6" xfId="14721"/>
    <cellStyle name="Normal 3 38 8 6 2" xfId="32306"/>
    <cellStyle name="Normal 3 38 8 7" xfId="14722"/>
    <cellStyle name="Normal 3 38 8 7 2" xfId="32307"/>
    <cellStyle name="Normal 3 38 8 8" xfId="14723"/>
    <cellStyle name="Normal 3 38 8 8 2" xfId="32308"/>
    <cellStyle name="Normal 3 38 8 9" xfId="14724"/>
    <cellStyle name="Normal 3 38 8 9 2" xfId="32309"/>
    <cellStyle name="Normal 3 38 9" xfId="14725"/>
    <cellStyle name="Normal 3 38 9 10" xfId="14726"/>
    <cellStyle name="Normal 3 38 9 10 2" xfId="32310"/>
    <cellStyle name="Normal 3 38 9 11" xfId="14727"/>
    <cellStyle name="Normal 3 38 9 11 2" xfId="32311"/>
    <cellStyle name="Normal 3 38 9 12" xfId="14728"/>
    <cellStyle name="Normal 3 38 9 12 2" xfId="32312"/>
    <cellStyle name="Normal 3 38 9 13" xfId="14729"/>
    <cellStyle name="Normal 3 38 9 13 2" xfId="32313"/>
    <cellStyle name="Normal 3 38 9 14" xfId="14730"/>
    <cellStyle name="Normal 3 38 9 14 2" xfId="32314"/>
    <cellStyle name="Normal 3 38 9 15" xfId="32315"/>
    <cellStyle name="Normal 3 38 9 2" xfId="14731"/>
    <cellStyle name="Normal 3 38 9 2 2" xfId="32316"/>
    <cellStyle name="Normal 3 38 9 3" xfId="14732"/>
    <cellStyle name="Normal 3 38 9 3 2" xfId="32317"/>
    <cellStyle name="Normal 3 38 9 4" xfId="14733"/>
    <cellStyle name="Normal 3 38 9 4 2" xfId="32318"/>
    <cellStyle name="Normal 3 38 9 5" xfId="14734"/>
    <cellStyle name="Normal 3 38 9 5 2" xfId="32319"/>
    <cellStyle name="Normal 3 38 9 6" xfId="14735"/>
    <cellStyle name="Normal 3 38 9 6 2" xfId="32320"/>
    <cellStyle name="Normal 3 38 9 7" xfId="14736"/>
    <cellStyle name="Normal 3 38 9 7 2" xfId="32321"/>
    <cellStyle name="Normal 3 38 9 8" xfId="14737"/>
    <cellStyle name="Normal 3 38 9 8 2" xfId="32322"/>
    <cellStyle name="Normal 3 38 9 9" xfId="14738"/>
    <cellStyle name="Normal 3 38 9 9 2" xfId="32323"/>
    <cellStyle name="Normal 3 39" xfId="14739"/>
    <cellStyle name="Normal 3 4" xfId="459"/>
    <cellStyle name="Normal 3 4 10" xfId="14740"/>
    <cellStyle name="Normal 3 4 10 10" xfId="14741"/>
    <cellStyle name="Normal 3 4 10 10 10" xfId="14742"/>
    <cellStyle name="Normal 3 4 10 10 10 2" xfId="32324"/>
    <cellStyle name="Normal 3 4 10 10 11" xfId="14743"/>
    <cellStyle name="Normal 3 4 10 10 11 2" xfId="32325"/>
    <cellStyle name="Normal 3 4 10 10 12" xfId="14744"/>
    <cellStyle name="Normal 3 4 10 10 12 2" xfId="32326"/>
    <cellStyle name="Normal 3 4 10 10 13" xfId="14745"/>
    <cellStyle name="Normal 3 4 10 10 13 2" xfId="32327"/>
    <cellStyle name="Normal 3 4 10 10 14" xfId="14746"/>
    <cellStyle name="Normal 3 4 10 10 14 2" xfId="32328"/>
    <cellStyle name="Normal 3 4 10 10 15" xfId="32329"/>
    <cellStyle name="Normal 3 4 10 10 2" xfId="14747"/>
    <cellStyle name="Normal 3 4 10 10 2 2" xfId="32330"/>
    <cellStyle name="Normal 3 4 10 10 3" xfId="14748"/>
    <cellStyle name="Normal 3 4 10 10 3 2" xfId="32331"/>
    <cellStyle name="Normal 3 4 10 10 4" xfId="14749"/>
    <cellStyle name="Normal 3 4 10 10 4 2" xfId="32332"/>
    <cellStyle name="Normal 3 4 10 10 5" xfId="14750"/>
    <cellStyle name="Normal 3 4 10 10 5 2" xfId="32333"/>
    <cellStyle name="Normal 3 4 10 10 6" xfId="14751"/>
    <cellStyle name="Normal 3 4 10 10 6 2" xfId="32334"/>
    <cellStyle name="Normal 3 4 10 10 7" xfId="14752"/>
    <cellStyle name="Normal 3 4 10 10 7 2" xfId="32335"/>
    <cellStyle name="Normal 3 4 10 10 8" xfId="14753"/>
    <cellStyle name="Normal 3 4 10 10 8 2" xfId="32336"/>
    <cellStyle name="Normal 3 4 10 10 9" xfId="14754"/>
    <cellStyle name="Normal 3 4 10 10 9 2" xfId="32337"/>
    <cellStyle name="Normal 3 4 10 11" xfId="14755"/>
    <cellStyle name="Normal 3 4 10 11 2" xfId="32338"/>
    <cellStyle name="Normal 3 4 10 12" xfId="14756"/>
    <cellStyle name="Normal 3 4 10 12 2" xfId="32339"/>
    <cellStyle name="Normal 3 4 10 13" xfId="14757"/>
    <cellStyle name="Normal 3 4 10 13 2" xfId="32340"/>
    <cellStyle name="Normal 3 4 10 14" xfId="14758"/>
    <cellStyle name="Normal 3 4 10 14 2" xfId="32341"/>
    <cellStyle name="Normal 3 4 10 15" xfId="14759"/>
    <cellStyle name="Normal 3 4 10 15 2" xfId="32342"/>
    <cellStyle name="Normal 3 4 10 16" xfId="14760"/>
    <cellStyle name="Normal 3 4 10 16 2" xfId="32343"/>
    <cellStyle name="Normal 3 4 10 17" xfId="14761"/>
    <cellStyle name="Normal 3 4 10 17 2" xfId="32344"/>
    <cellStyle name="Normal 3 4 10 18" xfId="14762"/>
    <cellStyle name="Normal 3 4 10 18 2" xfId="32345"/>
    <cellStyle name="Normal 3 4 10 19" xfId="14763"/>
    <cellStyle name="Normal 3 4 10 19 2" xfId="32346"/>
    <cellStyle name="Normal 3 4 10 2" xfId="14764"/>
    <cellStyle name="Normal 3 4 10 2 10" xfId="14765"/>
    <cellStyle name="Normal 3 4 10 2 10 2" xfId="32347"/>
    <cellStyle name="Normal 3 4 10 2 11" xfId="14766"/>
    <cellStyle name="Normal 3 4 10 2 11 2" xfId="32348"/>
    <cellStyle name="Normal 3 4 10 2 12" xfId="14767"/>
    <cellStyle name="Normal 3 4 10 2 12 2" xfId="32349"/>
    <cellStyle name="Normal 3 4 10 2 13" xfId="14768"/>
    <cellStyle name="Normal 3 4 10 2 13 2" xfId="32350"/>
    <cellStyle name="Normal 3 4 10 2 14" xfId="14769"/>
    <cellStyle name="Normal 3 4 10 2 14 2" xfId="32351"/>
    <cellStyle name="Normal 3 4 10 2 15" xfId="14770"/>
    <cellStyle name="Normal 3 4 10 2 15 2" xfId="32352"/>
    <cellStyle name="Normal 3 4 10 2 16" xfId="32353"/>
    <cellStyle name="Normal 3 4 10 2 2" xfId="14771"/>
    <cellStyle name="Normal 3 4 10 2 2 10" xfId="14772"/>
    <cellStyle name="Normal 3 4 10 2 2 10 2" xfId="32354"/>
    <cellStyle name="Normal 3 4 10 2 2 11" xfId="14773"/>
    <cellStyle name="Normal 3 4 10 2 2 11 2" xfId="32355"/>
    <cellStyle name="Normal 3 4 10 2 2 12" xfId="14774"/>
    <cellStyle name="Normal 3 4 10 2 2 12 2" xfId="32356"/>
    <cellStyle name="Normal 3 4 10 2 2 13" xfId="14775"/>
    <cellStyle name="Normal 3 4 10 2 2 13 2" xfId="32357"/>
    <cellStyle name="Normal 3 4 10 2 2 14" xfId="14776"/>
    <cellStyle name="Normal 3 4 10 2 2 14 2" xfId="32358"/>
    <cellStyle name="Normal 3 4 10 2 2 15" xfId="32359"/>
    <cellStyle name="Normal 3 4 10 2 2 2" xfId="14777"/>
    <cellStyle name="Normal 3 4 10 2 2 2 2" xfId="32360"/>
    <cellStyle name="Normal 3 4 10 2 2 3" xfId="14778"/>
    <cellStyle name="Normal 3 4 10 2 2 3 2" xfId="32361"/>
    <cellStyle name="Normal 3 4 10 2 2 4" xfId="14779"/>
    <cellStyle name="Normal 3 4 10 2 2 4 2" xfId="32362"/>
    <cellStyle name="Normal 3 4 10 2 2 5" xfId="14780"/>
    <cellStyle name="Normal 3 4 10 2 2 5 2" xfId="32363"/>
    <cellStyle name="Normal 3 4 10 2 2 6" xfId="14781"/>
    <cellStyle name="Normal 3 4 10 2 2 6 2" xfId="32364"/>
    <cellStyle name="Normal 3 4 10 2 2 7" xfId="14782"/>
    <cellStyle name="Normal 3 4 10 2 2 7 2" xfId="32365"/>
    <cellStyle name="Normal 3 4 10 2 2 8" xfId="14783"/>
    <cellStyle name="Normal 3 4 10 2 2 8 2" xfId="32366"/>
    <cellStyle name="Normal 3 4 10 2 2 9" xfId="14784"/>
    <cellStyle name="Normal 3 4 10 2 2 9 2" xfId="32367"/>
    <cellStyle name="Normal 3 4 10 2 3" xfId="14785"/>
    <cellStyle name="Normal 3 4 10 2 3 2" xfId="32368"/>
    <cellStyle name="Normal 3 4 10 2 4" xfId="14786"/>
    <cellStyle name="Normal 3 4 10 2 4 2" xfId="32369"/>
    <cellStyle name="Normal 3 4 10 2 5" xfId="14787"/>
    <cellStyle name="Normal 3 4 10 2 5 2" xfId="32370"/>
    <cellStyle name="Normal 3 4 10 2 6" xfId="14788"/>
    <cellStyle name="Normal 3 4 10 2 6 2" xfId="32371"/>
    <cellStyle name="Normal 3 4 10 2 7" xfId="14789"/>
    <cellStyle name="Normal 3 4 10 2 7 2" xfId="32372"/>
    <cellStyle name="Normal 3 4 10 2 8" xfId="14790"/>
    <cellStyle name="Normal 3 4 10 2 8 2" xfId="32373"/>
    <cellStyle name="Normal 3 4 10 2 9" xfId="14791"/>
    <cellStyle name="Normal 3 4 10 2 9 2" xfId="32374"/>
    <cellStyle name="Normal 3 4 10 20" xfId="14792"/>
    <cellStyle name="Normal 3 4 10 20 2" xfId="32375"/>
    <cellStyle name="Normal 3 4 10 21" xfId="14793"/>
    <cellStyle name="Normal 3 4 10 21 2" xfId="32376"/>
    <cellStyle name="Normal 3 4 10 22" xfId="14794"/>
    <cellStyle name="Normal 3 4 10 22 2" xfId="32377"/>
    <cellStyle name="Normal 3 4 10 23" xfId="14795"/>
    <cellStyle name="Normal 3 4 10 23 2" xfId="32378"/>
    <cellStyle name="Normal 3 4 10 24" xfId="32379"/>
    <cellStyle name="Normal 3 4 10 3" xfId="14796"/>
    <cellStyle name="Normal 3 4 10 3 10" xfId="14797"/>
    <cellStyle name="Normal 3 4 10 3 10 2" xfId="32380"/>
    <cellStyle name="Normal 3 4 10 3 11" xfId="14798"/>
    <cellStyle name="Normal 3 4 10 3 11 2" xfId="32381"/>
    <cellStyle name="Normal 3 4 10 3 12" xfId="14799"/>
    <cellStyle name="Normal 3 4 10 3 12 2" xfId="32382"/>
    <cellStyle name="Normal 3 4 10 3 13" xfId="14800"/>
    <cellStyle name="Normal 3 4 10 3 13 2" xfId="32383"/>
    <cellStyle name="Normal 3 4 10 3 14" xfId="14801"/>
    <cellStyle name="Normal 3 4 10 3 14 2" xfId="32384"/>
    <cellStyle name="Normal 3 4 10 3 15" xfId="14802"/>
    <cellStyle name="Normal 3 4 10 3 15 2" xfId="32385"/>
    <cellStyle name="Normal 3 4 10 3 16" xfId="32386"/>
    <cellStyle name="Normal 3 4 10 3 2" xfId="14803"/>
    <cellStyle name="Normal 3 4 10 3 2 10" xfId="14804"/>
    <cellStyle name="Normal 3 4 10 3 2 10 2" xfId="32387"/>
    <cellStyle name="Normal 3 4 10 3 2 11" xfId="14805"/>
    <cellStyle name="Normal 3 4 10 3 2 11 2" xfId="32388"/>
    <cellStyle name="Normal 3 4 10 3 2 12" xfId="14806"/>
    <cellStyle name="Normal 3 4 10 3 2 12 2" xfId="32389"/>
    <cellStyle name="Normal 3 4 10 3 2 13" xfId="14807"/>
    <cellStyle name="Normal 3 4 10 3 2 13 2" xfId="32390"/>
    <cellStyle name="Normal 3 4 10 3 2 14" xfId="14808"/>
    <cellStyle name="Normal 3 4 10 3 2 14 2" xfId="32391"/>
    <cellStyle name="Normal 3 4 10 3 2 15" xfId="32392"/>
    <cellStyle name="Normal 3 4 10 3 2 2" xfId="14809"/>
    <cellStyle name="Normal 3 4 10 3 2 2 2" xfId="32393"/>
    <cellStyle name="Normal 3 4 10 3 2 3" xfId="14810"/>
    <cellStyle name="Normal 3 4 10 3 2 3 2" xfId="32394"/>
    <cellStyle name="Normal 3 4 10 3 2 4" xfId="14811"/>
    <cellStyle name="Normal 3 4 10 3 2 4 2" xfId="32395"/>
    <cellStyle name="Normal 3 4 10 3 2 5" xfId="14812"/>
    <cellStyle name="Normal 3 4 10 3 2 5 2" xfId="32396"/>
    <cellStyle name="Normal 3 4 10 3 2 6" xfId="14813"/>
    <cellStyle name="Normal 3 4 10 3 2 6 2" xfId="32397"/>
    <cellStyle name="Normal 3 4 10 3 2 7" xfId="14814"/>
    <cellStyle name="Normal 3 4 10 3 2 7 2" xfId="32398"/>
    <cellStyle name="Normal 3 4 10 3 2 8" xfId="14815"/>
    <cellStyle name="Normal 3 4 10 3 2 8 2" xfId="32399"/>
    <cellStyle name="Normal 3 4 10 3 2 9" xfId="14816"/>
    <cellStyle name="Normal 3 4 10 3 2 9 2" xfId="32400"/>
    <cellStyle name="Normal 3 4 10 3 3" xfId="14817"/>
    <cellStyle name="Normal 3 4 10 3 3 2" xfId="32401"/>
    <cellStyle name="Normal 3 4 10 3 4" xfId="14818"/>
    <cellStyle name="Normal 3 4 10 3 4 2" xfId="32402"/>
    <cellStyle name="Normal 3 4 10 3 5" xfId="14819"/>
    <cellStyle name="Normal 3 4 10 3 5 2" xfId="32403"/>
    <cellStyle name="Normal 3 4 10 3 6" xfId="14820"/>
    <cellStyle name="Normal 3 4 10 3 6 2" xfId="32404"/>
    <cellStyle name="Normal 3 4 10 3 7" xfId="14821"/>
    <cellStyle name="Normal 3 4 10 3 7 2" xfId="32405"/>
    <cellStyle name="Normal 3 4 10 3 8" xfId="14822"/>
    <cellStyle name="Normal 3 4 10 3 8 2" xfId="32406"/>
    <cellStyle name="Normal 3 4 10 3 9" xfId="14823"/>
    <cellStyle name="Normal 3 4 10 3 9 2" xfId="32407"/>
    <cellStyle name="Normal 3 4 10 4" xfId="14824"/>
    <cellStyle name="Normal 3 4 10 4 10" xfId="14825"/>
    <cellStyle name="Normal 3 4 10 4 10 2" xfId="32408"/>
    <cellStyle name="Normal 3 4 10 4 11" xfId="14826"/>
    <cellStyle name="Normal 3 4 10 4 11 2" xfId="32409"/>
    <cellStyle name="Normal 3 4 10 4 12" xfId="14827"/>
    <cellStyle name="Normal 3 4 10 4 12 2" xfId="32410"/>
    <cellStyle name="Normal 3 4 10 4 13" xfId="14828"/>
    <cellStyle name="Normal 3 4 10 4 13 2" xfId="32411"/>
    <cellStyle name="Normal 3 4 10 4 14" xfId="14829"/>
    <cellStyle name="Normal 3 4 10 4 14 2" xfId="32412"/>
    <cellStyle name="Normal 3 4 10 4 15" xfId="14830"/>
    <cellStyle name="Normal 3 4 10 4 15 2" xfId="32413"/>
    <cellStyle name="Normal 3 4 10 4 16" xfId="32414"/>
    <cellStyle name="Normal 3 4 10 4 2" xfId="14831"/>
    <cellStyle name="Normal 3 4 10 4 2 10" xfId="14832"/>
    <cellStyle name="Normal 3 4 10 4 2 10 2" xfId="32415"/>
    <cellStyle name="Normal 3 4 10 4 2 11" xfId="14833"/>
    <cellStyle name="Normal 3 4 10 4 2 11 2" xfId="32416"/>
    <cellStyle name="Normal 3 4 10 4 2 12" xfId="14834"/>
    <cellStyle name="Normal 3 4 10 4 2 12 2" xfId="32417"/>
    <cellStyle name="Normal 3 4 10 4 2 13" xfId="14835"/>
    <cellStyle name="Normal 3 4 10 4 2 13 2" xfId="32418"/>
    <cellStyle name="Normal 3 4 10 4 2 14" xfId="14836"/>
    <cellStyle name="Normal 3 4 10 4 2 14 2" xfId="32419"/>
    <cellStyle name="Normal 3 4 10 4 2 15" xfId="32420"/>
    <cellStyle name="Normal 3 4 10 4 2 2" xfId="14837"/>
    <cellStyle name="Normal 3 4 10 4 2 2 2" xfId="32421"/>
    <cellStyle name="Normal 3 4 10 4 2 3" xfId="14838"/>
    <cellStyle name="Normal 3 4 10 4 2 3 2" xfId="32422"/>
    <cellStyle name="Normal 3 4 10 4 2 4" xfId="14839"/>
    <cellStyle name="Normal 3 4 10 4 2 4 2" xfId="32423"/>
    <cellStyle name="Normal 3 4 10 4 2 5" xfId="14840"/>
    <cellStyle name="Normal 3 4 10 4 2 5 2" xfId="32424"/>
    <cellStyle name="Normal 3 4 10 4 2 6" xfId="14841"/>
    <cellStyle name="Normal 3 4 10 4 2 6 2" xfId="32425"/>
    <cellStyle name="Normal 3 4 10 4 2 7" xfId="14842"/>
    <cellStyle name="Normal 3 4 10 4 2 7 2" xfId="32426"/>
    <cellStyle name="Normal 3 4 10 4 2 8" xfId="14843"/>
    <cellStyle name="Normal 3 4 10 4 2 8 2" xfId="32427"/>
    <cellStyle name="Normal 3 4 10 4 2 9" xfId="14844"/>
    <cellStyle name="Normal 3 4 10 4 2 9 2" xfId="32428"/>
    <cellStyle name="Normal 3 4 10 4 3" xfId="14845"/>
    <cellStyle name="Normal 3 4 10 4 3 2" xfId="32429"/>
    <cellStyle name="Normal 3 4 10 4 4" xfId="14846"/>
    <cellStyle name="Normal 3 4 10 4 4 2" xfId="32430"/>
    <cellStyle name="Normal 3 4 10 4 5" xfId="14847"/>
    <cellStyle name="Normal 3 4 10 4 5 2" xfId="32431"/>
    <cellStyle name="Normal 3 4 10 4 6" xfId="14848"/>
    <cellStyle name="Normal 3 4 10 4 6 2" xfId="32432"/>
    <cellStyle name="Normal 3 4 10 4 7" xfId="14849"/>
    <cellStyle name="Normal 3 4 10 4 7 2" xfId="32433"/>
    <cellStyle name="Normal 3 4 10 4 8" xfId="14850"/>
    <cellStyle name="Normal 3 4 10 4 8 2" xfId="32434"/>
    <cellStyle name="Normal 3 4 10 4 9" xfId="14851"/>
    <cellStyle name="Normal 3 4 10 4 9 2" xfId="32435"/>
    <cellStyle name="Normal 3 4 10 5" xfId="14852"/>
    <cellStyle name="Normal 3 4 10 5 10" xfId="14853"/>
    <cellStyle name="Normal 3 4 10 5 10 2" xfId="32436"/>
    <cellStyle name="Normal 3 4 10 5 11" xfId="14854"/>
    <cellStyle name="Normal 3 4 10 5 11 2" xfId="32437"/>
    <cellStyle name="Normal 3 4 10 5 12" xfId="14855"/>
    <cellStyle name="Normal 3 4 10 5 12 2" xfId="32438"/>
    <cellStyle name="Normal 3 4 10 5 13" xfId="14856"/>
    <cellStyle name="Normal 3 4 10 5 13 2" xfId="32439"/>
    <cellStyle name="Normal 3 4 10 5 14" xfId="14857"/>
    <cellStyle name="Normal 3 4 10 5 14 2" xfId="32440"/>
    <cellStyle name="Normal 3 4 10 5 15" xfId="32441"/>
    <cellStyle name="Normal 3 4 10 5 2" xfId="14858"/>
    <cellStyle name="Normal 3 4 10 5 2 2" xfId="32442"/>
    <cellStyle name="Normal 3 4 10 5 3" xfId="14859"/>
    <cellStyle name="Normal 3 4 10 5 3 2" xfId="32443"/>
    <cellStyle name="Normal 3 4 10 5 4" xfId="14860"/>
    <cellStyle name="Normal 3 4 10 5 4 2" xfId="32444"/>
    <cellStyle name="Normal 3 4 10 5 5" xfId="14861"/>
    <cellStyle name="Normal 3 4 10 5 5 2" xfId="32445"/>
    <cellStyle name="Normal 3 4 10 5 6" xfId="14862"/>
    <cellStyle name="Normal 3 4 10 5 6 2" xfId="32446"/>
    <cellStyle name="Normal 3 4 10 5 7" xfId="14863"/>
    <cellStyle name="Normal 3 4 10 5 7 2" xfId="32447"/>
    <cellStyle name="Normal 3 4 10 5 8" xfId="14864"/>
    <cellStyle name="Normal 3 4 10 5 8 2" xfId="32448"/>
    <cellStyle name="Normal 3 4 10 5 9" xfId="14865"/>
    <cellStyle name="Normal 3 4 10 5 9 2" xfId="32449"/>
    <cellStyle name="Normal 3 4 10 6" xfId="14866"/>
    <cellStyle name="Normal 3 4 10 6 10" xfId="14867"/>
    <cellStyle name="Normal 3 4 10 6 10 2" xfId="32450"/>
    <cellStyle name="Normal 3 4 10 6 11" xfId="14868"/>
    <cellStyle name="Normal 3 4 10 6 11 2" xfId="32451"/>
    <cellStyle name="Normal 3 4 10 6 12" xfId="14869"/>
    <cellStyle name="Normal 3 4 10 6 12 2" xfId="32452"/>
    <cellStyle name="Normal 3 4 10 6 13" xfId="14870"/>
    <cellStyle name="Normal 3 4 10 6 13 2" xfId="32453"/>
    <cellStyle name="Normal 3 4 10 6 14" xfId="14871"/>
    <cellStyle name="Normal 3 4 10 6 14 2" xfId="32454"/>
    <cellStyle name="Normal 3 4 10 6 15" xfId="32455"/>
    <cellStyle name="Normal 3 4 10 6 2" xfId="14872"/>
    <cellStyle name="Normal 3 4 10 6 2 2" xfId="32456"/>
    <cellStyle name="Normal 3 4 10 6 3" xfId="14873"/>
    <cellStyle name="Normal 3 4 10 6 3 2" xfId="32457"/>
    <cellStyle name="Normal 3 4 10 6 4" xfId="14874"/>
    <cellStyle name="Normal 3 4 10 6 4 2" xfId="32458"/>
    <cellStyle name="Normal 3 4 10 6 5" xfId="14875"/>
    <cellStyle name="Normal 3 4 10 6 5 2" xfId="32459"/>
    <cellStyle name="Normal 3 4 10 6 6" xfId="14876"/>
    <cellStyle name="Normal 3 4 10 6 6 2" xfId="32460"/>
    <cellStyle name="Normal 3 4 10 6 7" xfId="14877"/>
    <cellStyle name="Normal 3 4 10 6 7 2" xfId="32461"/>
    <cellStyle name="Normal 3 4 10 6 8" xfId="14878"/>
    <cellStyle name="Normal 3 4 10 6 8 2" xfId="32462"/>
    <cellStyle name="Normal 3 4 10 6 9" xfId="14879"/>
    <cellStyle name="Normal 3 4 10 6 9 2" xfId="32463"/>
    <cellStyle name="Normal 3 4 10 7" xfId="14880"/>
    <cellStyle name="Normal 3 4 10 7 10" xfId="14881"/>
    <cellStyle name="Normal 3 4 10 7 10 2" xfId="32464"/>
    <cellStyle name="Normal 3 4 10 7 11" xfId="14882"/>
    <cellStyle name="Normal 3 4 10 7 11 2" xfId="32465"/>
    <cellStyle name="Normal 3 4 10 7 12" xfId="14883"/>
    <cellStyle name="Normal 3 4 10 7 12 2" xfId="32466"/>
    <cellStyle name="Normal 3 4 10 7 13" xfId="14884"/>
    <cellStyle name="Normal 3 4 10 7 13 2" xfId="32467"/>
    <cellStyle name="Normal 3 4 10 7 14" xfId="14885"/>
    <cellStyle name="Normal 3 4 10 7 14 2" xfId="32468"/>
    <cellStyle name="Normal 3 4 10 7 15" xfId="32469"/>
    <cellStyle name="Normal 3 4 10 7 2" xfId="14886"/>
    <cellStyle name="Normal 3 4 10 7 2 2" xfId="32470"/>
    <cellStyle name="Normal 3 4 10 7 3" xfId="14887"/>
    <cellStyle name="Normal 3 4 10 7 3 2" xfId="32471"/>
    <cellStyle name="Normal 3 4 10 7 4" xfId="14888"/>
    <cellStyle name="Normal 3 4 10 7 4 2" xfId="32472"/>
    <cellStyle name="Normal 3 4 10 7 5" xfId="14889"/>
    <cellStyle name="Normal 3 4 10 7 5 2" xfId="32473"/>
    <cellStyle name="Normal 3 4 10 7 6" xfId="14890"/>
    <cellStyle name="Normal 3 4 10 7 6 2" xfId="32474"/>
    <cellStyle name="Normal 3 4 10 7 7" xfId="14891"/>
    <cellStyle name="Normal 3 4 10 7 7 2" xfId="32475"/>
    <cellStyle name="Normal 3 4 10 7 8" xfId="14892"/>
    <cellStyle name="Normal 3 4 10 7 8 2" xfId="32476"/>
    <cellStyle name="Normal 3 4 10 7 9" xfId="14893"/>
    <cellStyle name="Normal 3 4 10 7 9 2" xfId="32477"/>
    <cellStyle name="Normal 3 4 10 8" xfId="14894"/>
    <cellStyle name="Normal 3 4 10 8 10" xfId="14895"/>
    <cellStyle name="Normal 3 4 10 8 10 2" xfId="32478"/>
    <cellStyle name="Normal 3 4 10 8 11" xfId="14896"/>
    <cellStyle name="Normal 3 4 10 8 11 2" xfId="32479"/>
    <cellStyle name="Normal 3 4 10 8 12" xfId="14897"/>
    <cellStyle name="Normal 3 4 10 8 12 2" xfId="32480"/>
    <cellStyle name="Normal 3 4 10 8 13" xfId="14898"/>
    <cellStyle name="Normal 3 4 10 8 13 2" xfId="32481"/>
    <cellStyle name="Normal 3 4 10 8 14" xfId="14899"/>
    <cellStyle name="Normal 3 4 10 8 14 2" xfId="32482"/>
    <cellStyle name="Normal 3 4 10 8 15" xfId="32483"/>
    <cellStyle name="Normal 3 4 10 8 2" xfId="14900"/>
    <cellStyle name="Normal 3 4 10 8 2 2" xfId="32484"/>
    <cellStyle name="Normal 3 4 10 8 3" xfId="14901"/>
    <cellStyle name="Normal 3 4 10 8 3 2" xfId="32485"/>
    <cellStyle name="Normal 3 4 10 8 4" xfId="14902"/>
    <cellStyle name="Normal 3 4 10 8 4 2" xfId="32486"/>
    <cellStyle name="Normal 3 4 10 8 5" xfId="14903"/>
    <cellStyle name="Normal 3 4 10 8 5 2" xfId="32487"/>
    <cellStyle name="Normal 3 4 10 8 6" xfId="14904"/>
    <cellStyle name="Normal 3 4 10 8 6 2" xfId="32488"/>
    <cellStyle name="Normal 3 4 10 8 7" xfId="14905"/>
    <cellStyle name="Normal 3 4 10 8 7 2" xfId="32489"/>
    <cellStyle name="Normal 3 4 10 8 8" xfId="14906"/>
    <cellStyle name="Normal 3 4 10 8 8 2" xfId="32490"/>
    <cellStyle name="Normal 3 4 10 8 9" xfId="14907"/>
    <cellStyle name="Normal 3 4 10 8 9 2" xfId="32491"/>
    <cellStyle name="Normal 3 4 10 9" xfId="14908"/>
    <cellStyle name="Normal 3 4 10 9 10" xfId="14909"/>
    <cellStyle name="Normal 3 4 10 9 10 2" xfId="32492"/>
    <cellStyle name="Normal 3 4 10 9 11" xfId="14910"/>
    <cellStyle name="Normal 3 4 10 9 11 2" xfId="32493"/>
    <cellStyle name="Normal 3 4 10 9 12" xfId="14911"/>
    <cellStyle name="Normal 3 4 10 9 12 2" xfId="32494"/>
    <cellStyle name="Normal 3 4 10 9 13" xfId="14912"/>
    <cellStyle name="Normal 3 4 10 9 13 2" xfId="32495"/>
    <cellStyle name="Normal 3 4 10 9 14" xfId="14913"/>
    <cellStyle name="Normal 3 4 10 9 14 2" xfId="32496"/>
    <cellStyle name="Normal 3 4 10 9 15" xfId="32497"/>
    <cellStyle name="Normal 3 4 10 9 2" xfId="14914"/>
    <cellStyle name="Normal 3 4 10 9 2 2" xfId="32498"/>
    <cellStyle name="Normal 3 4 10 9 3" xfId="14915"/>
    <cellStyle name="Normal 3 4 10 9 3 2" xfId="32499"/>
    <cellStyle name="Normal 3 4 10 9 4" xfId="14916"/>
    <cellStyle name="Normal 3 4 10 9 4 2" xfId="32500"/>
    <cellStyle name="Normal 3 4 10 9 5" xfId="14917"/>
    <cellStyle name="Normal 3 4 10 9 5 2" xfId="32501"/>
    <cellStyle name="Normal 3 4 10 9 6" xfId="14918"/>
    <cellStyle name="Normal 3 4 10 9 6 2" xfId="32502"/>
    <cellStyle name="Normal 3 4 10 9 7" xfId="14919"/>
    <cellStyle name="Normal 3 4 10 9 7 2" xfId="32503"/>
    <cellStyle name="Normal 3 4 10 9 8" xfId="14920"/>
    <cellStyle name="Normal 3 4 10 9 8 2" xfId="32504"/>
    <cellStyle name="Normal 3 4 10 9 9" xfId="14921"/>
    <cellStyle name="Normal 3 4 10 9 9 2" xfId="32505"/>
    <cellStyle name="Normal 3 4 11" xfId="14922"/>
    <cellStyle name="Normal 3 4 11 10" xfId="14923"/>
    <cellStyle name="Normal 3 4 11 10 10" xfId="14924"/>
    <cellStyle name="Normal 3 4 11 10 10 2" xfId="32506"/>
    <cellStyle name="Normal 3 4 11 10 11" xfId="14925"/>
    <cellStyle name="Normal 3 4 11 10 11 2" xfId="32507"/>
    <cellStyle name="Normal 3 4 11 10 12" xfId="14926"/>
    <cellStyle name="Normal 3 4 11 10 12 2" xfId="32508"/>
    <cellStyle name="Normal 3 4 11 10 13" xfId="14927"/>
    <cellStyle name="Normal 3 4 11 10 13 2" xfId="32509"/>
    <cellStyle name="Normal 3 4 11 10 14" xfId="14928"/>
    <cellStyle name="Normal 3 4 11 10 14 2" xfId="32510"/>
    <cellStyle name="Normal 3 4 11 10 15" xfId="32511"/>
    <cellStyle name="Normal 3 4 11 10 2" xfId="14929"/>
    <cellStyle name="Normal 3 4 11 10 2 2" xfId="32512"/>
    <cellStyle name="Normal 3 4 11 10 3" xfId="14930"/>
    <cellStyle name="Normal 3 4 11 10 3 2" xfId="32513"/>
    <cellStyle name="Normal 3 4 11 10 4" xfId="14931"/>
    <cellStyle name="Normal 3 4 11 10 4 2" xfId="32514"/>
    <cellStyle name="Normal 3 4 11 10 5" xfId="14932"/>
    <cellStyle name="Normal 3 4 11 10 5 2" xfId="32515"/>
    <cellStyle name="Normal 3 4 11 10 6" xfId="14933"/>
    <cellStyle name="Normal 3 4 11 10 6 2" xfId="32516"/>
    <cellStyle name="Normal 3 4 11 10 7" xfId="14934"/>
    <cellStyle name="Normal 3 4 11 10 7 2" xfId="32517"/>
    <cellStyle name="Normal 3 4 11 10 8" xfId="14935"/>
    <cellStyle name="Normal 3 4 11 10 8 2" xfId="32518"/>
    <cellStyle name="Normal 3 4 11 10 9" xfId="14936"/>
    <cellStyle name="Normal 3 4 11 10 9 2" xfId="32519"/>
    <cellStyle name="Normal 3 4 11 11" xfId="14937"/>
    <cellStyle name="Normal 3 4 11 11 2" xfId="32520"/>
    <cellStyle name="Normal 3 4 11 12" xfId="14938"/>
    <cellStyle name="Normal 3 4 11 12 2" xfId="32521"/>
    <cellStyle name="Normal 3 4 11 13" xfId="14939"/>
    <cellStyle name="Normal 3 4 11 13 2" xfId="32522"/>
    <cellStyle name="Normal 3 4 11 14" xfId="14940"/>
    <cellStyle name="Normal 3 4 11 14 2" xfId="32523"/>
    <cellStyle name="Normal 3 4 11 15" xfId="14941"/>
    <cellStyle name="Normal 3 4 11 15 2" xfId="32524"/>
    <cellStyle name="Normal 3 4 11 16" xfId="14942"/>
    <cellStyle name="Normal 3 4 11 16 2" xfId="32525"/>
    <cellStyle name="Normal 3 4 11 17" xfId="14943"/>
    <cellStyle name="Normal 3 4 11 17 2" xfId="32526"/>
    <cellStyle name="Normal 3 4 11 18" xfId="14944"/>
    <cellStyle name="Normal 3 4 11 18 2" xfId="32527"/>
    <cellStyle name="Normal 3 4 11 19" xfId="14945"/>
    <cellStyle name="Normal 3 4 11 19 2" xfId="32528"/>
    <cellStyle name="Normal 3 4 11 2" xfId="14946"/>
    <cellStyle name="Normal 3 4 11 2 10" xfId="14947"/>
    <cellStyle name="Normal 3 4 11 2 10 2" xfId="32529"/>
    <cellStyle name="Normal 3 4 11 2 11" xfId="14948"/>
    <cellStyle name="Normal 3 4 11 2 11 2" xfId="32530"/>
    <cellStyle name="Normal 3 4 11 2 12" xfId="14949"/>
    <cellStyle name="Normal 3 4 11 2 12 2" xfId="32531"/>
    <cellStyle name="Normal 3 4 11 2 13" xfId="14950"/>
    <cellStyle name="Normal 3 4 11 2 13 2" xfId="32532"/>
    <cellStyle name="Normal 3 4 11 2 14" xfId="14951"/>
    <cellStyle name="Normal 3 4 11 2 14 2" xfId="32533"/>
    <cellStyle name="Normal 3 4 11 2 15" xfId="14952"/>
    <cellStyle name="Normal 3 4 11 2 15 2" xfId="32534"/>
    <cellStyle name="Normal 3 4 11 2 16" xfId="32535"/>
    <cellStyle name="Normal 3 4 11 2 2" xfId="14953"/>
    <cellStyle name="Normal 3 4 11 2 2 10" xfId="14954"/>
    <cellStyle name="Normal 3 4 11 2 2 10 2" xfId="32536"/>
    <cellStyle name="Normal 3 4 11 2 2 11" xfId="14955"/>
    <cellStyle name="Normal 3 4 11 2 2 11 2" xfId="32537"/>
    <cellStyle name="Normal 3 4 11 2 2 12" xfId="14956"/>
    <cellStyle name="Normal 3 4 11 2 2 12 2" xfId="32538"/>
    <cellStyle name="Normal 3 4 11 2 2 13" xfId="14957"/>
    <cellStyle name="Normal 3 4 11 2 2 13 2" xfId="32539"/>
    <cellStyle name="Normal 3 4 11 2 2 14" xfId="14958"/>
    <cellStyle name="Normal 3 4 11 2 2 14 2" xfId="32540"/>
    <cellStyle name="Normal 3 4 11 2 2 15" xfId="32541"/>
    <cellStyle name="Normal 3 4 11 2 2 2" xfId="14959"/>
    <cellStyle name="Normal 3 4 11 2 2 2 2" xfId="32542"/>
    <cellStyle name="Normal 3 4 11 2 2 3" xfId="14960"/>
    <cellStyle name="Normal 3 4 11 2 2 3 2" xfId="32543"/>
    <cellStyle name="Normal 3 4 11 2 2 4" xfId="14961"/>
    <cellStyle name="Normal 3 4 11 2 2 4 2" xfId="32544"/>
    <cellStyle name="Normal 3 4 11 2 2 5" xfId="14962"/>
    <cellStyle name="Normal 3 4 11 2 2 5 2" xfId="32545"/>
    <cellStyle name="Normal 3 4 11 2 2 6" xfId="14963"/>
    <cellStyle name="Normal 3 4 11 2 2 6 2" xfId="32546"/>
    <cellStyle name="Normal 3 4 11 2 2 7" xfId="14964"/>
    <cellStyle name="Normal 3 4 11 2 2 7 2" xfId="32547"/>
    <cellStyle name="Normal 3 4 11 2 2 8" xfId="14965"/>
    <cellStyle name="Normal 3 4 11 2 2 8 2" xfId="32548"/>
    <cellStyle name="Normal 3 4 11 2 2 9" xfId="14966"/>
    <cellStyle name="Normal 3 4 11 2 2 9 2" xfId="32549"/>
    <cellStyle name="Normal 3 4 11 2 3" xfId="14967"/>
    <cellStyle name="Normal 3 4 11 2 3 2" xfId="32550"/>
    <cellStyle name="Normal 3 4 11 2 4" xfId="14968"/>
    <cellStyle name="Normal 3 4 11 2 4 2" xfId="32551"/>
    <cellStyle name="Normal 3 4 11 2 5" xfId="14969"/>
    <cellStyle name="Normal 3 4 11 2 5 2" xfId="32552"/>
    <cellStyle name="Normal 3 4 11 2 6" xfId="14970"/>
    <cellStyle name="Normal 3 4 11 2 6 2" xfId="32553"/>
    <cellStyle name="Normal 3 4 11 2 7" xfId="14971"/>
    <cellStyle name="Normal 3 4 11 2 7 2" xfId="32554"/>
    <cellStyle name="Normal 3 4 11 2 8" xfId="14972"/>
    <cellStyle name="Normal 3 4 11 2 8 2" xfId="32555"/>
    <cellStyle name="Normal 3 4 11 2 9" xfId="14973"/>
    <cellStyle name="Normal 3 4 11 2 9 2" xfId="32556"/>
    <cellStyle name="Normal 3 4 11 20" xfId="14974"/>
    <cellStyle name="Normal 3 4 11 20 2" xfId="32557"/>
    <cellStyle name="Normal 3 4 11 21" xfId="14975"/>
    <cellStyle name="Normal 3 4 11 21 2" xfId="32558"/>
    <cellStyle name="Normal 3 4 11 22" xfId="14976"/>
    <cellStyle name="Normal 3 4 11 22 2" xfId="32559"/>
    <cellStyle name="Normal 3 4 11 23" xfId="14977"/>
    <cellStyle name="Normal 3 4 11 23 2" xfId="32560"/>
    <cellStyle name="Normal 3 4 11 24" xfId="32561"/>
    <cellStyle name="Normal 3 4 11 3" xfId="14978"/>
    <cellStyle name="Normal 3 4 11 3 10" xfId="14979"/>
    <cellStyle name="Normal 3 4 11 3 10 2" xfId="32562"/>
    <cellStyle name="Normal 3 4 11 3 11" xfId="14980"/>
    <cellStyle name="Normal 3 4 11 3 11 2" xfId="32563"/>
    <cellStyle name="Normal 3 4 11 3 12" xfId="14981"/>
    <cellStyle name="Normal 3 4 11 3 12 2" xfId="32564"/>
    <cellStyle name="Normal 3 4 11 3 13" xfId="14982"/>
    <cellStyle name="Normal 3 4 11 3 13 2" xfId="32565"/>
    <cellStyle name="Normal 3 4 11 3 14" xfId="14983"/>
    <cellStyle name="Normal 3 4 11 3 14 2" xfId="32566"/>
    <cellStyle name="Normal 3 4 11 3 15" xfId="14984"/>
    <cellStyle name="Normal 3 4 11 3 15 2" xfId="32567"/>
    <cellStyle name="Normal 3 4 11 3 16" xfId="32568"/>
    <cellStyle name="Normal 3 4 11 3 2" xfId="14985"/>
    <cellStyle name="Normal 3 4 11 3 2 10" xfId="14986"/>
    <cellStyle name="Normal 3 4 11 3 2 10 2" xfId="32569"/>
    <cellStyle name="Normal 3 4 11 3 2 11" xfId="14987"/>
    <cellStyle name="Normal 3 4 11 3 2 11 2" xfId="32570"/>
    <cellStyle name="Normal 3 4 11 3 2 12" xfId="14988"/>
    <cellStyle name="Normal 3 4 11 3 2 12 2" xfId="32571"/>
    <cellStyle name="Normal 3 4 11 3 2 13" xfId="14989"/>
    <cellStyle name="Normal 3 4 11 3 2 13 2" xfId="32572"/>
    <cellStyle name="Normal 3 4 11 3 2 14" xfId="14990"/>
    <cellStyle name="Normal 3 4 11 3 2 14 2" xfId="32573"/>
    <cellStyle name="Normal 3 4 11 3 2 15" xfId="32574"/>
    <cellStyle name="Normal 3 4 11 3 2 2" xfId="14991"/>
    <cellStyle name="Normal 3 4 11 3 2 2 2" xfId="32575"/>
    <cellStyle name="Normal 3 4 11 3 2 3" xfId="14992"/>
    <cellStyle name="Normal 3 4 11 3 2 3 2" xfId="32576"/>
    <cellStyle name="Normal 3 4 11 3 2 4" xfId="14993"/>
    <cellStyle name="Normal 3 4 11 3 2 4 2" xfId="32577"/>
    <cellStyle name="Normal 3 4 11 3 2 5" xfId="14994"/>
    <cellStyle name="Normal 3 4 11 3 2 5 2" xfId="32578"/>
    <cellStyle name="Normal 3 4 11 3 2 6" xfId="14995"/>
    <cellStyle name="Normal 3 4 11 3 2 6 2" xfId="32579"/>
    <cellStyle name="Normal 3 4 11 3 2 7" xfId="14996"/>
    <cellStyle name="Normal 3 4 11 3 2 7 2" xfId="32580"/>
    <cellStyle name="Normal 3 4 11 3 2 8" xfId="14997"/>
    <cellStyle name="Normal 3 4 11 3 2 8 2" xfId="32581"/>
    <cellStyle name="Normal 3 4 11 3 2 9" xfId="14998"/>
    <cellStyle name="Normal 3 4 11 3 2 9 2" xfId="32582"/>
    <cellStyle name="Normal 3 4 11 3 3" xfId="14999"/>
    <cellStyle name="Normal 3 4 11 3 3 2" xfId="32583"/>
    <cellStyle name="Normal 3 4 11 3 4" xfId="15000"/>
    <cellStyle name="Normal 3 4 11 3 4 2" xfId="32584"/>
    <cellStyle name="Normal 3 4 11 3 5" xfId="15001"/>
    <cellStyle name="Normal 3 4 11 3 5 2" xfId="32585"/>
    <cellStyle name="Normal 3 4 11 3 6" xfId="15002"/>
    <cellStyle name="Normal 3 4 11 3 6 2" xfId="32586"/>
    <cellStyle name="Normal 3 4 11 3 7" xfId="15003"/>
    <cellStyle name="Normal 3 4 11 3 7 2" xfId="32587"/>
    <cellStyle name="Normal 3 4 11 3 8" xfId="15004"/>
    <cellStyle name="Normal 3 4 11 3 8 2" xfId="32588"/>
    <cellStyle name="Normal 3 4 11 3 9" xfId="15005"/>
    <cellStyle name="Normal 3 4 11 3 9 2" xfId="32589"/>
    <cellStyle name="Normal 3 4 11 4" xfId="15006"/>
    <cellStyle name="Normal 3 4 11 4 10" xfId="15007"/>
    <cellStyle name="Normal 3 4 11 4 10 2" xfId="32590"/>
    <cellStyle name="Normal 3 4 11 4 11" xfId="15008"/>
    <cellStyle name="Normal 3 4 11 4 11 2" xfId="32591"/>
    <cellStyle name="Normal 3 4 11 4 12" xfId="15009"/>
    <cellStyle name="Normal 3 4 11 4 12 2" xfId="32592"/>
    <cellStyle name="Normal 3 4 11 4 13" xfId="15010"/>
    <cellStyle name="Normal 3 4 11 4 13 2" xfId="32593"/>
    <cellStyle name="Normal 3 4 11 4 14" xfId="15011"/>
    <cellStyle name="Normal 3 4 11 4 14 2" xfId="32594"/>
    <cellStyle name="Normal 3 4 11 4 15" xfId="15012"/>
    <cellStyle name="Normal 3 4 11 4 15 2" xfId="32595"/>
    <cellStyle name="Normal 3 4 11 4 16" xfId="32596"/>
    <cellStyle name="Normal 3 4 11 4 2" xfId="15013"/>
    <cellStyle name="Normal 3 4 11 4 2 10" xfId="15014"/>
    <cellStyle name="Normal 3 4 11 4 2 10 2" xfId="32597"/>
    <cellStyle name="Normal 3 4 11 4 2 11" xfId="15015"/>
    <cellStyle name="Normal 3 4 11 4 2 11 2" xfId="32598"/>
    <cellStyle name="Normal 3 4 11 4 2 12" xfId="15016"/>
    <cellStyle name="Normal 3 4 11 4 2 12 2" xfId="32599"/>
    <cellStyle name="Normal 3 4 11 4 2 13" xfId="15017"/>
    <cellStyle name="Normal 3 4 11 4 2 13 2" xfId="32600"/>
    <cellStyle name="Normal 3 4 11 4 2 14" xfId="15018"/>
    <cellStyle name="Normal 3 4 11 4 2 14 2" xfId="32601"/>
    <cellStyle name="Normal 3 4 11 4 2 15" xfId="32602"/>
    <cellStyle name="Normal 3 4 11 4 2 2" xfId="15019"/>
    <cellStyle name="Normal 3 4 11 4 2 2 2" xfId="32603"/>
    <cellStyle name="Normal 3 4 11 4 2 3" xfId="15020"/>
    <cellStyle name="Normal 3 4 11 4 2 3 2" xfId="32604"/>
    <cellStyle name="Normal 3 4 11 4 2 4" xfId="15021"/>
    <cellStyle name="Normal 3 4 11 4 2 4 2" xfId="32605"/>
    <cellStyle name="Normal 3 4 11 4 2 5" xfId="15022"/>
    <cellStyle name="Normal 3 4 11 4 2 5 2" xfId="32606"/>
    <cellStyle name="Normal 3 4 11 4 2 6" xfId="15023"/>
    <cellStyle name="Normal 3 4 11 4 2 6 2" xfId="32607"/>
    <cellStyle name="Normal 3 4 11 4 2 7" xfId="15024"/>
    <cellStyle name="Normal 3 4 11 4 2 7 2" xfId="32608"/>
    <cellStyle name="Normal 3 4 11 4 2 8" xfId="15025"/>
    <cellStyle name="Normal 3 4 11 4 2 8 2" xfId="32609"/>
    <cellStyle name="Normal 3 4 11 4 2 9" xfId="15026"/>
    <cellStyle name="Normal 3 4 11 4 2 9 2" xfId="32610"/>
    <cellStyle name="Normal 3 4 11 4 3" xfId="15027"/>
    <cellStyle name="Normal 3 4 11 4 3 2" xfId="32611"/>
    <cellStyle name="Normal 3 4 11 4 4" xfId="15028"/>
    <cellStyle name="Normal 3 4 11 4 4 2" xfId="32612"/>
    <cellStyle name="Normal 3 4 11 4 5" xfId="15029"/>
    <cellStyle name="Normal 3 4 11 4 5 2" xfId="32613"/>
    <cellStyle name="Normal 3 4 11 4 6" xfId="15030"/>
    <cellStyle name="Normal 3 4 11 4 6 2" xfId="32614"/>
    <cellStyle name="Normal 3 4 11 4 7" xfId="15031"/>
    <cellStyle name="Normal 3 4 11 4 7 2" xfId="32615"/>
    <cellStyle name="Normal 3 4 11 4 8" xfId="15032"/>
    <cellStyle name="Normal 3 4 11 4 8 2" xfId="32616"/>
    <cellStyle name="Normal 3 4 11 4 9" xfId="15033"/>
    <cellStyle name="Normal 3 4 11 4 9 2" xfId="32617"/>
    <cellStyle name="Normal 3 4 11 5" xfId="15034"/>
    <cellStyle name="Normal 3 4 11 5 10" xfId="15035"/>
    <cellStyle name="Normal 3 4 11 5 10 2" xfId="32618"/>
    <cellStyle name="Normal 3 4 11 5 11" xfId="15036"/>
    <cellStyle name="Normal 3 4 11 5 11 2" xfId="32619"/>
    <cellStyle name="Normal 3 4 11 5 12" xfId="15037"/>
    <cellStyle name="Normal 3 4 11 5 12 2" xfId="32620"/>
    <cellStyle name="Normal 3 4 11 5 13" xfId="15038"/>
    <cellStyle name="Normal 3 4 11 5 13 2" xfId="32621"/>
    <cellStyle name="Normal 3 4 11 5 14" xfId="15039"/>
    <cellStyle name="Normal 3 4 11 5 14 2" xfId="32622"/>
    <cellStyle name="Normal 3 4 11 5 15" xfId="32623"/>
    <cellStyle name="Normal 3 4 11 5 2" xfId="15040"/>
    <cellStyle name="Normal 3 4 11 5 2 2" xfId="32624"/>
    <cellStyle name="Normal 3 4 11 5 3" xfId="15041"/>
    <cellStyle name="Normal 3 4 11 5 3 2" xfId="32625"/>
    <cellStyle name="Normal 3 4 11 5 4" xfId="15042"/>
    <cellStyle name="Normal 3 4 11 5 4 2" xfId="32626"/>
    <cellStyle name="Normal 3 4 11 5 5" xfId="15043"/>
    <cellStyle name="Normal 3 4 11 5 5 2" xfId="32627"/>
    <cellStyle name="Normal 3 4 11 5 6" xfId="15044"/>
    <cellStyle name="Normal 3 4 11 5 6 2" xfId="32628"/>
    <cellStyle name="Normal 3 4 11 5 7" xfId="15045"/>
    <cellStyle name="Normal 3 4 11 5 7 2" xfId="32629"/>
    <cellStyle name="Normal 3 4 11 5 8" xfId="15046"/>
    <cellStyle name="Normal 3 4 11 5 8 2" xfId="32630"/>
    <cellStyle name="Normal 3 4 11 5 9" xfId="15047"/>
    <cellStyle name="Normal 3 4 11 5 9 2" xfId="32631"/>
    <cellStyle name="Normal 3 4 11 6" xfId="15048"/>
    <cellStyle name="Normal 3 4 11 6 10" xfId="15049"/>
    <cellStyle name="Normal 3 4 11 6 10 2" xfId="32632"/>
    <cellStyle name="Normal 3 4 11 6 11" xfId="15050"/>
    <cellStyle name="Normal 3 4 11 6 11 2" xfId="32633"/>
    <cellStyle name="Normal 3 4 11 6 12" xfId="15051"/>
    <cellStyle name="Normal 3 4 11 6 12 2" xfId="32634"/>
    <cellStyle name="Normal 3 4 11 6 13" xfId="15052"/>
    <cellStyle name="Normal 3 4 11 6 13 2" xfId="32635"/>
    <cellStyle name="Normal 3 4 11 6 14" xfId="15053"/>
    <cellStyle name="Normal 3 4 11 6 14 2" xfId="32636"/>
    <cellStyle name="Normal 3 4 11 6 15" xfId="32637"/>
    <cellStyle name="Normal 3 4 11 6 2" xfId="15054"/>
    <cellStyle name="Normal 3 4 11 6 2 2" xfId="32638"/>
    <cellStyle name="Normal 3 4 11 6 3" xfId="15055"/>
    <cellStyle name="Normal 3 4 11 6 3 2" xfId="32639"/>
    <cellStyle name="Normal 3 4 11 6 4" xfId="15056"/>
    <cellStyle name="Normal 3 4 11 6 4 2" xfId="32640"/>
    <cellStyle name="Normal 3 4 11 6 5" xfId="15057"/>
    <cellStyle name="Normal 3 4 11 6 5 2" xfId="32641"/>
    <cellStyle name="Normal 3 4 11 6 6" xfId="15058"/>
    <cellStyle name="Normal 3 4 11 6 6 2" xfId="32642"/>
    <cellStyle name="Normal 3 4 11 6 7" xfId="15059"/>
    <cellStyle name="Normal 3 4 11 6 7 2" xfId="32643"/>
    <cellStyle name="Normal 3 4 11 6 8" xfId="15060"/>
    <cellStyle name="Normal 3 4 11 6 8 2" xfId="32644"/>
    <cellStyle name="Normal 3 4 11 6 9" xfId="15061"/>
    <cellStyle name="Normal 3 4 11 6 9 2" xfId="32645"/>
    <cellStyle name="Normal 3 4 11 7" xfId="15062"/>
    <cellStyle name="Normal 3 4 11 7 10" xfId="15063"/>
    <cellStyle name="Normal 3 4 11 7 10 2" xfId="32646"/>
    <cellStyle name="Normal 3 4 11 7 11" xfId="15064"/>
    <cellStyle name="Normal 3 4 11 7 11 2" xfId="32647"/>
    <cellStyle name="Normal 3 4 11 7 12" xfId="15065"/>
    <cellStyle name="Normal 3 4 11 7 12 2" xfId="32648"/>
    <cellStyle name="Normal 3 4 11 7 13" xfId="15066"/>
    <cellStyle name="Normal 3 4 11 7 13 2" xfId="32649"/>
    <cellStyle name="Normal 3 4 11 7 14" xfId="15067"/>
    <cellStyle name="Normal 3 4 11 7 14 2" xfId="32650"/>
    <cellStyle name="Normal 3 4 11 7 15" xfId="32651"/>
    <cellStyle name="Normal 3 4 11 7 2" xfId="15068"/>
    <cellStyle name="Normal 3 4 11 7 2 2" xfId="32652"/>
    <cellStyle name="Normal 3 4 11 7 3" xfId="15069"/>
    <cellStyle name="Normal 3 4 11 7 3 2" xfId="32653"/>
    <cellStyle name="Normal 3 4 11 7 4" xfId="15070"/>
    <cellStyle name="Normal 3 4 11 7 4 2" xfId="32654"/>
    <cellStyle name="Normal 3 4 11 7 5" xfId="15071"/>
    <cellStyle name="Normal 3 4 11 7 5 2" xfId="32655"/>
    <cellStyle name="Normal 3 4 11 7 6" xfId="15072"/>
    <cellStyle name="Normal 3 4 11 7 6 2" xfId="32656"/>
    <cellStyle name="Normal 3 4 11 7 7" xfId="15073"/>
    <cellStyle name="Normal 3 4 11 7 7 2" xfId="32657"/>
    <cellStyle name="Normal 3 4 11 7 8" xfId="15074"/>
    <cellStyle name="Normal 3 4 11 7 8 2" xfId="32658"/>
    <cellStyle name="Normal 3 4 11 7 9" xfId="15075"/>
    <cellStyle name="Normal 3 4 11 7 9 2" xfId="32659"/>
    <cellStyle name="Normal 3 4 11 8" xfId="15076"/>
    <cellStyle name="Normal 3 4 11 8 10" xfId="15077"/>
    <cellStyle name="Normal 3 4 11 8 10 2" xfId="32660"/>
    <cellStyle name="Normal 3 4 11 8 11" xfId="15078"/>
    <cellStyle name="Normal 3 4 11 8 11 2" xfId="32661"/>
    <cellStyle name="Normal 3 4 11 8 12" xfId="15079"/>
    <cellStyle name="Normal 3 4 11 8 12 2" xfId="32662"/>
    <cellStyle name="Normal 3 4 11 8 13" xfId="15080"/>
    <cellStyle name="Normal 3 4 11 8 13 2" xfId="32663"/>
    <cellStyle name="Normal 3 4 11 8 14" xfId="15081"/>
    <cellStyle name="Normal 3 4 11 8 14 2" xfId="32664"/>
    <cellStyle name="Normal 3 4 11 8 15" xfId="32665"/>
    <cellStyle name="Normal 3 4 11 8 2" xfId="15082"/>
    <cellStyle name="Normal 3 4 11 8 2 2" xfId="32666"/>
    <cellStyle name="Normal 3 4 11 8 3" xfId="15083"/>
    <cellStyle name="Normal 3 4 11 8 3 2" xfId="32667"/>
    <cellStyle name="Normal 3 4 11 8 4" xfId="15084"/>
    <cellStyle name="Normal 3 4 11 8 4 2" xfId="32668"/>
    <cellStyle name="Normal 3 4 11 8 5" xfId="15085"/>
    <cellStyle name="Normal 3 4 11 8 5 2" xfId="32669"/>
    <cellStyle name="Normal 3 4 11 8 6" xfId="15086"/>
    <cellStyle name="Normal 3 4 11 8 6 2" xfId="32670"/>
    <cellStyle name="Normal 3 4 11 8 7" xfId="15087"/>
    <cellStyle name="Normal 3 4 11 8 7 2" xfId="32671"/>
    <cellStyle name="Normal 3 4 11 8 8" xfId="15088"/>
    <cellStyle name="Normal 3 4 11 8 8 2" xfId="32672"/>
    <cellStyle name="Normal 3 4 11 8 9" xfId="15089"/>
    <cellStyle name="Normal 3 4 11 8 9 2" xfId="32673"/>
    <cellStyle name="Normal 3 4 11 9" xfId="15090"/>
    <cellStyle name="Normal 3 4 11 9 10" xfId="15091"/>
    <cellStyle name="Normal 3 4 11 9 10 2" xfId="32674"/>
    <cellStyle name="Normal 3 4 11 9 11" xfId="15092"/>
    <cellStyle name="Normal 3 4 11 9 11 2" xfId="32675"/>
    <cellStyle name="Normal 3 4 11 9 12" xfId="15093"/>
    <cellStyle name="Normal 3 4 11 9 12 2" xfId="32676"/>
    <cellStyle name="Normal 3 4 11 9 13" xfId="15094"/>
    <cellStyle name="Normal 3 4 11 9 13 2" xfId="32677"/>
    <cellStyle name="Normal 3 4 11 9 14" xfId="15095"/>
    <cellStyle name="Normal 3 4 11 9 14 2" xfId="32678"/>
    <cellStyle name="Normal 3 4 11 9 15" xfId="32679"/>
    <cellStyle name="Normal 3 4 11 9 2" xfId="15096"/>
    <cellStyle name="Normal 3 4 11 9 2 2" xfId="32680"/>
    <cellStyle name="Normal 3 4 11 9 3" xfId="15097"/>
    <cellStyle name="Normal 3 4 11 9 3 2" xfId="32681"/>
    <cellStyle name="Normal 3 4 11 9 4" xfId="15098"/>
    <cellStyle name="Normal 3 4 11 9 4 2" xfId="32682"/>
    <cellStyle name="Normal 3 4 11 9 5" xfId="15099"/>
    <cellStyle name="Normal 3 4 11 9 5 2" xfId="32683"/>
    <cellStyle name="Normal 3 4 11 9 6" xfId="15100"/>
    <cellStyle name="Normal 3 4 11 9 6 2" xfId="32684"/>
    <cellStyle name="Normal 3 4 11 9 7" xfId="15101"/>
    <cellStyle name="Normal 3 4 11 9 7 2" xfId="32685"/>
    <cellStyle name="Normal 3 4 11 9 8" xfId="15102"/>
    <cellStyle name="Normal 3 4 11 9 8 2" xfId="32686"/>
    <cellStyle name="Normal 3 4 11 9 9" xfId="15103"/>
    <cellStyle name="Normal 3 4 11 9 9 2" xfId="32687"/>
    <cellStyle name="Normal 3 4 12" xfId="15104"/>
    <cellStyle name="Normal 3 4 12 10" xfId="15105"/>
    <cellStyle name="Normal 3 4 12 10 10" xfId="15106"/>
    <cellStyle name="Normal 3 4 12 10 10 2" xfId="32688"/>
    <cellStyle name="Normal 3 4 12 10 11" xfId="15107"/>
    <cellStyle name="Normal 3 4 12 10 11 2" xfId="32689"/>
    <cellStyle name="Normal 3 4 12 10 12" xfId="15108"/>
    <cellStyle name="Normal 3 4 12 10 12 2" xfId="32690"/>
    <cellStyle name="Normal 3 4 12 10 13" xfId="15109"/>
    <cellStyle name="Normal 3 4 12 10 13 2" xfId="32691"/>
    <cellStyle name="Normal 3 4 12 10 14" xfId="15110"/>
    <cellStyle name="Normal 3 4 12 10 14 2" xfId="32692"/>
    <cellStyle name="Normal 3 4 12 10 15" xfId="32693"/>
    <cellStyle name="Normal 3 4 12 10 2" xfId="15111"/>
    <cellStyle name="Normal 3 4 12 10 2 2" xfId="32694"/>
    <cellStyle name="Normal 3 4 12 10 3" xfId="15112"/>
    <cellStyle name="Normal 3 4 12 10 3 2" xfId="32695"/>
    <cellStyle name="Normal 3 4 12 10 4" xfId="15113"/>
    <cellStyle name="Normal 3 4 12 10 4 2" xfId="32696"/>
    <cellStyle name="Normal 3 4 12 10 5" xfId="15114"/>
    <cellStyle name="Normal 3 4 12 10 5 2" xfId="32697"/>
    <cellStyle name="Normal 3 4 12 10 6" xfId="15115"/>
    <cellStyle name="Normal 3 4 12 10 6 2" xfId="32698"/>
    <cellStyle name="Normal 3 4 12 10 7" xfId="15116"/>
    <cellStyle name="Normal 3 4 12 10 7 2" xfId="32699"/>
    <cellStyle name="Normal 3 4 12 10 8" xfId="15117"/>
    <cellStyle name="Normal 3 4 12 10 8 2" xfId="32700"/>
    <cellStyle name="Normal 3 4 12 10 9" xfId="15118"/>
    <cellStyle name="Normal 3 4 12 10 9 2" xfId="32701"/>
    <cellStyle name="Normal 3 4 12 11" xfId="15119"/>
    <cellStyle name="Normal 3 4 12 11 2" xfId="32702"/>
    <cellStyle name="Normal 3 4 12 12" xfId="15120"/>
    <cellStyle name="Normal 3 4 12 12 2" xfId="32703"/>
    <cellStyle name="Normal 3 4 12 13" xfId="15121"/>
    <cellStyle name="Normal 3 4 12 13 2" xfId="32704"/>
    <cellStyle name="Normal 3 4 12 14" xfId="15122"/>
    <cellStyle name="Normal 3 4 12 14 2" xfId="32705"/>
    <cellStyle name="Normal 3 4 12 15" xfId="15123"/>
    <cellStyle name="Normal 3 4 12 15 2" xfId="32706"/>
    <cellStyle name="Normal 3 4 12 16" xfId="15124"/>
    <cellStyle name="Normal 3 4 12 16 2" xfId="32707"/>
    <cellStyle name="Normal 3 4 12 17" xfId="15125"/>
    <cellStyle name="Normal 3 4 12 17 2" xfId="32708"/>
    <cellStyle name="Normal 3 4 12 18" xfId="15126"/>
    <cellStyle name="Normal 3 4 12 18 2" xfId="32709"/>
    <cellStyle name="Normal 3 4 12 19" xfId="15127"/>
    <cellStyle name="Normal 3 4 12 19 2" xfId="32710"/>
    <cellStyle name="Normal 3 4 12 2" xfId="15128"/>
    <cellStyle name="Normal 3 4 12 2 10" xfId="15129"/>
    <cellStyle name="Normal 3 4 12 2 10 2" xfId="32711"/>
    <cellStyle name="Normal 3 4 12 2 11" xfId="15130"/>
    <cellStyle name="Normal 3 4 12 2 11 2" xfId="32712"/>
    <cellStyle name="Normal 3 4 12 2 12" xfId="15131"/>
    <cellStyle name="Normal 3 4 12 2 12 2" xfId="32713"/>
    <cellStyle name="Normal 3 4 12 2 13" xfId="15132"/>
    <cellStyle name="Normal 3 4 12 2 13 2" xfId="32714"/>
    <cellStyle name="Normal 3 4 12 2 14" xfId="15133"/>
    <cellStyle name="Normal 3 4 12 2 14 2" xfId="32715"/>
    <cellStyle name="Normal 3 4 12 2 15" xfId="15134"/>
    <cellStyle name="Normal 3 4 12 2 15 2" xfId="32716"/>
    <cellStyle name="Normal 3 4 12 2 16" xfId="32717"/>
    <cellStyle name="Normal 3 4 12 2 2" xfId="15135"/>
    <cellStyle name="Normal 3 4 12 2 2 10" xfId="15136"/>
    <cellStyle name="Normal 3 4 12 2 2 10 2" xfId="32718"/>
    <cellStyle name="Normal 3 4 12 2 2 11" xfId="15137"/>
    <cellStyle name="Normal 3 4 12 2 2 11 2" xfId="32719"/>
    <cellStyle name="Normal 3 4 12 2 2 12" xfId="15138"/>
    <cellStyle name="Normal 3 4 12 2 2 12 2" xfId="32720"/>
    <cellStyle name="Normal 3 4 12 2 2 13" xfId="15139"/>
    <cellStyle name="Normal 3 4 12 2 2 13 2" xfId="32721"/>
    <cellStyle name="Normal 3 4 12 2 2 14" xfId="15140"/>
    <cellStyle name="Normal 3 4 12 2 2 14 2" xfId="32722"/>
    <cellStyle name="Normal 3 4 12 2 2 15" xfId="32723"/>
    <cellStyle name="Normal 3 4 12 2 2 2" xfId="15141"/>
    <cellStyle name="Normal 3 4 12 2 2 2 2" xfId="32724"/>
    <cellStyle name="Normal 3 4 12 2 2 3" xfId="15142"/>
    <cellStyle name="Normal 3 4 12 2 2 3 2" xfId="32725"/>
    <cellStyle name="Normal 3 4 12 2 2 4" xfId="15143"/>
    <cellStyle name="Normal 3 4 12 2 2 4 2" xfId="32726"/>
    <cellStyle name="Normal 3 4 12 2 2 5" xfId="15144"/>
    <cellStyle name="Normal 3 4 12 2 2 5 2" xfId="32727"/>
    <cellStyle name="Normal 3 4 12 2 2 6" xfId="15145"/>
    <cellStyle name="Normal 3 4 12 2 2 6 2" xfId="32728"/>
    <cellStyle name="Normal 3 4 12 2 2 7" xfId="15146"/>
    <cellStyle name="Normal 3 4 12 2 2 7 2" xfId="32729"/>
    <cellStyle name="Normal 3 4 12 2 2 8" xfId="15147"/>
    <cellStyle name="Normal 3 4 12 2 2 8 2" xfId="32730"/>
    <cellStyle name="Normal 3 4 12 2 2 9" xfId="15148"/>
    <cellStyle name="Normal 3 4 12 2 2 9 2" xfId="32731"/>
    <cellStyle name="Normal 3 4 12 2 3" xfId="15149"/>
    <cellStyle name="Normal 3 4 12 2 3 2" xfId="32732"/>
    <cellStyle name="Normal 3 4 12 2 4" xfId="15150"/>
    <cellStyle name="Normal 3 4 12 2 4 2" xfId="32733"/>
    <cellStyle name="Normal 3 4 12 2 5" xfId="15151"/>
    <cellStyle name="Normal 3 4 12 2 5 2" xfId="32734"/>
    <cellStyle name="Normal 3 4 12 2 6" xfId="15152"/>
    <cellStyle name="Normal 3 4 12 2 6 2" xfId="32735"/>
    <cellStyle name="Normal 3 4 12 2 7" xfId="15153"/>
    <cellStyle name="Normal 3 4 12 2 7 2" xfId="32736"/>
    <cellStyle name="Normal 3 4 12 2 8" xfId="15154"/>
    <cellStyle name="Normal 3 4 12 2 8 2" xfId="32737"/>
    <cellStyle name="Normal 3 4 12 2 9" xfId="15155"/>
    <cellStyle name="Normal 3 4 12 2 9 2" xfId="32738"/>
    <cellStyle name="Normal 3 4 12 20" xfId="15156"/>
    <cellStyle name="Normal 3 4 12 20 2" xfId="32739"/>
    <cellStyle name="Normal 3 4 12 21" xfId="15157"/>
    <cellStyle name="Normal 3 4 12 21 2" xfId="32740"/>
    <cellStyle name="Normal 3 4 12 22" xfId="15158"/>
    <cellStyle name="Normal 3 4 12 22 2" xfId="32741"/>
    <cellStyle name="Normal 3 4 12 23" xfId="15159"/>
    <cellStyle name="Normal 3 4 12 23 2" xfId="32742"/>
    <cellStyle name="Normal 3 4 12 24" xfId="32743"/>
    <cellStyle name="Normal 3 4 12 3" xfId="15160"/>
    <cellStyle name="Normal 3 4 12 3 10" xfId="15161"/>
    <cellStyle name="Normal 3 4 12 3 10 2" xfId="32744"/>
    <cellStyle name="Normal 3 4 12 3 11" xfId="15162"/>
    <cellStyle name="Normal 3 4 12 3 11 2" xfId="32745"/>
    <cellStyle name="Normal 3 4 12 3 12" xfId="15163"/>
    <cellStyle name="Normal 3 4 12 3 12 2" xfId="32746"/>
    <cellStyle name="Normal 3 4 12 3 13" xfId="15164"/>
    <cellStyle name="Normal 3 4 12 3 13 2" xfId="32747"/>
    <cellStyle name="Normal 3 4 12 3 14" xfId="15165"/>
    <cellStyle name="Normal 3 4 12 3 14 2" xfId="32748"/>
    <cellStyle name="Normal 3 4 12 3 15" xfId="15166"/>
    <cellStyle name="Normal 3 4 12 3 15 2" xfId="32749"/>
    <cellStyle name="Normal 3 4 12 3 16" xfId="32750"/>
    <cellStyle name="Normal 3 4 12 3 2" xfId="15167"/>
    <cellStyle name="Normal 3 4 12 3 2 10" xfId="15168"/>
    <cellStyle name="Normal 3 4 12 3 2 10 2" xfId="32751"/>
    <cellStyle name="Normal 3 4 12 3 2 11" xfId="15169"/>
    <cellStyle name="Normal 3 4 12 3 2 11 2" xfId="32752"/>
    <cellStyle name="Normal 3 4 12 3 2 12" xfId="15170"/>
    <cellStyle name="Normal 3 4 12 3 2 12 2" xfId="32753"/>
    <cellStyle name="Normal 3 4 12 3 2 13" xfId="15171"/>
    <cellStyle name="Normal 3 4 12 3 2 13 2" xfId="32754"/>
    <cellStyle name="Normal 3 4 12 3 2 14" xfId="15172"/>
    <cellStyle name="Normal 3 4 12 3 2 14 2" xfId="32755"/>
    <cellStyle name="Normal 3 4 12 3 2 15" xfId="32756"/>
    <cellStyle name="Normal 3 4 12 3 2 2" xfId="15173"/>
    <cellStyle name="Normal 3 4 12 3 2 2 2" xfId="32757"/>
    <cellStyle name="Normal 3 4 12 3 2 3" xfId="15174"/>
    <cellStyle name="Normal 3 4 12 3 2 3 2" xfId="32758"/>
    <cellStyle name="Normal 3 4 12 3 2 4" xfId="15175"/>
    <cellStyle name="Normal 3 4 12 3 2 4 2" xfId="32759"/>
    <cellStyle name="Normal 3 4 12 3 2 5" xfId="15176"/>
    <cellStyle name="Normal 3 4 12 3 2 5 2" xfId="32760"/>
    <cellStyle name="Normal 3 4 12 3 2 6" xfId="15177"/>
    <cellStyle name="Normal 3 4 12 3 2 6 2" xfId="32761"/>
    <cellStyle name="Normal 3 4 12 3 2 7" xfId="15178"/>
    <cellStyle name="Normal 3 4 12 3 2 7 2" xfId="32762"/>
    <cellStyle name="Normal 3 4 12 3 2 8" xfId="15179"/>
    <cellStyle name="Normal 3 4 12 3 2 8 2" xfId="32763"/>
    <cellStyle name="Normal 3 4 12 3 2 9" xfId="15180"/>
    <cellStyle name="Normal 3 4 12 3 2 9 2" xfId="32764"/>
    <cellStyle name="Normal 3 4 12 3 3" xfId="15181"/>
    <cellStyle name="Normal 3 4 12 3 3 2" xfId="32765"/>
    <cellStyle name="Normal 3 4 12 3 4" xfId="15182"/>
    <cellStyle name="Normal 3 4 12 3 4 2" xfId="32766"/>
    <cellStyle name="Normal 3 4 12 3 5" xfId="15183"/>
    <cellStyle name="Normal 3 4 12 3 5 2" xfId="32767"/>
    <cellStyle name="Normal 3 4 12 3 6" xfId="15184"/>
    <cellStyle name="Normal 3 4 12 3 6 2" xfId="32768"/>
    <cellStyle name="Normal 3 4 12 3 7" xfId="15185"/>
    <cellStyle name="Normal 3 4 12 3 7 2" xfId="32769"/>
    <cellStyle name="Normal 3 4 12 3 8" xfId="15186"/>
    <cellStyle name="Normal 3 4 12 3 8 2" xfId="32770"/>
    <cellStyle name="Normal 3 4 12 3 9" xfId="15187"/>
    <cellStyle name="Normal 3 4 12 3 9 2" xfId="32771"/>
    <cellStyle name="Normal 3 4 12 4" xfId="15188"/>
    <cellStyle name="Normal 3 4 12 4 10" xfId="15189"/>
    <cellStyle name="Normal 3 4 12 4 10 2" xfId="32772"/>
    <cellStyle name="Normal 3 4 12 4 11" xfId="15190"/>
    <cellStyle name="Normal 3 4 12 4 11 2" xfId="32773"/>
    <cellStyle name="Normal 3 4 12 4 12" xfId="15191"/>
    <cellStyle name="Normal 3 4 12 4 12 2" xfId="32774"/>
    <cellStyle name="Normal 3 4 12 4 13" xfId="15192"/>
    <cellStyle name="Normal 3 4 12 4 13 2" xfId="32775"/>
    <cellStyle name="Normal 3 4 12 4 14" xfId="15193"/>
    <cellStyle name="Normal 3 4 12 4 14 2" xfId="32776"/>
    <cellStyle name="Normal 3 4 12 4 15" xfId="15194"/>
    <cellStyle name="Normal 3 4 12 4 15 2" xfId="32777"/>
    <cellStyle name="Normal 3 4 12 4 16" xfId="32778"/>
    <cellStyle name="Normal 3 4 12 4 2" xfId="15195"/>
    <cellStyle name="Normal 3 4 12 4 2 10" xfId="15196"/>
    <cellStyle name="Normal 3 4 12 4 2 10 2" xfId="32779"/>
    <cellStyle name="Normal 3 4 12 4 2 11" xfId="15197"/>
    <cellStyle name="Normal 3 4 12 4 2 11 2" xfId="32780"/>
    <cellStyle name="Normal 3 4 12 4 2 12" xfId="15198"/>
    <cellStyle name="Normal 3 4 12 4 2 12 2" xfId="32781"/>
    <cellStyle name="Normal 3 4 12 4 2 13" xfId="15199"/>
    <cellStyle name="Normal 3 4 12 4 2 13 2" xfId="32782"/>
    <cellStyle name="Normal 3 4 12 4 2 14" xfId="15200"/>
    <cellStyle name="Normal 3 4 12 4 2 14 2" xfId="32783"/>
    <cellStyle name="Normal 3 4 12 4 2 15" xfId="32784"/>
    <cellStyle name="Normal 3 4 12 4 2 2" xfId="15201"/>
    <cellStyle name="Normal 3 4 12 4 2 2 2" xfId="32785"/>
    <cellStyle name="Normal 3 4 12 4 2 3" xfId="15202"/>
    <cellStyle name="Normal 3 4 12 4 2 3 2" xfId="32786"/>
    <cellStyle name="Normal 3 4 12 4 2 4" xfId="15203"/>
    <cellStyle name="Normal 3 4 12 4 2 4 2" xfId="32787"/>
    <cellStyle name="Normal 3 4 12 4 2 5" xfId="15204"/>
    <cellStyle name="Normal 3 4 12 4 2 5 2" xfId="32788"/>
    <cellStyle name="Normal 3 4 12 4 2 6" xfId="15205"/>
    <cellStyle name="Normal 3 4 12 4 2 6 2" xfId="32789"/>
    <cellStyle name="Normal 3 4 12 4 2 7" xfId="15206"/>
    <cellStyle name="Normal 3 4 12 4 2 7 2" xfId="32790"/>
    <cellStyle name="Normal 3 4 12 4 2 8" xfId="15207"/>
    <cellStyle name="Normal 3 4 12 4 2 8 2" xfId="32791"/>
    <cellStyle name="Normal 3 4 12 4 2 9" xfId="15208"/>
    <cellStyle name="Normal 3 4 12 4 2 9 2" xfId="32792"/>
    <cellStyle name="Normal 3 4 12 4 3" xfId="15209"/>
    <cellStyle name="Normal 3 4 12 4 3 2" xfId="32793"/>
    <cellStyle name="Normal 3 4 12 4 4" xfId="15210"/>
    <cellStyle name="Normal 3 4 12 4 4 2" xfId="32794"/>
    <cellStyle name="Normal 3 4 12 4 5" xfId="15211"/>
    <cellStyle name="Normal 3 4 12 4 5 2" xfId="32795"/>
    <cellStyle name="Normal 3 4 12 4 6" xfId="15212"/>
    <cellStyle name="Normal 3 4 12 4 6 2" xfId="32796"/>
    <cellStyle name="Normal 3 4 12 4 7" xfId="15213"/>
    <cellStyle name="Normal 3 4 12 4 7 2" xfId="32797"/>
    <cellStyle name="Normal 3 4 12 4 8" xfId="15214"/>
    <cellStyle name="Normal 3 4 12 4 8 2" xfId="32798"/>
    <cellStyle name="Normal 3 4 12 4 9" xfId="15215"/>
    <cellStyle name="Normal 3 4 12 4 9 2" xfId="32799"/>
    <cellStyle name="Normal 3 4 12 5" xfId="15216"/>
    <cellStyle name="Normal 3 4 12 5 10" xfId="15217"/>
    <cellStyle name="Normal 3 4 12 5 10 2" xfId="32800"/>
    <cellStyle name="Normal 3 4 12 5 11" xfId="15218"/>
    <cellStyle name="Normal 3 4 12 5 11 2" xfId="32801"/>
    <cellStyle name="Normal 3 4 12 5 12" xfId="15219"/>
    <cellStyle name="Normal 3 4 12 5 12 2" xfId="32802"/>
    <cellStyle name="Normal 3 4 12 5 13" xfId="15220"/>
    <cellStyle name="Normal 3 4 12 5 13 2" xfId="32803"/>
    <cellStyle name="Normal 3 4 12 5 14" xfId="15221"/>
    <cellStyle name="Normal 3 4 12 5 14 2" xfId="32804"/>
    <cellStyle name="Normal 3 4 12 5 15" xfId="32805"/>
    <cellStyle name="Normal 3 4 12 5 2" xfId="15222"/>
    <cellStyle name="Normal 3 4 12 5 2 2" xfId="32806"/>
    <cellStyle name="Normal 3 4 12 5 3" xfId="15223"/>
    <cellStyle name="Normal 3 4 12 5 3 2" xfId="32807"/>
    <cellStyle name="Normal 3 4 12 5 4" xfId="15224"/>
    <cellStyle name="Normal 3 4 12 5 4 2" xfId="32808"/>
    <cellStyle name="Normal 3 4 12 5 5" xfId="15225"/>
    <cellStyle name="Normal 3 4 12 5 5 2" xfId="32809"/>
    <cellStyle name="Normal 3 4 12 5 6" xfId="15226"/>
    <cellStyle name="Normal 3 4 12 5 6 2" xfId="32810"/>
    <cellStyle name="Normal 3 4 12 5 7" xfId="15227"/>
    <cellStyle name="Normal 3 4 12 5 7 2" xfId="32811"/>
    <cellStyle name="Normal 3 4 12 5 8" xfId="15228"/>
    <cellStyle name="Normal 3 4 12 5 8 2" xfId="32812"/>
    <cellStyle name="Normal 3 4 12 5 9" xfId="15229"/>
    <cellStyle name="Normal 3 4 12 5 9 2" xfId="32813"/>
    <cellStyle name="Normal 3 4 12 6" xfId="15230"/>
    <cellStyle name="Normal 3 4 12 6 10" xfId="15231"/>
    <cellStyle name="Normal 3 4 12 6 10 2" xfId="32814"/>
    <cellStyle name="Normal 3 4 12 6 11" xfId="15232"/>
    <cellStyle name="Normal 3 4 12 6 11 2" xfId="32815"/>
    <cellStyle name="Normal 3 4 12 6 12" xfId="15233"/>
    <cellStyle name="Normal 3 4 12 6 12 2" xfId="32816"/>
    <cellStyle name="Normal 3 4 12 6 13" xfId="15234"/>
    <cellStyle name="Normal 3 4 12 6 13 2" xfId="32817"/>
    <cellStyle name="Normal 3 4 12 6 14" xfId="15235"/>
    <cellStyle name="Normal 3 4 12 6 14 2" xfId="32818"/>
    <cellStyle name="Normal 3 4 12 6 15" xfId="32819"/>
    <cellStyle name="Normal 3 4 12 6 2" xfId="15236"/>
    <cellStyle name="Normal 3 4 12 6 2 2" xfId="32820"/>
    <cellStyle name="Normal 3 4 12 6 3" xfId="15237"/>
    <cellStyle name="Normal 3 4 12 6 3 2" xfId="32821"/>
    <cellStyle name="Normal 3 4 12 6 4" xfId="15238"/>
    <cellStyle name="Normal 3 4 12 6 4 2" xfId="32822"/>
    <cellStyle name="Normal 3 4 12 6 5" xfId="15239"/>
    <cellStyle name="Normal 3 4 12 6 5 2" xfId="32823"/>
    <cellStyle name="Normal 3 4 12 6 6" xfId="15240"/>
    <cellStyle name="Normal 3 4 12 6 6 2" xfId="32824"/>
    <cellStyle name="Normal 3 4 12 6 7" xfId="15241"/>
    <cellStyle name="Normal 3 4 12 6 7 2" xfId="32825"/>
    <cellStyle name="Normal 3 4 12 6 8" xfId="15242"/>
    <cellStyle name="Normal 3 4 12 6 8 2" xfId="32826"/>
    <cellStyle name="Normal 3 4 12 6 9" xfId="15243"/>
    <cellStyle name="Normal 3 4 12 6 9 2" xfId="32827"/>
    <cellStyle name="Normal 3 4 12 7" xfId="15244"/>
    <cellStyle name="Normal 3 4 12 7 10" xfId="15245"/>
    <cellStyle name="Normal 3 4 12 7 10 2" xfId="32828"/>
    <cellStyle name="Normal 3 4 12 7 11" xfId="15246"/>
    <cellStyle name="Normal 3 4 12 7 11 2" xfId="32829"/>
    <cellStyle name="Normal 3 4 12 7 12" xfId="15247"/>
    <cellStyle name="Normal 3 4 12 7 12 2" xfId="32830"/>
    <cellStyle name="Normal 3 4 12 7 13" xfId="15248"/>
    <cellStyle name="Normal 3 4 12 7 13 2" xfId="32831"/>
    <cellStyle name="Normal 3 4 12 7 14" xfId="15249"/>
    <cellStyle name="Normal 3 4 12 7 14 2" xfId="32832"/>
    <cellStyle name="Normal 3 4 12 7 15" xfId="32833"/>
    <cellStyle name="Normal 3 4 12 7 2" xfId="15250"/>
    <cellStyle name="Normal 3 4 12 7 2 2" xfId="32834"/>
    <cellStyle name="Normal 3 4 12 7 3" xfId="15251"/>
    <cellStyle name="Normal 3 4 12 7 3 2" xfId="32835"/>
    <cellStyle name="Normal 3 4 12 7 4" xfId="15252"/>
    <cellStyle name="Normal 3 4 12 7 4 2" xfId="32836"/>
    <cellStyle name="Normal 3 4 12 7 5" xfId="15253"/>
    <cellStyle name="Normal 3 4 12 7 5 2" xfId="32837"/>
    <cellStyle name="Normal 3 4 12 7 6" xfId="15254"/>
    <cellStyle name="Normal 3 4 12 7 6 2" xfId="32838"/>
    <cellStyle name="Normal 3 4 12 7 7" xfId="15255"/>
    <cellStyle name="Normal 3 4 12 7 7 2" xfId="32839"/>
    <cellStyle name="Normal 3 4 12 7 8" xfId="15256"/>
    <cellStyle name="Normal 3 4 12 7 8 2" xfId="32840"/>
    <cellStyle name="Normal 3 4 12 7 9" xfId="15257"/>
    <cellStyle name="Normal 3 4 12 7 9 2" xfId="32841"/>
    <cellStyle name="Normal 3 4 12 8" xfId="15258"/>
    <cellStyle name="Normal 3 4 12 8 10" xfId="15259"/>
    <cellStyle name="Normal 3 4 12 8 10 2" xfId="32842"/>
    <cellStyle name="Normal 3 4 12 8 11" xfId="15260"/>
    <cellStyle name="Normal 3 4 12 8 11 2" xfId="32843"/>
    <cellStyle name="Normal 3 4 12 8 12" xfId="15261"/>
    <cellStyle name="Normal 3 4 12 8 12 2" xfId="32844"/>
    <cellStyle name="Normal 3 4 12 8 13" xfId="15262"/>
    <cellStyle name="Normal 3 4 12 8 13 2" xfId="32845"/>
    <cellStyle name="Normal 3 4 12 8 14" xfId="15263"/>
    <cellStyle name="Normal 3 4 12 8 14 2" xfId="32846"/>
    <cellStyle name="Normal 3 4 12 8 15" xfId="32847"/>
    <cellStyle name="Normal 3 4 12 8 2" xfId="15264"/>
    <cellStyle name="Normal 3 4 12 8 2 2" xfId="32848"/>
    <cellStyle name="Normal 3 4 12 8 3" xfId="15265"/>
    <cellStyle name="Normal 3 4 12 8 3 2" xfId="32849"/>
    <cellStyle name="Normal 3 4 12 8 4" xfId="15266"/>
    <cellStyle name="Normal 3 4 12 8 4 2" xfId="32850"/>
    <cellStyle name="Normal 3 4 12 8 5" xfId="15267"/>
    <cellStyle name="Normal 3 4 12 8 5 2" xfId="32851"/>
    <cellStyle name="Normal 3 4 12 8 6" xfId="15268"/>
    <cellStyle name="Normal 3 4 12 8 6 2" xfId="32852"/>
    <cellStyle name="Normal 3 4 12 8 7" xfId="15269"/>
    <cellStyle name="Normal 3 4 12 8 7 2" xfId="32853"/>
    <cellStyle name="Normal 3 4 12 8 8" xfId="15270"/>
    <cellStyle name="Normal 3 4 12 8 8 2" xfId="32854"/>
    <cellStyle name="Normal 3 4 12 8 9" xfId="15271"/>
    <cellStyle name="Normal 3 4 12 8 9 2" xfId="32855"/>
    <cellStyle name="Normal 3 4 12 9" xfId="15272"/>
    <cellStyle name="Normal 3 4 12 9 10" xfId="15273"/>
    <cellStyle name="Normal 3 4 12 9 10 2" xfId="32856"/>
    <cellStyle name="Normal 3 4 12 9 11" xfId="15274"/>
    <cellStyle name="Normal 3 4 12 9 11 2" xfId="32857"/>
    <cellStyle name="Normal 3 4 12 9 12" xfId="15275"/>
    <cellStyle name="Normal 3 4 12 9 12 2" xfId="32858"/>
    <cellStyle name="Normal 3 4 12 9 13" xfId="15276"/>
    <cellStyle name="Normal 3 4 12 9 13 2" xfId="32859"/>
    <cellStyle name="Normal 3 4 12 9 14" xfId="15277"/>
    <cellStyle name="Normal 3 4 12 9 14 2" xfId="32860"/>
    <cellStyle name="Normal 3 4 12 9 15" xfId="32861"/>
    <cellStyle name="Normal 3 4 12 9 2" xfId="15278"/>
    <cellStyle name="Normal 3 4 12 9 2 2" xfId="32862"/>
    <cellStyle name="Normal 3 4 12 9 3" xfId="15279"/>
    <cellStyle name="Normal 3 4 12 9 3 2" xfId="32863"/>
    <cellStyle name="Normal 3 4 12 9 4" xfId="15280"/>
    <cellStyle name="Normal 3 4 12 9 4 2" xfId="32864"/>
    <cellStyle name="Normal 3 4 12 9 5" xfId="15281"/>
    <cellStyle name="Normal 3 4 12 9 5 2" xfId="32865"/>
    <cellStyle name="Normal 3 4 12 9 6" xfId="15282"/>
    <cellStyle name="Normal 3 4 12 9 6 2" xfId="32866"/>
    <cellStyle name="Normal 3 4 12 9 7" xfId="15283"/>
    <cellStyle name="Normal 3 4 12 9 7 2" xfId="32867"/>
    <cellStyle name="Normal 3 4 12 9 8" xfId="15284"/>
    <cellStyle name="Normal 3 4 12 9 8 2" xfId="32868"/>
    <cellStyle name="Normal 3 4 12 9 9" xfId="15285"/>
    <cellStyle name="Normal 3 4 12 9 9 2" xfId="32869"/>
    <cellStyle name="Normal 3 4 13" xfId="15286"/>
    <cellStyle name="Normal 3 4 13 10" xfId="15287"/>
    <cellStyle name="Normal 3 4 13 10 2" xfId="32870"/>
    <cellStyle name="Normal 3 4 13 11" xfId="15288"/>
    <cellStyle name="Normal 3 4 13 11 2" xfId="32871"/>
    <cellStyle name="Normal 3 4 13 12" xfId="15289"/>
    <cellStyle name="Normal 3 4 13 12 2" xfId="32872"/>
    <cellStyle name="Normal 3 4 13 13" xfId="15290"/>
    <cellStyle name="Normal 3 4 13 13 2" xfId="32873"/>
    <cellStyle name="Normal 3 4 13 14" xfId="15291"/>
    <cellStyle name="Normal 3 4 13 14 2" xfId="32874"/>
    <cellStyle name="Normal 3 4 13 15" xfId="15292"/>
    <cellStyle name="Normal 3 4 13 15 2" xfId="32875"/>
    <cellStyle name="Normal 3 4 13 16" xfId="32876"/>
    <cellStyle name="Normal 3 4 13 2" xfId="15293"/>
    <cellStyle name="Normal 3 4 13 2 10" xfId="15294"/>
    <cellStyle name="Normal 3 4 13 2 10 2" xfId="32877"/>
    <cellStyle name="Normal 3 4 13 2 11" xfId="15295"/>
    <cellStyle name="Normal 3 4 13 2 11 2" xfId="32878"/>
    <cellStyle name="Normal 3 4 13 2 12" xfId="15296"/>
    <cellStyle name="Normal 3 4 13 2 12 2" xfId="32879"/>
    <cellStyle name="Normal 3 4 13 2 13" xfId="15297"/>
    <cellStyle name="Normal 3 4 13 2 13 2" xfId="32880"/>
    <cellStyle name="Normal 3 4 13 2 14" xfId="15298"/>
    <cellStyle name="Normal 3 4 13 2 14 2" xfId="32881"/>
    <cellStyle name="Normal 3 4 13 2 15" xfId="32882"/>
    <cellStyle name="Normal 3 4 13 2 2" xfId="15299"/>
    <cellStyle name="Normal 3 4 13 2 2 2" xfId="32883"/>
    <cellStyle name="Normal 3 4 13 2 3" xfId="15300"/>
    <cellStyle name="Normal 3 4 13 2 3 2" xfId="32884"/>
    <cellStyle name="Normal 3 4 13 2 4" xfId="15301"/>
    <cellStyle name="Normal 3 4 13 2 4 2" xfId="32885"/>
    <cellStyle name="Normal 3 4 13 2 5" xfId="15302"/>
    <cellStyle name="Normal 3 4 13 2 5 2" xfId="32886"/>
    <cellStyle name="Normal 3 4 13 2 6" xfId="15303"/>
    <cellStyle name="Normal 3 4 13 2 6 2" xfId="32887"/>
    <cellStyle name="Normal 3 4 13 2 7" xfId="15304"/>
    <cellStyle name="Normal 3 4 13 2 7 2" xfId="32888"/>
    <cellStyle name="Normal 3 4 13 2 8" xfId="15305"/>
    <cellStyle name="Normal 3 4 13 2 8 2" xfId="32889"/>
    <cellStyle name="Normal 3 4 13 2 9" xfId="15306"/>
    <cellStyle name="Normal 3 4 13 2 9 2" xfId="32890"/>
    <cellStyle name="Normal 3 4 13 3" xfId="15307"/>
    <cellStyle name="Normal 3 4 13 3 2" xfId="32891"/>
    <cellStyle name="Normal 3 4 13 4" xfId="15308"/>
    <cellStyle name="Normal 3 4 13 4 2" xfId="32892"/>
    <cellStyle name="Normal 3 4 13 5" xfId="15309"/>
    <cellStyle name="Normal 3 4 13 5 2" xfId="32893"/>
    <cellStyle name="Normal 3 4 13 6" xfId="15310"/>
    <cellStyle name="Normal 3 4 13 6 2" xfId="32894"/>
    <cellStyle name="Normal 3 4 13 7" xfId="15311"/>
    <cellStyle name="Normal 3 4 13 7 2" xfId="32895"/>
    <cellStyle name="Normal 3 4 13 8" xfId="15312"/>
    <cellStyle name="Normal 3 4 13 8 2" xfId="32896"/>
    <cellStyle name="Normal 3 4 13 9" xfId="15313"/>
    <cellStyle name="Normal 3 4 13 9 2" xfId="32897"/>
    <cellStyle name="Normal 3 4 14" xfId="15314"/>
    <cellStyle name="Normal 3 4 14 10" xfId="15315"/>
    <cellStyle name="Normal 3 4 14 10 2" xfId="32898"/>
    <cellStyle name="Normal 3 4 14 11" xfId="15316"/>
    <cellStyle name="Normal 3 4 14 11 2" xfId="32899"/>
    <cellStyle name="Normal 3 4 14 12" xfId="15317"/>
    <cellStyle name="Normal 3 4 14 12 2" xfId="32900"/>
    <cellStyle name="Normal 3 4 14 13" xfId="15318"/>
    <cellStyle name="Normal 3 4 14 13 2" xfId="32901"/>
    <cellStyle name="Normal 3 4 14 14" xfId="15319"/>
    <cellStyle name="Normal 3 4 14 14 2" xfId="32902"/>
    <cellStyle name="Normal 3 4 14 15" xfId="15320"/>
    <cellStyle name="Normal 3 4 14 15 2" xfId="32903"/>
    <cellStyle name="Normal 3 4 14 16" xfId="32904"/>
    <cellStyle name="Normal 3 4 14 2" xfId="15321"/>
    <cellStyle name="Normal 3 4 14 2 10" xfId="15322"/>
    <cellStyle name="Normal 3 4 14 2 10 2" xfId="32905"/>
    <cellStyle name="Normal 3 4 14 2 11" xfId="15323"/>
    <cellStyle name="Normal 3 4 14 2 11 2" xfId="32906"/>
    <cellStyle name="Normal 3 4 14 2 12" xfId="15324"/>
    <cellStyle name="Normal 3 4 14 2 12 2" xfId="32907"/>
    <cellStyle name="Normal 3 4 14 2 13" xfId="15325"/>
    <cellStyle name="Normal 3 4 14 2 13 2" xfId="32908"/>
    <cellStyle name="Normal 3 4 14 2 14" xfId="15326"/>
    <cellStyle name="Normal 3 4 14 2 14 2" xfId="32909"/>
    <cellStyle name="Normal 3 4 14 2 15" xfId="32910"/>
    <cellStyle name="Normal 3 4 14 2 2" xfId="15327"/>
    <cellStyle name="Normal 3 4 14 2 2 2" xfId="32911"/>
    <cellStyle name="Normal 3 4 14 2 3" xfId="15328"/>
    <cellStyle name="Normal 3 4 14 2 3 2" xfId="32912"/>
    <cellStyle name="Normal 3 4 14 2 4" xfId="15329"/>
    <cellStyle name="Normal 3 4 14 2 4 2" xfId="32913"/>
    <cellStyle name="Normal 3 4 14 2 5" xfId="15330"/>
    <cellStyle name="Normal 3 4 14 2 5 2" xfId="32914"/>
    <cellStyle name="Normal 3 4 14 2 6" xfId="15331"/>
    <cellStyle name="Normal 3 4 14 2 6 2" xfId="32915"/>
    <cellStyle name="Normal 3 4 14 2 7" xfId="15332"/>
    <cellStyle name="Normal 3 4 14 2 7 2" xfId="32916"/>
    <cellStyle name="Normal 3 4 14 2 8" xfId="15333"/>
    <cellStyle name="Normal 3 4 14 2 8 2" xfId="32917"/>
    <cellStyle name="Normal 3 4 14 2 9" xfId="15334"/>
    <cellStyle name="Normal 3 4 14 2 9 2" xfId="32918"/>
    <cellStyle name="Normal 3 4 14 3" xfId="15335"/>
    <cellStyle name="Normal 3 4 14 3 2" xfId="32919"/>
    <cellStyle name="Normal 3 4 14 4" xfId="15336"/>
    <cellStyle name="Normal 3 4 14 4 2" xfId="32920"/>
    <cellStyle name="Normal 3 4 14 5" xfId="15337"/>
    <cellStyle name="Normal 3 4 14 5 2" xfId="32921"/>
    <cellStyle name="Normal 3 4 14 6" xfId="15338"/>
    <cellStyle name="Normal 3 4 14 6 2" xfId="32922"/>
    <cellStyle name="Normal 3 4 14 7" xfId="15339"/>
    <cellStyle name="Normal 3 4 14 7 2" xfId="32923"/>
    <cellStyle name="Normal 3 4 14 8" xfId="15340"/>
    <cellStyle name="Normal 3 4 14 8 2" xfId="32924"/>
    <cellStyle name="Normal 3 4 14 9" xfId="15341"/>
    <cellStyle name="Normal 3 4 14 9 2" xfId="32925"/>
    <cellStyle name="Normal 3 4 15" xfId="15342"/>
    <cellStyle name="Normal 3 4 15 10" xfId="15343"/>
    <cellStyle name="Normal 3 4 15 10 2" xfId="32926"/>
    <cellStyle name="Normal 3 4 15 11" xfId="15344"/>
    <cellStyle name="Normal 3 4 15 11 2" xfId="32927"/>
    <cellStyle name="Normal 3 4 15 12" xfId="15345"/>
    <cellStyle name="Normal 3 4 15 12 2" xfId="32928"/>
    <cellStyle name="Normal 3 4 15 13" xfId="15346"/>
    <cellStyle name="Normal 3 4 15 13 2" xfId="32929"/>
    <cellStyle name="Normal 3 4 15 14" xfId="15347"/>
    <cellStyle name="Normal 3 4 15 14 2" xfId="32930"/>
    <cellStyle name="Normal 3 4 15 15" xfId="15348"/>
    <cellStyle name="Normal 3 4 15 15 2" xfId="32931"/>
    <cellStyle name="Normal 3 4 15 16" xfId="32932"/>
    <cellStyle name="Normal 3 4 15 2" xfId="15349"/>
    <cellStyle name="Normal 3 4 15 2 10" xfId="15350"/>
    <cellStyle name="Normal 3 4 15 2 10 2" xfId="32933"/>
    <cellStyle name="Normal 3 4 15 2 11" xfId="15351"/>
    <cellStyle name="Normal 3 4 15 2 11 2" xfId="32934"/>
    <cellStyle name="Normal 3 4 15 2 12" xfId="15352"/>
    <cellStyle name="Normal 3 4 15 2 12 2" xfId="32935"/>
    <cellStyle name="Normal 3 4 15 2 13" xfId="15353"/>
    <cellStyle name="Normal 3 4 15 2 13 2" xfId="32936"/>
    <cellStyle name="Normal 3 4 15 2 14" xfId="15354"/>
    <cellStyle name="Normal 3 4 15 2 14 2" xfId="32937"/>
    <cellStyle name="Normal 3 4 15 2 15" xfId="32938"/>
    <cellStyle name="Normal 3 4 15 2 2" xfId="15355"/>
    <cellStyle name="Normal 3 4 15 2 2 2" xfId="32939"/>
    <cellStyle name="Normal 3 4 15 2 3" xfId="15356"/>
    <cellStyle name="Normal 3 4 15 2 3 2" xfId="32940"/>
    <cellStyle name="Normal 3 4 15 2 4" xfId="15357"/>
    <cellStyle name="Normal 3 4 15 2 4 2" xfId="32941"/>
    <cellStyle name="Normal 3 4 15 2 5" xfId="15358"/>
    <cellStyle name="Normal 3 4 15 2 5 2" xfId="32942"/>
    <cellStyle name="Normal 3 4 15 2 6" xfId="15359"/>
    <cellStyle name="Normal 3 4 15 2 6 2" xfId="32943"/>
    <cellStyle name="Normal 3 4 15 2 7" xfId="15360"/>
    <cellStyle name="Normal 3 4 15 2 7 2" xfId="32944"/>
    <cellStyle name="Normal 3 4 15 2 8" xfId="15361"/>
    <cellStyle name="Normal 3 4 15 2 8 2" xfId="32945"/>
    <cellStyle name="Normal 3 4 15 2 9" xfId="15362"/>
    <cellStyle name="Normal 3 4 15 2 9 2" xfId="32946"/>
    <cellStyle name="Normal 3 4 15 3" xfId="15363"/>
    <cellStyle name="Normal 3 4 15 3 2" xfId="32947"/>
    <cellStyle name="Normal 3 4 15 4" xfId="15364"/>
    <cellStyle name="Normal 3 4 15 4 2" xfId="32948"/>
    <cellStyle name="Normal 3 4 15 5" xfId="15365"/>
    <cellStyle name="Normal 3 4 15 5 2" xfId="32949"/>
    <cellStyle name="Normal 3 4 15 6" xfId="15366"/>
    <cellStyle name="Normal 3 4 15 6 2" xfId="32950"/>
    <cellStyle name="Normal 3 4 15 7" xfId="15367"/>
    <cellStyle name="Normal 3 4 15 7 2" xfId="32951"/>
    <cellStyle name="Normal 3 4 15 8" xfId="15368"/>
    <cellStyle name="Normal 3 4 15 8 2" xfId="32952"/>
    <cellStyle name="Normal 3 4 15 9" xfId="15369"/>
    <cellStyle name="Normal 3 4 15 9 2" xfId="32953"/>
    <cellStyle name="Normal 3 4 16" xfId="15370"/>
    <cellStyle name="Normal 3 4 16 10" xfId="15371"/>
    <cellStyle name="Normal 3 4 16 10 2" xfId="32954"/>
    <cellStyle name="Normal 3 4 16 11" xfId="15372"/>
    <cellStyle name="Normal 3 4 16 11 2" xfId="32955"/>
    <cellStyle name="Normal 3 4 16 12" xfId="15373"/>
    <cellStyle name="Normal 3 4 16 12 2" xfId="32956"/>
    <cellStyle name="Normal 3 4 16 13" xfId="15374"/>
    <cellStyle name="Normal 3 4 16 13 2" xfId="32957"/>
    <cellStyle name="Normal 3 4 16 14" xfId="15375"/>
    <cellStyle name="Normal 3 4 16 14 2" xfId="32958"/>
    <cellStyle name="Normal 3 4 16 15" xfId="32959"/>
    <cellStyle name="Normal 3 4 16 2" xfId="15376"/>
    <cellStyle name="Normal 3 4 16 2 2" xfId="32960"/>
    <cellStyle name="Normal 3 4 16 3" xfId="15377"/>
    <cellStyle name="Normal 3 4 16 3 2" xfId="32961"/>
    <cellStyle name="Normal 3 4 16 4" xfId="15378"/>
    <cellStyle name="Normal 3 4 16 4 2" xfId="32962"/>
    <cellStyle name="Normal 3 4 16 5" xfId="15379"/>
    <cellStyle name="Normal 3 4 16 5 2" xfId="32963"/>
    <cellStyle name="Normal 3 4 16 6" xfId="15380"/>
    <cellStyle name="Normal 3 4 16 6 2" xfId="32964"/>
    <cellStyle name="Normal 3 4 16 7" xfId="15381"/>
    <cellStyle name="Normal 3 4 16 7 2" xfId="32965"/>
    <cellStyle name="Normal 3 4 16 8" xfId="15382"/>
    <cellStyle name="Normal 3 4 16 8 2" xfId="32966"/>
    <cellStyle name="Normal 3 4 16 9" xfId="15383"/>
    <cellStyle name="Normal 3 4 16 9 2" xfId="32967"/>
    <cellStyle name="Normal 3 4 17" xfId="15384"/>
    <cellStyle name="Normal 3 4 17 10" xfId="15385"/>
    <cellStyle name="Normal 3 4 17 10 2" xfId="32968"/>
    <cellStyle name="Normal 3 4 17 11" xfId="15386"/>
    <cellStyle name="Normal 3 4 17 11 2" xfId="32969"/>
    <cellStyle name="Normal 3 4 17 12" xfId="15387"/>
    <cellStyle name="Normal 3 4 17 12 2" xfId="32970"/>
    <cellStyle name="Normal 3 4 17 13" xfId="15388"/>
    <cellStyle name="Normal 3 4 17 13 2" xfId="32971"/>
    <cellStyle name="Normal 3 4 17 14" xfId="15389"/>
    <cellStyle name="Normal 3 4 17 14 2" xfId="32972"/>
    <cellStyle name="Normal 3 4 17 15" xfId="32973"/>
    <cellStyle name="Normal 3 4 17 2" xfId="15390"/>
    <cellStyle name="Normal 3 4 17 2 2" xfId="32974"/>
    <cellStyle name="Normal 3 4 17 3" xfId="15391"/>
    <cellStyle name="Normal 3 4 17 3 2" xfId="32975"/>
    <cellStyle name="Normal 3 4 17 4" xfId="15392"/>
    <cellStyle name="Normal 3 4 17 4 2" xfId="32976"/>
    <cellStyle name="Normal 3 4 17 5" xfId="15393"/>
    <cellStyle name="Normal 3 4 17 5 2" xfId="32977"/>
    <cellStyle name="Normal 3 4 17 6" xfId="15394"/>
    <cellStyle name="Normal 3 4 17 6 2" xfId="32978"/>
    <cellStyle name="Normal 3 4 17 7" xfId="15395"/>
    <cellStyle name="Normal 3 4 17 7 2" xfId="32979"/>
    <cellStyle name="Normal 3 4 17 8" xfId="15396"/>
    <cellStyle name="Normal 3 4 17 8 2" xfId="32980"/>
    <cellStyle name="Normal 3 4 17 9" xfId="15397"/>
    <cellStyle name="Normal 3 4 17 9 2" xfId="32981"/>
    <cellStyle name="Normal 3 4 18" xfId="15398"/>
    <cellStyle name="Normal 3 4 18 10" xfId="15399"/>
    <cellStyle name="Normal 3 4 18 10 2" xfId="32982"/>
    <cellStyle name="Normal 3 4 18 11" xfId="15400"/>
    <cellStyle name="Normal 3 4 18 11 2" xfId="32983"/>
    <cellStyle name="Normal 3 4 18 12" xfId="15401"/>
    <cellStyle name="Normal 3 4 18 12 2" xfId="32984"/>
    <cellStyle name="Normal 3 4 18 13" xfId="15402"/>
    <cellStyle name="Normal 3 4 18 13 2" xfId="32985"/>
    <cellStyle name="Normal 3 4 18 14" xfId="15403"/>
    <cellStyle name="Normal 3 4 18 14 2" xfId="32986"/>
    <cellStyle name="Normal 3 4 18 15" xfId="32987"/>
    <cellStyle name="Normal 3 4 18 2" xfId="15404"/>
    <cellStyle name="Normal 3 4 18 2 2" xfId="32988"/>
    <cellStyle name="Normal 3 4 18 3" xfId="15405"/>
    <cellStyle name="Normal 3 4 18 3 2" xfId="32989"/>
    <cellStyle name="Normal 3 4 18 4" xfId="15406"/>
    <cellStyle name="Normal 3 4 18 4 2" xfId="32990"/>
    <cellStyle name="Normal 3 4 18 5" xfId="15407"/>
    <cellStyle name="Normal 3 4 18 5 2" xfId="32991"/>
    <cellStyle name="Normal 3 4 18 6" xfId="15408"/>
    <cellStyle name="Normal 3 4 18 6 2" xfId="32992"/>
    <cellStyle name="Normal 3 4 18 7" xfId="15409"/>
    <cellStyle name="Normal 3 4 18 7 2" xfId="32993"/>
    <cellStyle name="Normal 3 4 18 8" xfId="15410"/>
    <cellStyle name="Normal 3 4 18 8 2" xfId="32994"/>
    <cellStyle name="Normal 3 4 18 9" xfId="15411"/>
    <cellStyle name="Normal 3 4 18 9 2" xfId="32995"/>
    <cellStyle name="Normal 3 4 19" xfId="15412"/>
    <cellStyle name="Normal 3 4 19 10" xfId="15413"/>
    <cellStyle name="Normal 3 4 19 10 2" xfId="32996"/>
    <cellStyle name="Normal 3 4 19 11" xfId="15414"/>
    <cellStyle name="Normal 3 4 19 11 2" xfId="32997"/>
    <cellStyle name="Normal 3 4 19 12" xfId="15415"/>
    <cellStyle name="Normal 3 4 19 12 2" xfId="32998"/>
    <cellStyle name="Normal 3 4 19 13" xfId="15416"/>
    <cellStyle name="Normal 3 4 19 13 2" xfId="32999"/>
    <cellStyle name="Normal 3 4 19 14" xfId="15417"/>
    <cellStyle name="Normal 3 4 19 14 2" xfId="33000"/>
    <cellStyle name="Normal 3 4 19 15" xfId="33001"/>
    <cellStyle name="Normal 3 4 19 2" xfId="15418"/>
    <cellStyle name="Normal 3 4 19 2 2" xfId="33002"/>
    <cellStyle name="Normal 3 4 19 3" xfId="15419"/>
    <cellStyle name="Normal 3 4 19 3 2" xfId="33003"/>
    <cellStyle name="Normal 3 4 19 4" xfId="15420"/>
    <cellStyle name="Normal 3 4 19 4 2" xfId="33004"/>
    <cellStyle name="Normal 3 4 19 5" xfId="15421"/>
    <cellStyle name="Normal 3 4 19 5 2" xfId="33005"/>
    <cellStyle name="Normal 3 4 19 6" xfId="15422"/>
    <cellStyle name="Normal 3 4 19 6 2" xfId="33006"/>
    <cellStyle name="Normal 3 4 19 7" xfId="15423"/>
    <cellStyle name="Normal 3 4 19 7 2" xfId="33007"/>
    <cellStyle name="Normal 3 4 19 8" xfId="15424"/>
    <cellStyle name="Normal 3 4 19 8 2" xfId="33008"/>
    <cellStyle name="Normal 3 4 19 9" xfId="15425"/>
    <cellStyle name="Normal 3 4 19 9 2" xfId="33009"/>
    <cellStyle name="Normal 3 4 2" xfId="15426"/>
    <cellStyle name="Normal 3 4 2 10" xfId="15427"/>
    <cellStyle name="Normal 3 4 2 10 10" xfId="15428"/>
    <cellStyle name="Normal 3 4 2 10 10 2" xfId="33010"/>
    <cellStyle name="Normal 3 4 2 10 11" xfId="15429"/>
    <cellStyle name="Normal 3 4 2 10 11 2" xfId="33011"/>
    <cellStyle name="Normal 3 4 2 10 12" xfId="15430"/>
    <cellStyle name="Normal 3 4 2 10 12 2" xfId="33012"/>
    <cellStyle name="Normal 3 4 2 10 13" xfId="15431"/>
    <cellStyle name="Normal 3 4 2 10 13 2" xfId="33013"/>
    <cellStyle name="Normal 3 4 2 10 14" xfId="15432"/>
    <cellStyle name="Normal 3 4 2 10 14 2" xfId="33014"/>
    <cellStyle name="Normal 3 4 2 10 15" xfId="33015"/>
    <cellStyle name="Normal 3 4 2 10 2" xfId="15433"/>
    <cellStyle name="Normal 3 4 2 10 2 2" xfId="33016"/>
    <cellStyle name="Normal 3 4 2 10 3" xfId="15434"/>
    <cellStyle name="Normal 3 4 2 10 3 2" xfId="33017"/>
    <cellStyle name="Normal 3 4 2 10 4" xfId="15435"/>
    <cellStyle name="Normal 3 4 2 10 4 2" xfId="33018"/>
    <cellStyle name="Normal 3 4 2 10 5" xfId="15436"/>
    <cellStyle name="Normal 3 4 2 10 5 2" xfId="33019"/>
    <cellStyle name="Normal 3 4 2 10 6" xfId="15437"/>
    <cellStyle name="Normal 3 4 2 10 6 2" xfId="33020"/>
    <cellStyle name="Normal 3 4 2 10 7" xfId="15438"/>
    <cellStyle name="Normal 3 4 2 10 7 2" xfId="33021"/>
    <cellStyle name="Normal 3 4 2 10 8" xfId="15439"/>
    <cellStyle name="Normal 3 4 2 10 8 2" xfId="33022"/>
    <cellStyle name="Normal 3 4 2 10 9" xfId="15440"/>
    <cellStyle name="Normal 3 4 2 10 9 2" xfId="33023"/>
    <cellStyle name="Normal 3 4 2 11" xfId="15441"/>
    <cellStyle name="Normal 3 4 2 11 10" xfId="15442"/>
    <cellStyle name="Normal 3 4 2 11 10 2" xfId="33024"/>
    <cellStyle name="Normal 3 4 2 11 11" xfId="15443"/>
    <cellStyle name="Normal 3 4 2 11 11 2" xfId="33025"/>
    <cellStyle name="Normal 3 4 2 11 12" xfId="15444"/>
    <cellStyle name="Normal 3 4 2 11 12 2" xfId="33026"/>
    <cellStyle name="Normal 3 4 2 11 13" xfId="15445"/>
    <cellStyle name="Normal 3 4 2 11 13 2" xfId="33027"/>
    <cellStyle name="Normal 3 4 2 11 14" xfId="15446"/>
    <cellStyle name="Normal 3 4 2 11 14 2" xfId="33028"/>
    <cellStyle name="Normal 3 4 2 11 15" xfId="33029"/>
    <cellStyle name="Normal 3 4 2 11 2" xfId="15447"/>
    <cellStyle name="Normal 3 4 2 11 2 2" xfId="33030"/>
    <cellStyle name="Normal 3 4 2 11 3" xfId="15448"/>
    <cellStyle name="Normal 3 4 2 11 3 2" xfId="33031"/>
    <cellStyle name="Normal 3 4 2 11 4" xfId="15449"/>
    <cellStyle name="Normal 3 4 2 11 4 2" xfId="33032"/>
    <cellStyle name="Normal 3 4 2 11 5" xfId="15450"/>
    <cellStyle name="Normal 3 4 2 11 5 2" xfId="33033"/>
    <cellStyle name="Normal 3 4 2 11 6" xfId="15451"/>
    <cellStyle name="Normal 3 4 2 11 6 2" xfId="33034"/>
    <cellStyle name="Normal 3 4 2 11 7" xfId="15452"/>
    <cellStyle name="Normal 3 4 2 11 7 2" xfId="33035"/>
    <cellStyle name="Normal 3 4 2 11 8" xfId="15453"/>
    <cellStyle name="Normal 3 4 2 11 8 2" xfId="33036"/>
    <cellStyle name="Normal 3 4 2 11 9" xfId="15454"/>
    <cellStyle name="Normal 3 4 2 11 9 2" xfId="33037"/>
    <cellStyle name="Normal 3 4 2 12" xfId="15455"/>
    <cellStyle name="Normal 3 4 2 12 10" xfId="15456"/>
    <cellStyle name="Normal 3 4 2 12 10 2" xfId="33038"/>
    <cellStyle name="Normal 3 4 2 12 11" xfId="15457"/>
    <cellStyle name="Normal 3 4 2 12 11 2" xfId="33039"/>
    <cellStyle name="Normal 3 4 2 12 12" xfId="15458"/>
    <cellStyle name="Normal 3 4 2 12 12 2" xfId="33040"/>
    <cellStyle name="Normal 3 4 2 12 13" xfId="15459"/>
    <cellStyle name="Normal 3 4 2 12 13 2" xfId="33041"/>
    <cellStyle name="Normal 3 4 2 12 14" xfId="15460"/>
    <cellStyle name="Normal 3 4 2 12 14 2" xfId="33042"/>
    <cellStyle name="Normal 3 4 2 12 15" xfId="33043"/>
    <cellStyle name="Normal 3 4 2 12 2" xfId="15461"/>
    <cellStyle name="Normal 3 4 2 12 2 2" xfId="33044"/>
    <cellStyle name="Normal 3 4 2 12 3" xfId="15462"/>
    <cellStyle name="Normal 3 4 2 12 3 2" xfId="33045"/>
    <cellStyle name="Normal 3 4 2 12 4" xfId="15463"/>
    <cellStyle name="Normal 3 4 2 12 4 2" xfId="33046"/>
    <cellStyle name="Normal 3 4 2 12 5" xfId="15464"/>
    <cellStyle name="Normal 3 4 2 12 5 2" xfId="33047"/>
    <cellStyle name="Normal 3 4 2 12 6" xfId="15465"/>
    <cellStyle name="Normal 3 4 2 12 6 2" xfId="33048"/>
    <cellStyle name="Normal 3 4 2 12 7" xfId="15466"/>
    <cellStyle name="Normal 3 4 2 12 7 2" xfId="33049"/>
    <cellStyle name="Normal 3 4 2 12 8" xfId="15467"/>
    <cellStyle name="Normal 3 4 2 12 8 2" xfId="33050"/>
    <cellStyle name="Normal 3 4 2 12 9" xfId="15468"/>
    <cellStyle name="Normal 3 4 2 12 9 2" xfId="33051"/>
    <cellStyle name="Normal 3 4 2 13" xfId="15469"/>
    <cellStyle name="Normal 3 4 2 13 10" xfId="15470"/>
    <cellStyle name="Normal 3 4 2 13 10 2" xfId="33052"/>
    <cellStyle name="Normal 3 4 2 13 11" xfId="15471"/>
    <cellStyle name="Normal 3 4 2 13 11 2" xfId="33053"/>
    <cellStyle name="Normal 3 4 2 13 12" xfId="15472"/>
    <cellStyle name="Normal 3 4 2 13 12 2" xfId="33054"/>
    <cellStyle name="Normal 3 4 2 13 13" xfId="15473"/>
    <cellStyle name="Normal 3 4 2 13 13 2" xfId="33055"/>
    <cellStyle name="Normal 3 4 2 13 14" xfId="15474"/>
    <cellStyle name="Normal 3 4 2 13 14 2" xfId="33056"/>
    <cellStyle name="Normal 3 4 2 13 15" xfId="33057"/>
    <cellStyle name="Normal 3 4 2 13 2" xfId="15475"/>
    <cellStyle name="Normal 3 4 2 13 2 2" xfId="33058"/>
    <cellStyle name="Normal 3 4 2 13 3" xfId="15476"/>
    <cellStyle name="Normal 3 4 2 13 3 2" xfId="33059"/>
    <cellStyle name="Normal 3 4 2 13 4" xfId="15477"/>
    <cellStyle name="Normal 3 4 2 13 4 2" xfId="33060"/>
    <cellStyle name="Normal 3 4 2 13 5" xfId="15478"/>
    <cellStyle name="Normal 3 4 2 13 5 2" xfId="33061"/>
    <cellStyle name="Normal 3 4 2 13 6" xfId="15479"/>
    <cellStyle name="Normal 3 4 2 13 6 2" xfId="33062"/>
    <cellStyle name="Normal 3 4 2 13 7" xfId="15480"/>
    <cellStyle name="Normal 3 4 2 13 7 2" xfId="33063"/>
    <cellStyle name="Normal 3 4 2 13 8" xfId="15481"/>
    <cellStyle name="Normal 3 4 2 13 8 2" xfId="33064"/>
    <cellStyle name="Normal 3 4 2 13 9" xfId="15482"/>
    <cellStyle name="Normal 3 4 2 13 9 2" xfId="33065"/>
    <cellStyle name="Normal 3 4 2 14" xfId="15483"/>
    <cellStyle name="Normal 3 4 2 14 10" xfId="15484"/>
    <cellStyle name="Normal 3 4 2 14 10 2" xfId="33066"/>
    <cellStyle name="Normal 3 4 2 14 11" xfId="15485"/>
    <cellStyle name="Normal 3 4 2 14 11 2" xfId="33067"/>
    <cellStyle name="Normal 3 4 2 14 12" xfId="15486"/>
    <cellStyle name="Normal 3 4 2 14 12 2" xfId="33068"/>
    <cellStyle name="Normal 3 4 2 14 13" xfId="15487"/>
    <cellStyle name="Normal 3 4 2 14 13 2" xfId="33069"/>
    <cellStyle name="Normal 3 4 2 14 14" xfId="15488"/>
    <cellStyle name="Normal 3 4 2 14 14 2" xfId="33070"/>
    <cellStyle name="Normal 3 4 2 14 15" xfId="33071"/>
    <cellStyle name="Normal 3 4 2 14 2" xfId="15489"/>
    <cellStyle name="Normal 3 4 2 14 2 2" xfId="33072"/>
    <cellStyle name="Normal 3 4 2 14 3" xfId="15490"/>
    <cellStyle name="Normal 3 4 2 14 3 2" xfId="33073"/>
    <cellStyle name="Normal 3 4 2 14 4" xfId="15491"/>
    <cellStyle name="Normal 3 4 2 14 4 2" xfId="33074"/>
    <cellStyle name="Normal 3 4 2 14 5" xfId="15492"/>
    <cellStyle name="Normal 3 4 2 14 5 2" xfId="33075"/>
    <cellStyle name="Normal 3 4 2 14 6" xfId="15493"/>
    <cellStyle name="Normal 3 4 2 14 6 2" xfId="33076"/>
    <cellStyle name="Normal 3 4 2 14 7" xfId="15494"/>
    <cellStyle name="Normal 3 4 2 14 7 2" xfId="33077"/>
    <cellStyle name="Normal 3 4 2 14 8" xfId="15495"/>
    <cellStyle name="Normal 3 4 2 14 8 2" xfId="33078"/>
    <cellStyle name="Normal 3 4 2 14 9" xfId="15496"/>
    <cellStyle name="Normal 3 4 2 14 9 2" xfId="33079"/>
    <cellStyle name="Normal 3 4 2 15" xfId="15497"/>
    <cellStyle name="Normal 3 4 2 16" xfId="15498"/>
    <cellStyle name="Normal 3 4 2 17" xfId="15499"/>
    <cellStyle name="Normal 3 4 2 17 10" xfId="15500"/>
    <cellStyle name="Normal 3 4 2 17 10 2" xfId="33080"/>
    <cellStyle name="Normal 3 4 2 17 11" xfId="15501"/>
    <cellStyle name="Normal 3 4 2 17 11 2" xfId="33081"/>
    <cellStyle name="Normal 3 4 2 17 12" xfId="15502"/>
    <cellStyle name="Normal 3 4 2 17 12 2" xfId="33082"/>
    <cellStyle name="Normal 3 4 2 17 13" xfId="15503"/>
    <cellStyle name="Normal 3 4 2 17 13 2" xfId="33083"/>
    <cellStyle name="Normal 3 4 2 17 14" xfId="15504"/>
    <cellStyle name="Normal 3 4 2 17 14 2" xfId="33084"/>
    <cellStyle name="Normal 3 4 2 17 15" xfId="33085"/>
    <cellStyle name="Normal 3 4 2 17 2" xfId="15505"/>
    <cellStyle name="Normal 3 4 2 17 2 2" xfId="33086"/>
    <cellStyle name="Normal 3 4 2 17 3" xfId="15506"/>
    <cellStyle name="Normal 3 4 2 17 3 2" xfId="33087"/>
    <cellStyle name="Normal 3 4 2 17 4" xfId="15507"/>
    <cellStyle name="Normal 3 4 2 17 4 2" xfId="33088"/>
    <cellStyle name="Normal 3 4 2 17 5" xfId="15508"/>
    <cellStyle name="Normal 3 4 2 17 5 2" xfId="33089"/>
    <cellStyle name="Normal 3 4 2 17 6" xfId="15509"/>
    <cellStyle name="Normal 3 4 2 17 6 2" xfId="33090"/>
    <cellStyle name="Normal 3 4 2 17 7" xfId="15510"/>
    <cellStyle name="Normal 3 4 2 17 7 2" xfId="33091"/>
    <cellStyle name="Normal 3 4 2 17 8" xfId="15511"/>
    <cellStyle name="Normal 3 4 2 17 8 2" xfId="33092"/>
    <cellStyle name="Normal 3 4 2 17 9" xfId="15512"/>
    <cellStyle name="Normal 3 4 2 17 9 2" xfId="33093"/>
    <cellStyle name="Normal 3 4 2 18" xfId="15513"/>
    <cellStyle name="Normal 3 4 2 18 10" xfId="15514"/>
    <cellStyle name="Normal 3 4 2 18 10 2" xfId="33094"/>
    <cellStyle name="Normal 3 4 2 18 11" xfId="15515"/>
    <cellStyle name="Normal 3 4 2 18 11 2" xfId="33095"/>
    <cellStyle name="Normal 3 4 2 18 12" xfId="15516"/>
    <cellStyle name="Normal 3 4 2 18 12 2" xfId="33096"/>
    <cellStyle name="Normal 3 4 2 18 13" xfId="15517"/>
    <cellStyle name="Normal 3 4 2 18 13 2" xfId="33097"/>
    <cellStyle name="Normal 3 4 2 18 14" xfId="15518"/>
    <cellStyle name="Normal 3 4 2 18 14 2" xfId="33098"/>
    <cellStyle name="Normal 3 4 2 18 15" xfId="33099"/>
    <cellStyle name="Normal 3 4 2 18 2" xfId="15519"/>
    <cellStyle name="Normal 3 4 2 18 2 2" xfId="33100"/>
    <cellStyle name="Normal 3 4 2 18 3" xfId="15520"/>
    <cellStyle name="Normal 3 4 2 18 3 2" xfId="33101"/>
    <cellStyle name="Normal 3 4 2 18 4" xfId="15521"/>
    <cellStyle name="Normal 3 4 2 18 4 2" xfId="33102"/>
    <cellStyle name="Normal 3 4 2 18 5" xfId="15522"/>
    <cellStyle name="Normal 3 4 2 18 5 2" xfId="33103"/>
    <cellStyle name="Normal 3 4 2 18 6" xfId="15523"/>
    <cellStyle name="Normal 3 4 2 18 6 2" xfId="33104"/>
    <cellStyle name="Normal 3 4 2 18 7" xfId="15524"/>
    <cellStyle name="Normal 3 4 2 18 7 2" xfId="33105"/>
    <cellStyle name="Normal 3 4 2 18 8" xfId="15525"/>
    <cellStyle name="Normal 3 4 2 18 8 2" xfId="33106"/>
    <cellStyle name="Normal 3 4 2 18 9" xfId="15526"/>
    <cellStyle name="Normal 3 4 2 18 9 2" xfId="33107"/>
    <cellStyle name="Normal 3 4 2 2" xfId="15527"/>
    <cellStyle name="Normal 3 4 2 2 10" xfId="15528"/>
    <cellStyle name="Normal 3 4 2 2 10 2" xfId="33108"/>
    <cellStyle name="Normal 3 4 2 2 11" xfId="15529"/>
    <cellStyle name="Normal 3 4 2 2 11 2" xfId="33109"/>
    <cellStyle name="Normal 3 4 2 2 12" xfId="15530"/>
    <cellStyle name="Normal 3 4 2 2 12 2" xfId="33110"/>
    <cellStyle name="Normal 3 4 2 2 13" xfId="15531"/>
    <cellStyle name="Normal 3 4 2 2 13 2" xfId="33111"/>
    <cellStyle name="Normal 3 4 2 2 14" xfId="15532"/>
    <cellStyle name="Normal 3 4 2 2 14 2" xfId="33112"/>
    <cellStyle name="Normal 3 4 2 2 15" xfId="15533"/>
    <cellStyle name="Normal 3 4 2 2 15 2" xfId="33113"/>
    <cellStyle name="Normal 3 4 2 2 16" xfId="15534"/>
    <cellStyle name="Normal 3 4 2 2 16 2" xfId="33114"/>
    <cellStyle name="Normal 3 4 2 2 17" xfId="15535"/>
    <cellStyle name="Normal 3 4 2 2 17 2" xfId="33115"/>
    <cellStyle name="Normal 3 4 2 2 18" xfId="33116"/>
    <cellStyle name="Normal 3 4 2 2 2" xfId="15536"/>
    <cellStyle name="Normal 3 4 2 2 3" xfId="15537"/>
    <cellStyle name="Normal 3 4 2 2 4" xfId="15538"/>
    <cellStyle name="Normal 3 4 2 2 5" xfId="15539"/>
    <cellStyle name="Normal 3 4 2 2 5 2" xfId="33117"/>
    <cellStyle name="Normal 3 4 2 2 6" xfId="15540"/>
    <cellStyle name="Normal 3 4 2 2 6 2" xfId="33118"/>
    <cellStyle name="Normal 3 4 2 2 7" xfId="15541"/>
    <cellStyle name="Normal 3 4 2 2 7 2" xfId="33119"/>
    <cellStyle name="Normal 3 4 2 2 8" xfId="15542"/>
    <cellStyle name="Normal 3 4 2 2 8 2" xfId="33120"/>
    <cellStyle name="Normal 3 4 2 2 9" xfId="15543"/>
    <cellStyle name="Normal 3 4 2 2 9 2" xfId="33121"/>
    <cellStyle name="Normal 3 4 2 3" xfId="15544"/>
    <cellStyle name="Normal 3 4 2 4" xfId="15545"/>
    <cellStyle name="Normal 3 4 2 5" xfId="15546"/>
    <cellStyle name="Normal 3 4 2 6" xfId="15547"/>
    <cellStyle name="Normal 3 4 2 6 10" xfId="15548"/>
    <cellStyle name="Normal 3 4 2 6 10 2" xfId="33122"/>
    <cellStyle name="Normal 3 4 2 6 11" xfId="15549"/>
    <cellStyle name="Normal 3 4 2 6 11 2" xfId="33123"/>
    <cellStyle name="Normal 3 4 2 6 12" xfId="15550"/>
    <cellStyle name="Normal 3 4 2 6 12 2" xfId="33124"/>
    <cellStyle name="Normal 3 4 2 6 13" xfId="15551"/>
    <cellStyle name="Normal 3 4 2 6 13 2" xfId="33125"/>
    <cellStyle name="Normal 3 4 2 6 14" xfId="15552"/>
    <cellStyle name="Normal 3 4 2 6 14 2" xfId="33126"/>
    <cellStyle name="Normal 3 4 2 6 15" xfId="15553"/>
    <cellStyle name="Normal 3 4 2 6 15 2" xfId="33127"/>
    <cellStyle name="Normal 3 4 2 6 16" xfId="33128"/>
    <cellStyle name="Normal 3 4 2 6 2" xfId="15554"/>
    <cellStyle name="Normal 3 4 2 6 2 10" xfId="15555"/>
    <cellStyle name="Normal 3 4 2 6 2 10 2" xfId="33129"/>
    <cellStyle name="Normal 3 4 2 6 2 11" xfId="15556"/>
    <cellStyle name="Normal 3 4 2 6 2 11 2" xfId="33130"/>
    <cellStyle name="Normal 3 4 2 6 2 12" xfId="15557"/>
    <cellStyle name="Normal 3 4 2 6 2 12 2" xfId="33131"/>
    <cellStyle name="Normal 3 4 2 6 2 13" xfId="15558"/>
    <cellStyle name="Normal 3 4 2 6 2 13 2" xfId="33132"/>
    <cellStyle name="Normal 3 4 2 6 2 14" xfId="15559"/>
    <cellStyle name="Normal 3 4 2 6 2 14 2" xfId="33133"/>
    <cellStyle name="Normal 3 4 2 6 2 15" xfId="33134"/>
    <cellStyle name="Normal 3 4 2 6 2 2" xfId="15560"/>
    <cellStyle name="Normal 3 4 2 6 2 2 2" xfId="33135"/>
    <cellStyle name="Normal 3 4 2 6 2 3" xfId="15561"/>
    <cellStyle name="Normal 3 4 2 6 2 3 2" xfId="33136"/>
    <cellStyle name="Normal 3 4 2 6 2 4" xfId="15562"/>
    <cellStyle name="Normal 3 4 2 6 2 4 2" xfId="33137"/>
    <cellStyle name="Normal 3 4 2 6 2 5" xfId="15563"/>
    <cellStyle name="Normal 3 4 2 6 2 5 2" xfId="33138"/>
    <cellStyle name="Normal 3 4 2 6 2 6" xfId="15564"/>
    <cellStyle name="Normal 3 4 2 6 2 6 2" xfId="33139"/>
    <cellStyle name="Normal 3 4 2 6 2 7" xfId="15565"/>
    <cellStyle name="Normal 3 4 2 6 2 7 2" xfId="33140"/>
    <cellStyle name="Normal 3 4 2 6 2 8" xfId="15566"/>
    <cellStyle name="Normal 3 4 2 6 2 8 2" xfId="33141"/>
    <cellStyle name="Normal 3 4 2 6 2 9" xfId="15567"/>
    <cellStyle name="Normal 3 4 2 6 2 9 2" xfId="33142"/>
    <cellStyle name="Normal 3 4 2 6 3" xfId="15568"/>
    <cellStyle name="Normal 3 4 2 6 3 2" xfId="33143"/>
    <cellStyle name="Normal 3 4 2 6 4" xfId="15569"/>
    <cellStyle name="Normal 3 4 2 6 4 2" xfId="33144"/>
    <cellStyle name="Normal 3 4 2 6 5" xfId="15570"/>
    <cellStyle name="Normal 3 4 2 6 5 2" xfId="33145"/>
    <cellStyle name="Normal 3 4 2 6 6" xfId="15571"/>
    <cellStyle name="Normal 3 4 2 6 6 2" xfId="33146"/>
    <cellStyle name="Normal 3 4 2 6 7" xfId="15572"/>
    <cellStyle name="Normal 3 4 2 6 7 2" xfId="33147"/>
    <cellStyle name="Normal 3 4 2 6 8" xfId="15573"/>
    <cellStyle name="Normal 3 4 2 6 8 2" xfId="33148"/>
    <cellStyle name="Normal 3 4 2 6 9" xfId="15574"/>
    <cellStyle name="Normal 3 4 2 6 9 2" xfId="33149"/>
    <cellStyle name="Normal 3 4 2 7" xfId="15575"/>
    <cellStyle name="Normal 3 4 2 7 10" xfId="15576"/>
    <cellStyle name="Normal 3 4 2 7 10 2" xfId="33150"/>
    <cellStyle name="Normal 3 4 2 7 11" xfId="15577"/>
    <cellStyle name="Normal 3 4 2 7 11 2" xfId="33151"/>
    <cellStyle name="Normal 3 4 2 7 12" xfId="15578"/>
    <cellStyle name="Normal 3 4 2 7 12 2" xfId="33152"/>
    <cellStyle name="Normal 3 4 2 7 13" xfId="15579"/>
    <cellStyle name="Normal 3 4 2 7 13 2" xfId="33153"/>
    <cellStyle name="Normal 3 4 2 7 14" xfId="15580"/>
    <cellStyle name="Normal 3 4 2 7 14 2" xfId="33154"/>
    <cellStyle name="Normal 3 4 2 7 15" xfId="15581"/>
    <cellStyle name="Normal 3 4 2 7 15 2" xfId="33155"/>
    <cellStyle name="Normal 3 4 2 7 16" xfId="33156"/>
    <cellStyle name="Normal 3 4 2 7 2" xfId="15582"/>
    <cellStyle name="Normal 3 4 2 7 2 10" xfId="15583"/>
    <cellStyle name="Normal 3 4 2 7 2 10 2" xfId="33157"/>
    <cellStyle name="Normal 3 4 2 7 2 11" xfId="15584"/>
    <cellStyle name="Normal 3 4 2 7 2 11 2" xfId="33158"/>
    <cellStyle name="Normal 3 4 2 7 2 12" xfId="15585"/>
    <cellStyle name="Normal 3 4 2 7 2 12 2" xfId="33159"/>
    <cellStyle name="Normal 3 4 2 7 2 13" xfId="15586"/>
    <cellStyle name="Normal 3 4 2 7 2 13 2" xfId="33160"/>
    <cellStyle name="Normal 3 4 2 7 2 14" xfId="15587"/>
    <cellStyle name="Normal 3 4 2 7 2 14 2" xfId="33161"/>
    <cellStyle name="Normal 3 4 2 7 2 15" xfId="33162"/>
    <cellStyle name="Normal 3 4 2 7 2 2" xfId="15588"/>
    <cellStyle name="Normal 3 4 2 7 2 2 2" xfId="33163"/>
    <cellStyle name="Normal 3 4 2 7 2 3" xfId="15589"/>
    <cellStyle name="Normal 3 4 2 7 2 3 2" xfId="33164"/>
    <cellStyle name="Normal 3 4 2 7 2 4" xfId="15590"/>
    <cellStyle name="Normal 3 4 2 7 2 4 2" xfId="33165"/>
    <cellStyle name="Normal 3 4 2 7 2 5" xfId="15591"/>
    <cellStyle name="Normal 3 4 2 7 2 5 2" xfId="33166"/>
    <cellStyle name="Normal 3 4 2 7 2 6" xfId="15592"/>
    <cellStyle name="Normal 3 4 2 7 2 6 2" xfId="33167"/>
    <cellStyle name="Normal 3 4 2 7 2 7" xfId="15593"/>
    <cellStyle name="Normal 3 4 2 7 2 7 2" xfId="33168"/>
    <cellStyle name="Normal 3 4 2 7 2 8" xfId="15594"/>
    <cellStyle name="Normal 3 4 2 7 2 8 2" xfId="33169"/>
    <cellStyle name="Normal 3 4 2 7 2 9" xfId="15595"/>
    <cellStyle name="Normal 3 4 2 7 2 9 2" xfId="33170"/>
    <cellStyle name="Normal 3 4 2 7 3" xfId="15596"/>
    <cellStyle name="Normal 3 4 2 7 3 2" xfId="33171"/>
    <cellStyle name="Normal 3 4 2 7 4" xfId="15597"/>
    <cellStyle name="Normal 3 4 2 7 4 2" xfId="33172"/>
    <cellStyle name="Normal 3 4 2 7 5" xfId="15598"/>
    <cellStyle name="Normal 3 4 2 7 5 2" xfId="33173"/>
    <cellStyle name="Normal 3 4 2 7 6" xfId="15599"/>
    <cellStyle name="Normal 3 4 2 7 6 2" xfId="33174"/>
    <cellStyle name="Normal 3 4 2 7 7" xfId="15600"/>
    <cellStyle name="Normal 3 4 2 7 7 2" xfId="33175"/>
    <cellStyle name="Normal 3 4 2 7 8" xfId="15601"/>
    <cellStyle name="Normal 3 4 2 7 8 2" xfId="33176"/>
    <cellStyle name="Normal 3 4 2 7 9" xfId="15602"/>
    <cellStyle name="Normal 3 4 2 7 9 2" xfId="33177"/>
    <cellStyle name="Normal 3 4 2 8" xfId="15603"/>
    <cellStyle name="Normal 3 4 2 8 10" xfId="15604"/>
    <cellStyle name="Normal 3 4 2 8 10 2" xfId="33178"/>
    <cellStyle name="Normal 3 4 2 8 11" xfId="15605"/>
    <cellStyle name="Normal 3 4 2 8 11 2" xfId="33179"/>
    <cellStyle name="Normal 3 4 2 8 12" xfId="15606"/>
    <cellStyle name="Normal 3 4 2 8 12 2" xfId="33180"/>
    <cellStyle name="Normal 3 4 2 8 13" xfId="15607"/>
    <cellStyle name="Normal 3 4 2 8 13 2" xfId="33181"/>
    <cellStyle name="Normal 3 4 2 8 14" xfId="15608"/>
    <cellStyle name="Normal 3 4 2 8 14 2" xfId="33182"/>
    <cellStyle name="Normal 3 4 2 8 15" xfId="15609"/>
    <cellStyle name="Normal 3 4 2 8 15 2" xfId="33183"/>
    <cellStyle name="Normal 3 4 2 8 16" xfId="33184"/>
    <cellStyle name="Normal 3 4 2 8 2" xfId="15610"/>
    <cellStyle name="Normal 3 4 2 8 2 10" xfId="15611"/>
    <cellStyle name="Normal 3 4 2 8 2 10 2" xfId="33185"/>
    <cellStyle name="Normal 3 4 2 8 2 11" xfId="15612"/>
    <cellStyle name="Normal 3 4 2 8 2 11 2" xfId="33186"/>
    <cellStyle name="Normal 3 4 2 8 2 12" xfId="15613"/>
    <cellStyle name="Normal 3 4 2 8 2 12 2" xfId="33187"/>
    <cellStyle name="Normal 3 4 2 8 2 13" xfId="15614"/>
    <cellStyle name="Normal 3 4 2 8 2 13 2" xfId="33188"/>
    <cellStyle name="Normal 3 4 2 8 2 14" xfId="15615"/>
    <cellStyle name="Normal 3 4 2 8 2 14 2" xfId="33189"/>
    <cellStyle name="Normal 3 4 2 8 2 15" xfId="33190"/>
    <cellStyle name="Normal 3 4 2 8 2 2" xfId="15616"/>
    <cellStyle name="Normal 3 4 2 8 2 2 2" xfId="33191"/>
    <cellStyle name="Normal 3 4 2 8 2 3" xfId="15617"/>
    <cellStyle name="Normal 3 4 2 8 2 3 2" xfId="33192"/>
    <cellStyle name="Normal 3 4 2 8 2 4" xfId="15618"/>
    <cellStyle name="Normal 3 4 2 8 2 4 2" xfId="33193"/>
    <cellStyle name="Normal 3 4 2 8 2 5" xfId="15619"/>
    <cellStyle name="Normal 3 4 2 8 2 5 2" xfId="33194"/>
    <cellStyle name="Normal 3 4 2 8 2 6" xfId="15620"/>
    <cellStyle name="Normal 3 4 2 8 2 6 2" xfId="33195"/>
    <cellStyle name="Normal 3 4 2 8 2 7" xfId="15621"/>
    <cellStyle name="Normal 3 4 2 8 2 7 2" xfId="33196"/>
    <cellStyle name="Normal 3 4 2 8 2 8" xfId="15622"/>
    <cellStyle name="Normal 3 4 2 8 2 8 2" xfId="33197"/>
    <cellStyle name="Normal 3 4 2 8 2 9" xfId="15623"/>
    <cellStyle name="Normal 3 4 2 8 2 9 2" xfId="33198"/>
    <cellStyle name="Normal 3 4 2 8 3" xfId="15624"/>
    <cellStyle name="Normal 3 4 2 8 3 2" xfId="33199"/>
    <cellStyle name="Normal 3 4 2 8 4" xfId="15625"/>
    <cellStyle name="Normal 3 4 2 8 4 2" xfId="33200"/>
    <cellStyle name="Normal 3 4 2 8 5" xfId="15626"/>
    <cellStyle name="Normal 3 4 2 8 5 2" xfId="33201"/>
    <cellStyle name="Normal 3 4 2 8 6" xfId="15627"/>
    <cellStyle name="Normal 3 4 2 8 6 2" xfId="33202"/>
    <cellStyle name="Normal 3 4 2 8 7" xfId="15628"/>
    <cellStyle name="Normal 3 4 2 8 7 2" xfId="33203"/>
    <cellStyle name="Normal 3 4 2 8 8" xfId="15629"/>
    <cellStyle name="Normal 3 4 2 8 8 2" xfId="33204"/>
    <cellStyle name="Normal 3 4 2 8 9" xfId="15630"/>
    <cellStyle name="Normal 3 4 2 8 9 2" xfId="33205"/>
    <cellStyle name="Normal 3 4 2 9" xfId="15631"/>
    <cellStyle name="Normal 3 4 2 9 10" xfId="15632"/>
    <cellStyle name="Normal 3 4 2 9 10 2" xfId="33206"/>
    <cellStyle name="Normal 3 4 2 9 11" xfId="15633"/>
    <cellStyle name="Normal 3 4 2 9 11 2" xfId="33207"/>
    <cellStyle name="Normal 3 4 2 9 12" xfId="15634"/>
    <cellStyle name="Normal 3 4 2 9 12 2" xfId="33208"/>
    <cellStyle name="Normal 3 4 2 9 13" xfId="15635"/>
    <cellStyle name="Normal 3 4 2 9 13 2" xfId="33209"/>
    <cellStyle name="Normal 3 4 2 9 14" xfId="15636"/>
    <cellStyle name="Normal 3 4 2 9 14 2" xfId="33210"/>
    <cellStyle name="Normal 3 4 2 9 15" xfId="33211"/>
    <cellStyle name="Normal 3 4 2 9 2" xfId="15637"/>
    <cellStyle name="Normal 3 4 2 9 2 2" xfId="33212"/>
    <cellStyle name="Normal 3 4 2 9 3" xfId="15638"/>
    <cellStyle name="Normal 3 4 2 9 3 2" xfId="33213"/>
    <cellStyle name="Normal 3 4 2 9 4" xfId="15639"/>
    <cellStyle name="Normal 3 4 2 9 4 2" xfId="33214"/>
    <cellStyle name="Normal 3 4 2 9 5" xfId="15640"/>
    <cellStyle name="Normal 3 4 2 9 5 2" xfId="33215"/>
    <cellStyle name="Normal 3 4 2 9 6" xfId="15641"/>
    <cellStyle name="Normal 3 4 2 9 6 2" xfId="33216"/>
    <cellStyle name="Normal 3 4 2 9 7" xfId="15642"/>
    <cellStyle name="Normal 3 4 2 9 7 2" xfId="33217"/>
    <cellStyle name="Normal 3 4 2 9 8" xfId="15643"/>
    <cellStyle name="Normal 3 4 2 9 8 2" xfId="33218"/>
    <cellStyle name="Normal 3 4 2 9 9" xfId="15644"/>
    <cellStyle name="Normal 3 4 2 9 9 2" xfId="33219"/>
    <cellStyle name="Normal 3 4 20" xfId="15645"/>
    <cellStyle name="Normal 3 4 20 10" xfId="15646"/>
    <cellStyle name="Normal 3 4 20 10 2" xfId="33220"/>
    <cellStyle name="Normal 3 4 20 11" xfId="15647"/>
    <cellStyle name="Normal 3 4 20 11 2" xfId="33221"/>
    <cellStyle name="Normal 3 4 20 12" xfId="15648"/>
    <cellStyle name="Normal 3 4 20 12 2" xfId="33222"/>
    <cellStyle name="Normal 3 4 20 13" xfId="15649"/>
    <cellStyle name="Normal 3 4 20 13 2" xfId="33223"/>
    <cellStyle name="Normal 3 4 20 14" xfId="15650"/>
    <cellStyle name="Normal 3 4 20 14 2" xfId="33224"/>
    <cellStyle name="Normal 3 4 20 15" xfId="33225"/>
    <cellStyle name="Normal 3 4 20 2" xfId="15651"/>
    <cellStyle name="Normal 3 4 20 2 2" xfId="33226"/>
    <cellStyle name="Normal 3 4 20 3" xfId="15652"/>
    <cellStyle name="Normal 3 4 20 3 2" xfId="33227"/>
    <cellStyle name="Normal 3 4 20 4" xfId="15653"/>
    <cellStyle name="Normal 3 4 20 4 2" xfId="33228"/>
    <cellStyle name="Normal 3 4 20 5" xfId="15654"/>
    <cellStyle name="Normal 3 4 20 5 2" xfId="33229"/>
    <cellStyle name="Normal 3 4 20 6" xfId="15655"/>
    <cellStyle name="Normal 3 4 20 6 2" xfId="33230"/>
    <cellStyle name="Normal 3 4 20 7" xfId="15656"/>
    <cellStyle name="Normal 3 4 20 7 2" xfId="33231"/>
    <cellStyle name="Normal 3 4 20 8" xfId="15657"/>
    <cellStyle name="Normal 3 4 20 8 2" xfId="33232"/>
    <cellStyle name="Normal 3 4 20 9" xfId="15658"/>
    <cellStyle name="Normal 3 4 20 9 2" xfId="33233"/>
    <cellStyle name="Normal 3 4 21" xfId="15659"/>
    <cellStyle name="Normal 3 4 21 10" xfId="15660"/>
    <cellStyle name="Normal 3 4 21 10 2" xfId="33234"/>
    <cellStyle name="Normal 3 4 21 11" xfId="15661"/>
    <cellStyle name="Normal 3 4 21 11 2" xfId="33235"/>
    <cellStyle name="Normal 3 4 21 12" xfId="15662"/>
    <cellStyle name="Normal 3 4 21 12 2" xfId="33236"/>
    <cellStyle name="Normal 3 4 21 13" xfId="15663"/>
    <cellStyle name="Normal 3 4 21 13 2" xfId="33237"/>
    <cellStyle name="Normal 3 4 21 14" xfId="15664"/>
    <cellStyle name="Normal 3 4 21 14 2" xfId="33238"/>
    <cellStyle name="Normal 3 4 21 15" xfId="33239"/>
    <cellStyle name="Normal 3 4 21 2" xfId="15665"/>
    <cellStyle name="Normal 3 4 21 2 2" xfId="33240"/>
    <cellStyle name="Normal 3 4 21 3" xfId="15666"/>
    <cellStyle name="Normal 3 4 21 3 2" xfId="33241"/>
    <cellStyle name="Normal 3 4 21 4" xfId="15667"/>
    <cellStyle name="Normal 3 4 21 4 2" xfId="33242"/>
    <cellStyle name="Normal 3 4 21 5" xfId="15668"/>
    <cellStyle name="Normal 3 4 21 5 2" xfId="33243"/>
    <cellStyle name="Normal 3 4 21 6" xfId="15669"/>
    <cellStyle name="Normal 3 4 21 6 2" xfId="33244"/>
    <cellStyle name="Normal 3 4 21 7" xfId="15670"/>
    <cellStyle name="Normal 3 4 21 7 2" xfId="33245"/>
    <cellStyle name="Normal 3 4 21 8" xfId="15671"/>
    <cellStyle name="Normal 3 4 21 8 2" xfId="33246"/>
    <cellStyle name="Normal 3 4 21 9" xfId="15672"/>
    <cellStyle name="Normal 3 4 21 9 2" xfId="33247"/>
    <cellStyle name="Normal 3 4 22" xfId="15673"/>
    <cellStyle name="Normal 3 4 23" xfId="15674"/>
    <cellStyle name="Normal 3 4 24" xfId="15675"/>
    <cellStyle name="Normal 3 4 24 10" xfId="15676"/>
    <cellStyle name="Normal 3 4 24 10 2" xfId="33248"/>
    <cellStyle name="Normal 3 4 24 11" xfId="15677"/>
    <cellStyle name="Normal 3 4 24 11 2" xfId="33249"/>
    <cellStyle name="Normal 3 4 24 12" xfId="15678"/>
    <cellStyle name="Normal 3 4 24 12 2" xfId="33250"/>
    <cellStyle name="Normal 3 4 24 13" xfId="15679"/>
    <cellStyle name="Normal 3 4 24 13 2" xfId="33251"/>
    <cellStyle name="Normal 3 4 24 14" xfId="15680"/>
    <cellStyle name="Normal 3 4 24 14 2" xfId="33252"/>
    <cellStyle name="Normal 3 4 24 15" xfId="33253"/>
    <cellStyle name="Normal 3 4 24 2" xfId="15681"/>
    <cellStyle name="Normal 3 4 24 2 2" xfId="33254"/>
    <cellStyle name="Normal 3 4 24 3" xfId="15682"/>
    <cellStyle name="Normal 3 4 24 3 2" xfId="33255"/>
    <cellStyle name="Normal 3 4 24 4" xfId="15683"/>
    <cellStyle name="Normal 3 4 24 4 2" xfId="33256"/>
    <cellStyle name="Normal 3 4 24 5" xfId="15684"/>
    <cellStyle name="Normal 3 4 24 5 2" xfId="33257"/>
    <cellStyle name="Normal 3 4 24 6" xfId="15685"/>
    <cellStyle name="Normal 3 4 24 6 2" xfId="33258"/>
    <cellStyle name="Normal 3 4 24 7" xfId="15686"/>
    <cellStyle name="Normal 3 4 24 7 2" xfId="33259"/>
    <cellStyle name="Normal 3 4 24 8" xfId="15687"/>
    <cellStyle name="Normal 3 4 24 8 2" xfId="33260"/>
    <cellStyle name="Normal 3 4 24 9" xfId="15688"/>
    <cellStyle name="Normal 3 4 24 9 2" xfId="33261"/>
    <cellStyle name="Normal 3 4 25" xfId="15689"/>
    <cellStyle name="Normal 3 4 25 10" xfId="15690"/>
    <cellStyle name="Normal 3 4 25 10 2" xfId="33262"/>
    <cellStyle name="Normal 3 4 25 11" xfId="15691"/>
    <cellStyle name="Normal 3 4 25 11 2" xfId="33263"/>
    <cellStyle name="Normal 3 4 25 12" xfId="15692"/>
    <cellStyle name="Normal 3 4 25 12 2" xfId="33264"/>
    <cellStyle name="Normal 3 4 25 13" xfId="15693"/>
    <cellStyle name="Normal 3 4 25 13 2" xfId="33265"/>
    <cellStyle name="Normal 3 4 25 14" xfId="15694"/>
    <cellStyle name="Normal 3 4 25 14 2" xfId="33266"/>
    <cellStyle name="Normal 3 4 25 15" xfId="33267"/>
    <cellStyle name="Normal 3 4 25 2" xfId="15695"/>
    <cellStyle name="Normal 3 4 25 2 2" xfId="33268"/>
    <cellStyle name="Normal 3 4 25 3" xfId="15696"/>
    <cellStyle name="Normal 3 4 25 3 2" xfId="33269"/>
    <cellStyle name="Normal 3 4 25 4" xfId="15697"/>
    <cellStyle name="Normal 3 4 25 4 2" xfId="33270"/>
    <cellStyle name="Normal 3 4 25 5" xfId="15698"/>
    <cellStyle name="Normal 3 4 25 5 2" xfId="33271"/>
    <cellStyle name="Normal 3 4 25 6" xfId="15699"/>
    <cellStyle name="Normal 3 4 25 6 2" xfId="33272"/>
    <cellStyle name="Normal 3 4 25 7" xfId="15700"/>
    <cellStyle name="Normal 3 4 25 7 2" xfId="33273"/>
    <cellStyle name="Normal 3 4 25 8" xfId="15701"/>
    <cellStyle name="Normal 3 4 25 8 2" xfId="33274"/>
    <cellStyle name="Normal 3 4 25 9" xfId="15702"/>
    <cellStyle name="Normal 3 4 25 9 2" xfId="33275"/>
    <cellStyle name="Normal 3 4 3" xfId="15703"/>
    <cellStyle name="Normal 3 4 3 10" xfId="15704"/>
    <cellStyle name="Normal 3 4 3 10 10" xfId="15705"/>
    <cellStyle name="Normal 3 4 3 10 10 2" xfId="33276"/>
    <cellStyle name="Normal 3 4 3 10 11" xfId="15706"/>
    <cellStyle name="Normal 3 4 3 10 11 2" xfId="33277"/>
    <cellStyle name="Normal 3 4 3 10 12" xfId="15707"/>
    <cellStyle name="Normal 3 4 3 10 12 2" xfId="33278"/>
    <cellStyle name="Normal 3 4 3 10 13" xfId="15708"/>
    <cellStyle name="Normal 3 4 3 10 13 2" xfId="33279"/>
    <cellStyle name="Normal 3 4 3 10 14" xfId="15709"/>
    <cellStyle name="Normal 3 4 3 10 14 2" xfId="33280"/>
    <cellStyle name="Normal 3 4 3 10 15" xfId="33281"/>
    <cellStyle name="Normal 3 4 3 10 2" xfId="15710"/>
    <cellStyle name="Normal 3 4 3 10 2 2" xfId="33282"/>
    <cellStyle name="Normal 3 4 3 10 3" xfId="15711"/>
    <cellStyle name="Normal 3 4 3 10 3 2" xfId="33283"/>
    <cellStyle name="Normal 3 4 3 10 4" xfId="15712"/>
    <cellStyle name="Normal 3 4 3 10 4 2" xfId="33284"/>
    <cellStyle name="Normal 3 4 3 10 5" xfId="15713"/>
    <cellStyle name="Normal 3 4 3 10 5 2" xfId="33285"/>
    <cellStyle name="Normal 3 4 3 10 6" xfId="15714"/>
    <cellStyle name="Normal 3 4 3 10 6 2" xfId="33286"/>
    <cellStyle name="Normal 3 4 3 10 7" xfId="15715"/>
    <cellStyle name="Normal 3 4 3 10 7 2" xfId="33287"/>
    <cellStyle name="Normal 3 4 3 10 8" xfId="15716"/>
    <cellStyle name="Normal 3 4 3 10 8 2" xfId="33288"/>
    <cellStyle name="Normal 3 4 3 10 9" xfId="15717"/>
    <cellStyle name="Normal 3 4 3 10 9 2" xfId="33289"/>
    <cellStyle name="Normal 3 4 3 11" xfId="15718"/>
    <cellStyle name="Normal 3 4 3 11 10" xfId="15719"/>
    <cellStyle name="Normal 3 4 3 11 10 2" xfId="33290"/>
    <cellStyle name="Normal 3 4 3 11 11" xfId="15720"/>
    <cellStyle name="Normal 3 4 3 11 11 2" xfId="33291"/>
    <cellStyle name="Normal 3 4 3 11 12" xfId="15721"/>
    <cellStyle name="Normal 3 4 3 11 12 2" xfId="33292"/>
    <cellStyle name="Normal 3 4 3 11 13" xfId="15722"/>
    <cellStyle name="Normal 3 4 3 11 13 2" xfId="33293"/>
    <cellStyle name="Normal 3 4 3 11 14" xfId="15723"/>
    <cellStyle name="Normal 3 4 3 11 14 2" xfId="33294"/>
    <cellStyle name="Normal 3 4 3 11 15" xfId="33295"/>
    <cellStyle name="Normal 3 4 3 11 2" xfId="15724"/>
    <cellStyle name="Normal 3 4 3 11 2 2" xfId="33296"/>
    <cellStyle name="Normal 3 4 3 11 3" xfId="15725"/>
    <cellStyle name="Normal 3 4 3 11 3 2" xfId="33297"/>
    <cellStyle name="Normal 3 4 3 11 4" xfId="15726"/>
    <cellStyle name="Normal 3 4 3 11 4 2" xfId="33298"/>
    <cellStyle name="Normal 3 4 3 11 5" xfId="15727"/>
    <cellStyle name="Normal 3 4 3 11 5 2" xfId="33299"/>
    <cellStyle name="Normal 3 4 3 11 6" xfId="15728"/>
    <cellStyle name="Normal 3 4 3 11 6 2" xfId="33300"/>
    <cellStyle name="Normal 3 4 3 11 7" xfId="15729"/>
    <cellStyle name="Normal 3 4 3 11 7 2" xfId="33301"/>
    <cellStyle name="Normal 3 4 3 11 8" xfId="15730"/>
    <cellStyle name="Normal 3 4 3 11 8 2" xfId="33302"/>
    <cellStyle name="Normal 3 4 3 11 9" xfId="15731"/>
    <cellStyle name="Normal 3 4 3 11 9 2" xfId="33303"/>
    <cellStyle name="Normal 3 4 3 12" xfId="15732"/>
    <cellStyle name="Normal 3 4 3 12 10" xfId="15733"/>
    <cellStyle name="Normal 3 4 3 12 10 2" xfId="33304"/>
    <cellStyle name="Normal 3 4 3 12 11" xfId="15734"/>
    <cellStyle name="Normal 3 4 3 12 11 2" xfId="33305"/>
    <cellStyle name="Normal 3 4 3 12 12" xfId="15735"/>
    <cellStyle name="Normal 3 4 3 12 12 2" xfId="33306"/>
    <cellStyle name="Normal 3 4 3 12 13" xfId="15736"/>
    <cellStyle name="Normal 3 4 3 12 13 2" xfId="33307"/>
    <cellStyle name="Normal 3 4 3 12 14" xfId="15737"/>
    <cellStyle name="Normal 3 4 3 12 14 2" xfId="33308"/>
    <cellStyle name="Normal 3 4 3 12 15" xfId="33309"/>
    <cellStyle name="Normal 3 4 3 12 2" xfId="15738"/>
    <cellStyle name="Normal 3 4 3 12 2 2" xfId="33310"/>
    <cellStyle name="Normal 3 4 3 12 3" xfId="15739"/>
    <cellStyle name="Normal 3 4 3 12 3 2" xfId="33311"/>
    <cellStyle name="Normal 3 4 3 12 4" xfId="15740"/>
    <cellStyle name="Normal 3 4 3 12 4 2" xfId="33312"/>
    <cellStyle name="Normal 3 4 3 12 5" xfId="15741"/>
    <cellStyle name="Normal 3 4 3 12 5 2" xfId="33313"/>
    <cellStyle name="Normal 3 4 3 12 6" xfId="15742"/>
    <cellStyle name="Normal 3 4 3 12 6 2" xfId="33314"/>
    <cellStyle name="Normal 3 4 3 12 7" xfId="15743"/>
    <cellStyle name="Normal 3 4 3 12 7 2" xfId="33315"/>
    <cellStyle name="Normal 3 4 3 12 8" xfId="15744"/>
    <cellStyle name="Normal 3 4 3 12 8 2" xfId="33316"/>
    <cellStyle name="Normal 3 4 3 12 9" xfId="15745"/>
    <cellStyle name="Normal 3 4 3 12 9 2" xfId="33317"/>
    <cellStyle name="Normal 3 4 3 13" xfId="15746"/>
    <cellStyle name="Normal 3 4 3 13 10" xfId="15747"/>
    <cellStyle name="Normal 3 4 3 13 10 2" xfId="33318"/>
    <cellStyle name="Normal 3 4 3 13 11" xfId="15748"/>
    <cellStyle name="Normal 3 4 3 13 11 2" xfId="33319"/>
    <cellStyle name="Normal 3 4 3 13 12" xfId="15749"/>
    <cellStyle name="Normal 3 4 3 13 12 2" xfId="33320"/>
    <cellStyle name="Normal 3 4 3 13 13" xfId="15750"/>
    <cellStyle name="Normal 3 4 3 13 13 2" xfId="33321"/>
    <cellStyle name="Normal 3 4 3 13 14" xfId="15751"/>
    <cellStyle name="Normal 3 4 3 13 14 2" xfId="33322"/>
    <cellStyle name="Normal 3 4 3 13 15" xfId="33323"/>
    <cellStyle name="Normal 3 4 3 13 2" xfId="15752"/>
    <cellStyle name="Normal 3 4 3 13 2 2" xfId="33324"/>
    <cellStyle name="Normal 3 4 3 13 3" xfId="15753"/>
    <cellStyle name="Normal 3 4 3 13 3 2" xfId="33325"/>
    <cellStyle name="Normal 3 4 3 13 4" xfId="15754"/>
    <cellStyle name="Normal 3 4 3 13 4 2" xfId="33326"/>
    <cellStyle name="Normal 3 4 3 13 5" xfId="15755"/>
    <cellStyle name="Normal 3 4 3 13 5 2" xfId="33327"/>
    <cellStyle name="Normal 3 4 3 13 6" xfId="15756"/>
    <cellStyle name="Normal 3 4 3 13 6 2" xfId="33328"/>
    <cellStyle name="Normal 3 4 3 13 7" xfId="15757"/>
    <cellStyle name="Normal 3 4 3 13 7 2" xfId="33329"/>
    <cellStyle name="Normal 3 4 3 13 8" xfId="15758"/>
    <cellStyle name="Normal 3 4 3 13 8 2" xfId="33330"/>
    <cellStyle name="Normal 3 4 3 13 9" xfId="15759"/>
    <cellStyle name="Normal 3 4 3 13 9 2" xfId="33331"/>
    <cellStyle name="Normal 3 4 3 14" xfId="15760"/>
    <cellStyle name="Normal 3 4 3 14 10" xfId="15761"/>
    <cellStyle name="Normal 3 4 3 14 10 2" xfId="33332"/>
    <cellStyle name="Normal 3 4 3 14 11" xfId="15762"/>
    <cellStyle name="Normal 3 4 3 14 11 2" xfId="33333"/>
    <cellStyle name="Normal 3 4 3 14 12" xfId="15763"/>
    <cellStyle name="Normal 3 4 3 14 12 2" xfId="33334"/>
    <cellStyle name="Normal 3 4 3 14 13" xfId="15764"/>
    <cellStyle name="Normal 3 4 3 14 13 2" xfId="33335"/>
    <cellStyle name="Normal 3 4 3 14 14" xfId="15765"/>
    <cellStyle name="Normal 3 4 3 14 14 2" xfId="33336"/>
    <cellStyle name="Normal 3 4 3 14 15" xfId="33337"/>
    <cellStyle name="Normal 3 4 3 14 2" xfId="15766"/>
    <cellStyle name="Normal 3 4 3 14 2 2" xfId="33338"/>
    <cellStyle name="Normal 3 4 3 14 3" xfId="15767"/>
    <cellStyle name="Normal 3 4 3 14 3 2" xfId="33339"/>
    <cellStyle name="Normal 3 4 3 14 4" xfId="15768"/>
    <cellStyle name="Normal 3 4 3 14 4 2" xfId="33340"/>
    <cellStyle name="Normal 3 4 3 14 5" xfId="15769"/>
    <cellStyle name="Normal 3 4 3 14 5 2" xfId="33341"/>
    <cellStyle name="Normal 3 4 3 14 6" xfId="15770"/>
    <cellStyle name="Normal 3 4 3 14 6 2" xfId="33342"/>
    <cellStyle name="Normal 3 4 3 14 7" xfId="15771"/>
    <cellStyle name="Normal 3 4 3 14 7 2" xfId="33343"/>
    <cellStyle name="Normal 3 4 3 14 8" xfId="15772"/>
    <cellStyle name="Normal 3 4 3 14 8 2" xfId="33344"/>
    <cellStyle name="Normal 3 4 3 14 9" xfId="15773"/>
    <cellStyle name="Normal 3 4 3 14 9 2" xfId="33345"/>
    <cellStyle name="Normal 3 4 3 15" xfId="15774"/>
    <cellStyle name="Normal 3 4 3 15 2" xfId="33346"/>
    <cellStyle name="Normal 3 4 3 16" xfId="15775"/>
    <cellStyle name="Normal 3 4 3 16 2" xfId="33347"/>
    <cellStyle name="Normal 3 4 3 17" xfId="15776"/>
    <cellStyle name="Normal 3 4 3 17 2" xfId="33348"/>
    <cellStyle name="Normal 3 4 3 18" xfId="15777"/>
    <cellStyle name="Normal 3 4 3 18 2" xfId="33349"/>
    <cellStyle name="Normal 3 4 3 19" xfId="15778"/>
    <cellStyle name="Normal 3 4 3 19 2" xfId="33350"/>
    <cellStyle name="Normal 3 4 3 2" xfId="15779"/>
    <cellStyle name="Normal 3 4 3 20" xfId="15780"/>
    <cellStyle name="Normal 3 4 3 20 2" xfId="33351"/>
    <cellStyle name="Normal 3 4 3 21" xfId="15781"/>
    <cellStyle name="Normal 3 4 3 21 2" xfId="33352"/>
    <cellStyle name="Normal 3 4 3 22" xfId="15782"/>
    <cellStyle name="Normal 3 4 3 22 2" xfId="33353"/>
    <cellStyle name="Normal 3 4 3 23" xfId="15783"/>
    <cellStyle name="Normal 3 4 3 23 2" xfId="33354"/>
    <cellStyle name="Normal 3 4 3 24" xfId="15784"/>
    <cellStyle name="Normal 3 4 3 24 2" xfId="33355"/>
    <cellStyle name="Normal 3 4 3 25" xfId="15785"/>
    <cellStyle name="Normal 3 4 3 25 2" xfId="33356"/>
    <cellStyle name="Normal 3 4 3 26" xfId="15786"/>
    <cellStyle name="Normal 3 4 3 26 2" xfId="33357"/>
    <cellStyle name="Normal 3 4 3 27" xfId="15787"/>
    <cellStyle name="Normal 3 4 3 27 2" xfId="33358"/>
    <cellStyle name="Normal 3 4 3 28" xfId="33359"/>
    <cellStyle name="Normal 3 4 3 3" xfId="15788"/>
    <cellStyle name="Normal 3 4 3 4" xfId="15789"/>
    <cellStyle name="Normal 3 4 3 5" xfId="15790"/>
    <cellStyle name="Normal 3 4 3 6" xfId="15791"/>
    <cellStyle name="Normal 3 4 3 6 10" xfId="15792"/>
    <cellStyle name="Normal 3 4 3 6 10 2" xfId="33360"/>
    <cellStyle name="Normal 3 4 3 6 11" xfId="15793"/>
    <cellStyle name="Normal 3 4 3 6 11 2" xfId="33361"/>
    <cellStyle name="Normal 3 4 3 6 12" xfId="15794"/>
    <cellStyle name="Normal 3 4 3 6 12 2" xfId="33362"/>
    <cellStyle name="Normal 3 4 3 6 13" xfId="15795"/>
    <cellStyle name="Normal 3 4 3 6 13 2" xfId="33363"/>
    <cellStyle name="Normal 3 4 3 6 14" xfId="15796"/>
    <cellStyle name="Normal 3 4 3 6 14 2" xfId="33364"/>
    <cellStyle name="Normal 3 4 3 6 15" xfId="15797"/>
    <cellStyle name="Normal 3 4 3 6 15 2" xfId="33365"/>
    <cellStyle name="Normal 3 4 3 6 16" xfId="33366"/>
    <cellStyle name="Normal 3 4 3 6 2" xfId="15798"/>
    <cellStyle name="Normal 3 4 3 6 2 10" xfId="15799"/>
    <cellStyle name="Normal 3 4 3 6 2 10 2" xfId="33367"/>
    <cellStyle name="Normal 3 4 3 6 2 11" xfId="15800"/>
    <cellStyle name="Normal 3 4 3 6 2 11 2" xfId="33368"/>
    <cellStyle name="Normal 3 4 3 6 2 12" xfId="15801"/>
    <cellStyle name="Normal 3 4 3 6 2 12 2" xfId="33369"/>
    <cellStyle name="Normal 3 4 3 6 2 13" xfId="15802"/>
    <cellStyle name="Normal 3 4 3 6 2 13 2" xfId="33370"/>
    <cellStyle name="Normal 3 4 3 6 2 14" xfId="15803"/>
    <cellStyle name="Normal 3 4 3 6 2 14 2" xfId="33371"/>
    <cellStyle name="Normal 3 4 3 6 2 15" xfId="33372"/>
    <cellStyle name="Normal 3 4 3 6 2 2" xfId="15804"/>
    <cellStyle name="Normal 3 4 3 6 2 2 2" xfId="33373"/>
    <cellStyle name="Normal 3 4 3 6 2 3" xfId="15805"/>
    <cellStyle name="Normal 3 4 3 6 2 3 2" xfId="33374"/>
    <cellStyle name="Normal 3 4 3 6 2 4" xfId="15806"/>
    <cellStyle name="Normal 3 4 3 6 2 4 2" xfId="33375"/>
    <cellStyle name="Normal 3 4 3 6 2 5" xfId="15807"/>
    <cellStyle name="Normal 3 4 3 6 2 5 2" xfId="33376"/>
    <cellStyle name="Normal 3 4 3 6 2 6" xfId="15808"/>
    <cellStyle name="Normal 3 4 3 6 2 6 2" xfId="33377"/>
    <cellStyle name="Normal 3 4 3 6 2 7" xfId="15809"/>
    <cellStyle name="Normal 3 4 3 6 2 7 2" xfId="33378"/>
    <cellStyle name="Normal 3 4 3 6 2 8" xfId="15810"/>
    <cellStyle name="Normal 3 4 3 6 2 8 2" xfId="33379"/>
    <cellStyle name="Normal 3 4 3 6 2 9" xfId="15811"/>
    <cellStyle name="Normal 3 4 3 6 2 9 2" xfId="33380"/>
    <cellStyle name="Normal 3 4 3 6 3" xfId="15812"/>
    <cellStyle name="Normal 3 4 3 6 3 2" xfId="33381"/>
    <cellStyle name="Normal 3 4 3 6 4" xfId="15813"/>
    <cellStyle name="Normal 3 4 3 6 4 2" xfId="33382"/>
    <cellStyle name="Normal 3 4 3 6 5" xfId="15814"/>
    <cellStyle name="Normal 3 4 3 6 5 2" xfId="33383"/>
    <cellStyle name="Normal 3 4 3 6 6" xfId="15815"/>
    <cellStyle name="Normal 3 4 3 6 6 2" xfId="33384"/>
    <cellStyle name="Normal 3 4 3 6 7" xfId="15816"/>
    <cellStyle name="Normal 3 4 3 6 7 2" xfId="33385"/>
    <cellStyle name="Normal 3 4 3 6 8" xfId="15817"/>
    <cellStyle name="Normal 3 4 3 6 8 2" xfId="33386"/>
    <cellStyle name="Normal 3 4 3 6 9" xfId="15818"/>
    <cellStyle name="Normal 3 4 3 6 9 2" xfId="33387"/>
    <cellStyle name="Normal 3 4 3 7" xfId="15819"/>
    <cellStyle name="Normal 3 4 3 7 10" xfId="15820"/>
    <cellStyle name="Normal 3 4 3 7 10 2" xfId="33388"/>
    <cellStyle name="Normal 3 4 3 7 11" xfId="15821"/>
    <cellStyle name="Normal 3 4 3 7 11 2" xfId="33389"/>
    <cellStyle name="Normal 3 4 3 7 12" xfId="15822"/>
    <cellStyle name="Normal 3 4 3 7 12 2" xfId="33390"/>
    <cellStyle name="Normal 3 4 3 7 13" xfId="15823"/>
    <cellStyle name="Normal 3 4 3 7 13 2" xfId="33391"/>
    <cellStyle name="Normal 3 4 3 7 14" xfId="15824"/>
    <cellStyle name="Normal 3 4 3 7 14 2" xfId="33392"/>
    <cellStyle name="Normal 3 4 3 7 15" xfId="15825"/>
    <cellStyle name="Normal 3 4 3 7 15 2" xfId="33393"/>
    <cellStyle name="Normal 3 4 3 7 16" xfId="33394"/>
    <cellStyle name="Normal 3 4 3 7 2" xfId="15826"/>
    <cellStyle name="Normal 3 4 3 7 2 10" xfId="15827"/>
    <cellStyle name="Normal 3 4 3 7 2 10 2" xfId="33395"/>
    <cellStyle name="Normal 3 4 3 7 2 11" xfId="15828"/>
    <cellStyle name="Normal 3 4 3 7 2 11 2" xfId="33396"/>
    <cellStyle name="Normal 3 4 3 7 2 12" xfId="15829"/>
    <cellStyle name="Normal 3 4 3 7 2 12 2" xfId="33397"/>
    <cellStyle name="Normal 3 4 3 7 2 13" xfId="15830"/>
    <cellStyle name="Normal 3 4 3 7 2 13 2" xfId="33398"/>
    <cellStyle name="Normal 3 4 3 7 2 14" xfId="15831"/>
    <cellStyle name="Normal 3 4 3 7 2 14 2" xfId="33399"/>
    <cellStyle name="Normal 3 4 3 7 2 15" xfId="33400"/>
    <cellStyle name="Normal 3 4 3 7 2 2" xfId="15832"/>
    <cellStyle name="Normal 3 4 3 7 2 2 2" xfId="33401"/>
    <cellStyle name="Normal 3 4 3 7 2 3" xfId="15833"/>
    <cellStyle name="Normal 3 4 3 7 2 3 2" xfId="33402"/>
    <cellStyle name="Normal 3 4 3 7 2 4" xfId="15834"/>
    <cellStyle name="Normal 3 4 3 7 2 4 2" xfId="33403"/>
    <cellStyle name="Normal 3 4 3 7 2 5" xfId="15835"/>
    <cellStyle name="Normal 3 4 3 7 2 5 2" xfId="33404"/>
    <cellStyle name="Normal 3 4 3 7 2 6" xfId="15836"/>
    <cellStyle name="Normal 3 4 3 7 2 6 2" xfId="33405"/>
    <cellStyle name="Normal 3 4 3 7 2 7" xfId="15837"/>
    <cellStyle name="Normal 3 4 3 7 2 7 2" xfId="33406"/>
    <cellStyle name="Normal 3 4 3 7 2 8" xfId="15838"/>
    <cellStyle name="Normal 3 4 3 7 2 8 2" xfId="33407"/>
    <cellStyle name="Normal 3 4 3 7 2 9" xfId="15839"/>
    <cellStyle name="Normal 3 4 3 7 2 9 2" xfId="33408"/>
    <cellStyle name="Normal 3 4 3 7 3" xfId="15840"/>
    <cellStyle name="Normal 3 4 3 7 3 2" xfId="33409"/>
    <cellStyle name="Normal 3 4 3 7 4" xfId="15841"/>
    <cellStyle name="Normal 3 4 3 7 4 2" xfId="33410"/>
    <cellStyle name="Normal 3 4 3 7 5" xfId="15842"/>
    <cellStyle name="Normal 3 4 3 7 5 2" xfId="33411"/>
    <cellStyle name="Normal 3 4 3 7 6" xfId="15843"/>
    <cellStyle name="Normal 3 4 3 7 6 2" xfId="33412"/>
    <cellStyle name="Normal 3 4 3 7 7" xfId="15844"/>
    <cellStyle name="Normal 3 4 3 7 7 2" xfId="33413"/>
    <cellStyle name="Normal 3 4 3 7 8" xfId="15845"/>
    <cellStyle name="Normal 3 4 3 7 8 2" xfId="33414"/>
    <cellStyle name="Normal 3 4 3 7 9" xfId="15846"/>
    <cellStyle name="Normal 3 4 3 7 9 2" xfId="33415"/>
    <cellStyle name="Normal 3 4 3 8" xfId="15847"/>
    <cellStyle name="Normal 3 4 3 8 10" xfId="15848"/>
    <cellStyle name="Normal 3 4 3 8 10 2" xfId="33416"/>
    <cellStyle name="Normal 3 4 3 8 11" xfId="15849"/>
    <cellStyle name="Normal 3 4 3 8 11 2" xfId="33417"/>
    <cellStyle name="Normal 3 4 3 8 12" xfId="15850"/>
    <cellStyle name="Normal 3 4 3 8 12 2" xfId="33418"/>
    <cellStyle name="Normal 3 4 3 8 13" xfId="15851"/>
    <cellStyle name="Normal 3 4 3 8 13 2" xfId="33419"/>
    <cellStyle name="Normal 3 4 3 8 14" xfId="15852"/>
    <cellStyle name="Normal 3 4 3 8 14 2" xfId="33420"/>
    <cellStyle name="Normal 3 4 3 8 15" xfId="15853"/>
    <cellStyle name="Normal 3 4 3 8 15 2" xfId="33421"/>
    <cellStyle name="Normal 3 4 3 8 16" xfId="33422"/>
    <cellStyle name="Normal 3 4 3 8 2" xfId="15854"/>
    <cellStyle name="Normal 3 4 3 8 2 10" xfId="15855"/>
    <cellStyle name="Normal 3 4 3 8 2 10 2" xfId="33423"/>
    <cellStyle name="Normal 3 4 3 8 2 11" xfId="15856"/>
    <cellStyle name="Normal 3 4 3 8 2 11 2" xfId="33424"/>
    <cellStyle name="Normal 3 4 3 8 2 12" xfId="15857"/>
    <cellStyle name="Normal 3 4 3 8 2 12 2" xfId="33425"/>
    <cellStyle name="Normal 3 4 3 8 2 13" xfId="15858"/>
    <cellStyle name="Normal 3 4 3 8 2 13 2" xfId="33426"/>
    <cellStyle name="Normal 3 4 3 8 2 14" xfId="15859"/>
    <cellStyle name="Normal 3 4 3 8 2 14 2" xfId="33427"/>
    <cellStyle name="Normal 3 4 3 8 2 15" xfId="33428"/>
    <cellStyle name="Normal 3 4 3 8 2 2" xfId="15860"/>
    <cellStyle name="Normal 3 4 3 8 2 2 2" xfId="33429"/>
    <cellStyle name="Normal 3 4 3 8 2 3" xfId="15861"/>
    <cellStyle name="Normal 3 4 3 8 2 3 2" xfId="33430"/>
    <cellStyle name="Normal 3 4 3 8 2 4" xfId="15862"/>
    <cellStyle name="Normal 3 4 3 8 2 4 2" xfId="33431"/>
    <cellStyle name="Normal 3 4 3 8 2 5" xfId="15863"/>
    <cellStyle name="Normal 3 4 3 8 2 5 2" xfId="33432"/>
    <cellStyle name="Normal 3 4 3 8 2 6" xfId="15864"/>
    <cellStyle name="Normal 3 4 3 8 2 6 2" xfId="33433"/>
    <cellStyle name="Normal 3 4 3 8 2 7" xfId="15865"/>
    <cellStyle name="Normal 3 4 3 8 2 7 2" xfId="33434"/>
    <cellStyle name="Normal 3 4 3 8 2 8" xfId="15866"/>
    <cellStyle name="Normal 3 4 3 8 2 8 2" xfId="33435"/>
    <cellStyle name="Normal 3 4 3 8 2 9" xfId="15867"/>
    <cellStyle name="Normal 3 4 3 8 2 9 2" xfId="33436"/>
    <cellStyle name="Normal 3 4 3 8 3" xfId="15868"/>
    <cellStyle name="Normal 3 4 3 8 3 2" xfId="33437"/>
    <cellStyle name="Normal 3 4 3 8 4" xfId="15869"/>
    <cellStyle name="Normal 3 4 3 8 4 2" xfId="33438"/>
    <cellStyle name="Normal 3 4 3 8 5" xfId="15870"/>
    <cellStyle name="Normal 3 4 3 8 5 2" xfId="33439"/>
    <cellStyle name="Normal 3 4 3 8 6" xfId="15871"/>
    <cellStyle name="Normal 3 4 3 8 6 2" xfId="33440"/>
    <cellStyle name="Normal 3 4 3 8 7" xfId="15872"/>
    <cellStyle name="Normal 3 4 3 8 7 2" xfId="33441"/>
    <cellStyle name="Normal 3 4 3 8 8" xfId="15873"/>
    <cellStyle name="Normal 3 4 3 8 8 2" xfId="33442"/>
    <cellStyle name="Normal 3 4 3 8 9" xfId="15874"/>
    <cellStyle name="Normal 3 4 3 8 9 2" xfId="33443"/>
    <cellStyle name="Normal 3 4 3 9" xfId="15875"/>
    <cellStyle name="Normal 3 4 3 9 10" xfId="15876"/>
    <cellStyle name="Normal 3 4 3 9 10 2" xfId="33444"/>
    <cellStyle name="Normal 3 4 3 9 11" xfId="15877"/>
    <cellStyle name="Normal 3 4 3 9 11 2" xfId="33445"/>
    <cellStyle name="Normal 3 4 3 9 12" xfId="15878"/>
    <cellStyle name="Normal 3 4 3 9 12 2" xfId="33446"/>
    <cellStyle name="Normal 3 4 3 9 13" xfId="15879"/>
    <cellStyle name="Normal 3 4 3 9 13 2" xfId="33447"/>
    <cellStyle name="Normal 3 4 3 9 14" xfId="15880"/>
    <cellStyle name="Normal 3 4 3 9 14 2" xfId="33448"/>
    <cellStyle name="Normal 3 4 3 9 15" xfId="33449"/>
    <cellStyle name="Normal 3 4 3 9 2" xfId="15881"/>
    <cellStyle name="Normal 3 4 3 9 2 2" xfId="33450"/>
    <cellStyle name="Normal 3 4 3 9 3" xfId="15882"/>
    <cellStyle name="Normal 3 4 3 9 3 2" xfId="33451"/>
    <cellStyle name="Normal 3 4 3 9 4" xfId="15883"/>
    <cellStyle name="Normal 3 4 3 9 4 2" xfId="33452"/>
    <cellStyle name="Normal 3 4 3 9 5" xfId="15884"/>
    <cellStyle name="Normal 3 4 3 9 5 2" xfId="33453"/>
    <cellStyle name="Normal 3 4 3 9 6" xfId="15885"/>
    <cellStyle name="Normal 3 4 3 9 6 2" xfId="33454"/>
    <cellStyle name="Normal 3 4 3 9 7" xfId="15886"/>
    <cellStyle name="Normal 3 4 3 9 7 2" xfId="33455"/>
    <cellStyle name="Normal 3 4 3 9 8" xfId="15887"/>
    <cellStyle name="Normal 3 4 3 9 8 2" xfId="33456"/>
    <cellStyle name="Normal 3 4 3 9 9" xfId="15888"/>
    <cellStyle name="Normal 3 4 3 9 9 2" xfId="33457"/>
    <cellStyle name="Normal 3 4 4" xfId="15889"/>
    <cellStyle name="Normal 3 4 4 10" xfId="15890"/>
    <cellStyle name="Normal 3 4 4 10 10" xfId="15891"/>
    <cellStyle name="Normal 3 4 4 10 10 2" xfId="33458"/>
    <cellStyle name="Normal 3 4 4 10 11" xfId="15892"/>
    <cellStyle name="Normal 3 4 4 10 11 2" xfId="33459"/>
    <cellStyle name="Normal 3 4 4 10 12" xfId="15893"/>
    <cellStyle name="Normal 3 4 4 10 12 2" xfId="33460"/>
    <cellStyle name="Normal 3 4 4 10 13" xfId="15894"/>
    <cellStyle name="Normal 3 4 4 10 13 2" xfId="33461"/>
    <cellStyle name="Normal 3 4 4 10 14" xfId="15895"/>
    <cellStyle name="Normal 3 4 4 10 14 2" xfId="33462"/>
    <cellStyle name="Normal 3 4 4 10 15" xfId="33463"/>
    <cellStyle name="Normal 3 4 4 10 2" xfId="15896"/>
    <cellStyle name="Normal 3 4 4 10 2 2" xfId="33464"/>
    <cellStyle name="Normal 3 4 4 10 3" xfId="15897"/>
    <cellStyle name="Normal 3 4 4 10 3 2" xfId="33465"/>
    <cellStyle name="Normal 3 4 4 10 4" xfId="15898"/>
    <cellStyle name="Normal 3 4 4 10 4 2" xfId="33466"/>
    <cellStyle name="Normal 3 4 4 10 5" xfId="15899"/>
    <cellStyle name="Normal 3 4 4 10 5 2" xfId="33467"/>
    <cellStyle name="Normal 3 4 4 10 6" xfId="15900"/>
    <cellStyle name="Normal 3 4 4 10 6 2" xfId="33468"/>
    <cellStyle name="Normal 3 4 4 10 7" xfId="15901"/>
    <cellStyle name="Normal 3 4 4 10 7 2" xfId="33469"/>
    <cellStyle name="Normal 3 4 4 10 8" xfId="15902"/>
    <cellStyle name="Normal 3 4 4 10 8 2" xfId="33470"/>
    <cellStyle name="Normal 3 4 4 10 9" xfId="15903"/>
    <cellStyle name="Normal 3 4 4 10 9 2" xfId="33471"/>
    <cellStyle name="Normal 3 4 4 11" xfId="15904"/>
    <cellStyle name="Normal 3 4 4 11 10" xfId="15905"/>
    <cellStyle name="Normal 3 4 4 11 10 2" xfId="33472"/>
    <cellStyle name="Normal 3 4 4 11 11" xfId="15906"/>
    <cellStyle name="Normal 3 4 4 11 11 2" xfId="33473"/>
    <cellStyle name="Normal 3 4 4 11 12" xfId="15907"/>
    <cellStyle name="Normal 3 4 4 11 12 2" xfId="33474"/>
    <cellStyle name="Normal 3 4 4 11 13" xfId="15908"/>
    <cellStyle name="Normal 3 4 4 11 13 2" xfId="33475"/>
    <cellStyle name="Normal 3 4 4 11 14" xfId="15909"/>
    <cellStyle name="Normal 3 4 4 11 14 2" xfId="33476"/>
    <cellStyle name="Normal 3 4 4 11 15" xfId="33477"/>
    <cellStyle name="Normal 3 4 4 11 2" xfId="15910"/>
    <cellStyle name="Normal 3 4 4 11 2 2" xfId="33478"/>
    <cellStyle name="Normal 3 4 4 11 3" xfId="15911"/>
    <cellStyle name="Normal 3 4 4 11 3 2" xfId="33479"/>
    <cellStyle name="Normal 3 4 4 11 4" xfId="15912"/>
    <cellStyle name="Normal 3 4 4 11 4 2" xfId="33480"/>
    <cellStyle name="Normal 3 4 4 11 5" xfId="15913"/>
    <cellStyle name="Normal 3 4 4 11 5 2" xfId="33481"/>
    <cellStyle name="Normal 3 4 4 11 6" xfId="15914"/>
    <cellStyle name="Normal 3 4 4 11 6 2" xfId="33482"/>
    <cellStyle name="Normal 3 4 4 11 7" xfId="15915"/>
    <cellStyle name="Normal 3 4 4 11 7 2" xfId="33483"/>
    <cellStyle name="Normal 3 4 4 11 8" xfId="15916"/>
    <cellStyle name="Normal 3 4 4 11 8 2" xfId="33484"/>
    <cellStyle name="Normal 3 4 4 11 9" xfId="15917"/>
    <cellStyle name="Normal 3 4 4 11 9 2" xfId="33485"/>
    <cellStyle name="Normal 3 4 4 12" xfId="15918"/>
    <cellStyle name="Normal 3 4 4 12 10" xfId="15919"/>
    <cellStyle name="Normal 3 4 4 12 10 2" xfId="33486"/>
    <cellStyle name="Normal 3 4 4 12 11" xfId="15920"/>
    <cellStyle name="Normal 3 4 4 12 11 2" xfId="33487"/>
    <cellStyle name="Normal 3 4 4 12 12" xfId="15921"/>
    <cellStyle name="Normal 3 4 4 12 12 2" xfId="33488"/>
    <cellStyle name="Normal 3 4 4 12 13" xfId="15922"/>
    <cellStyle name="Normal 3 4 4 12 13 2" xfId="33489"/>
    <cellStyle name="Normal 3 4 4 12 14" xfId="15923"/>
    <cellStyle name="Normal 3 4 4 12 14 2" xfId="33490"/>
    <cellStyle name="Normal 3 4 4 12 15" xfId="33491"/>
    <cellStyle name="Normal 3 4 4 12 2" xfId="15924"/>
    <cellStyle name="Normal 3 4 4 12 2 2" xfId="33492"/>
    <cellStyle name="Normal 3 4 4 12 3" xfId="15925"/>
    <cellStyle name="Normal 3 4 4 12 3 2" xfId="33493"/>
    <cellStyle name="Normal 3 4 4 12 4" xfId="15926"/>
    <cellStyle name="Normal 3 4 4 12 4 2" xfId="33494"/>
    <cellStyle name="Normal 3 4 4 12 5" xfId="15927"/>
    <cellStyle name="Normal 3 4 4 12 5 2" xfId="33495"/>
    <cellStyle name="Normal 3 4 4 12 6" xfId="15928"/>
    <cellStyle name="Normal 3 4 4 12 6 2" xfId="33496"/>
    <cellStyle name="Normal 3 4 4 12 7" xfId="15929"/>
    <cellStyle name="Normal 3 4 4 12 7 2" xfId="33497"/>
    <cellStyle name="Normal 3 4 4 12 8" xfId="15930"/>
    <cellStyle name="Normal 3 4 4 12 8 2" xfId="33498"/>
    <cellStyle name="Normal 3 4 4 12 9" xfId="15931"/>
    <cellStyle name="Normal 3 4 4 12 9 2" xfId="33499"/>
    <cellStyle name="Normal 3 4 4 13" xfId="15932"/>
    <cellStyle name="Normal 3 4 4 13 10" xfId="15933"/>
    <cellStyle name="Normal 3 4 4 13 10 2" xfId="33500"/>
    <cellStyle name="Normal 3 4 4 13 11" xfId="15934"/>
    <cellStyle name="Normal 3 4 4 13 11 2" xfId="33501"/>
    <cellStyle name="Normal 3 4 4 13 12" xfId="15935"/>
    <cellStyle name="Normal 3 4 4 13 12 2" xfId="33502"/>
    <cellStyle name="Normal 3 4 4 13 13" xfId="15936"/>
    <cellStyle name="Normal 3 4 4 13 13 2" xfId="33503"/>
    <cellStyle name="Normal 3 4 4 13 14" xfId="15937"/>
    <cellStyle name="Normal 3 4 4 13 14 2" xfId="33504"/>
    <cellStyle name="Normal 3 4 4 13 15" xfId="33505"/>
    <cellStyle name="Normal 3 4 4 13 2" xfId="15938"/>
    <cellStyle name="Normal 3 4 4 13 2 2" xfId="33506"/>
    <cellStyle name="Normal 3 4 4 13 3" xfId="15939"/>
    <cellStyle name="Normal 3 4 4 13 3 2" xfId="33507"/>
    <cellStyle name="Normal 3 4 4 13 4" xfId="15940"/>
    <cellStyle name="Normal 3 4 4 13 4 2" xfId="33508"/>
    <cellStyle name="Normal 3 4 4 13 5" xfId="15941"/>
    <cellStyle name="Normal 3 4 4 13 5 2" xfId="33509"/>
    <cellStyle name="Normal 3 4 4 13 6" xfId="15942"/>
    <cellStyle name="Normal 3 4 4 13 6 2" xfId="33510"/>
    <cellStyle name="Normal 3 4 4 13 7" xfId="15943"/>
    <cellStyle name="Normal 3 4 4 13 7 2" xfId="33511"/>
    <cellStyle name="Normal 3 4 4 13 8" xfId="15944"/>
    <cellStyle name="Normal 3 4 4 13 8 2" xfId="33512"/>
    <cellStyle name="Normal 3 4 4 13 9" xfId="15945"/>
    <cellStyle name="Normal 3 4 4 13 9 2" xfId="33513"/>
    <cellStyle name="Normal 3 4 4 14" xfId="15946"/>
    <cellStyle name="Normal 3 4 4 14 10" xfId="15947"/>
    <cellStyle name="Normal 3 4 4 14 10 2" xfId="33514"/>
    <cellStyle name="Normal 3 4 4 14 11" xfId="15948"/>
    <cellStyle name="Normal 3 4 4 14 11 2" xfId="33515"/>
    <cellStyle name="Normal 3 4 4 14 12" xfId="15949"/>
    <cellStyle name="Normal 3 4 4 14 12 2" xfId="33516"/>
    <cellStyle name="Normal 3 4 4 14 13" xfId="15950"/>
    <cellStyle name="Normal 3 4 4 14 13 2" xfId="33517"/>
    <cellStyle name="Normal 3 4 4 14 14" xfId="15951"/>
    <cellStyle name="Normal 3 4 4 14 14 2" xfId="33518"/>
    <cellStyle name="Normal 3 4 4 14 15" xfId="33519"/>
    <cellStyle name="Normal 3 4 4 14 2" xfId="15952"/>
    <cellStyle name="Normal 3 4 4 14 2 2" xfId="33520"/>
    <cellStyle name="Normal 3 4 4 14 3" xfId="15953"/>
    <cellStyle name="Normal 3 4 4 14 3 2" xfId="33521"/>
    <cellStyle name="Normal 3 4 4 14 4" xfId="15954"/>
    <cellStyle name="Normal 3 4 4 14 4 2" xfId="33522"/>
    <cellStyle name="Normal 3 4 4 14 5" xfId="15955"/>
    <cellStyle name="Normal 3 4 4 14 5 2" xfId="33523"/>
    <cellStyle name="Normal 3 4 4 14 6" xfId="15956"/>
    <cellStyle name="Normal 3 4 4 14 6 2" xfId="33524"/>
    <cellStyle name="Normal 3 4 4 14 7" xfId="15957"/>
    <cellStyle name="Normal 3 4 4 14 7 2" xfId="33525"/>
    <cellStyle name="Normal 3 4 4 14 8" xfId="15958"/>
    <cellStyle name="Normal 3 4 4 14 8 2" xfId="33526"/>
    <cellStyle name="Normal 3 4 4 14 9" xfId="15959"/>
    <cellStyle name="Normal 3 4 4 14 9 2" xfId="33527"/>
    <cellStyle name="Normal 3 4 4 15" xfId="15960"/>
    <cellStyle name="Normal 3 4 4 15 2" xfId="33528"/>
    <cellStyle name="Normal 3 4 4 16" xfId="15961"/>
    <cellStyle name="Normal 3 4 4 16 2" xfId="33529"/>
    <cellStyle name="Normal 3 4 4 17" xfId="15962"/>
    <cellStyle name="Normal 3 4 4 17 2" xfId="33530"/>
    <cellStyle name="Normal 3 4 4 18" xfId="15963"/>
    <cellStyle name="Normal 3 4 4 18 2" xfId="33531"/>
    <cellStyle name="Normal 3 4 4 19" xfId="15964"/>
    <cellStyle name="Normal 3 4 4 19 2" xfId="33532"/>
    <cellStyle name="Normal 3 4 4 2" xfId="15965"/>
    <cellStyle name="Normal 3 4 4 20" xfId="15966"/>
    <cellStyle name="Normal 3 4 4 20 2" xfId="33533"/>
    <cellStyle name="Normal 3 4 4 21" xfId="15967"/>
    <cellStyle name="Normal 3 4 4 21 2" xfId="33534"/>
    <cellStyle name="Normal 3 4 4 22" xfId="15968"/>
    <cellStyle name="Normal 3 4 4 22 2" xfId="33535"/>
    <cellStyle name="Normal 3 4 4 23" xfId="15969"/>
    <cellStyle name="Normal 3 4 4 23 2" xfId="33536"/>
    <cellStyle name="Normal 3 4 4 24" xfId="15970"/>
    <cellStyle name="Normal 3 4 4 24 2" xfId="33537"/>
    <cellStyle name="Normal 3 4 4 25" xfId="15971"/>
    <cellStyle name="Normal 3 4 4 25 2" xfId="33538"/>
    <cellStyle name="Normal 3 4 4 26" xfId="15972"/>
    <cellStyle name="Normal 3 4 4 26 2" xfId="33539"/>
    <cellStyle name="Normal 3 4 4 27" xfId="15973"/>
    <cellStyle name="Normal 3 4 4 27 2" xfId="33540"/>
    <cellStyle name="Normal 3 4 4 28" xfId="33541"/>
    <cellStyle name="Normal 3 4 4 3" xfId="15974"/>
    <cellStyle name="Normal 3 4 4 4" xfId="15975"/>
    <cellStyle name="Normal 3 4 4 5" xfId="15976"/>
    <cellStyle name="Normal 3 4 4 6" xfId="15977"/>
    <cellStyle name="Normal 3 4 4 6 10" xfId="15978"/>
    <cellStyle name="Normal 3 4 4 6 10 2" xfId="33542"/>
    <cellStyle name="Normal 3 4 4 6 11" xfId="15979"/>
    <cellStyle name="Normal 3 4 4 6 11 2" xfId="33543"/>
    <cellStyle name="Normal 3 4 4 6 12" xfId="15980"/>
    <cellStyle name="Normal 3 4 4 6 12 2" xfId="33544"/>
    <cellStyle name="Normal 3 4 4 6 13" xfId="15981"/>
    <cellStyle name="Normal 3 4 4 6 13 2" xfId="33545"/>
    <cellStyle name="Normal 3 4 4 6 14" xfId="15982"/>
    <cellStyle name="Normal 3 4 4 6 14 2" xfId="33546"/>
    <cellStyle name="Normal 3 4 4 6 15" xfId="15983"/>
    <cellStyle name="Normal 3 4 4 6 15 2" xfId="33547"/>
    <cellStyle name="Normal 3 4 4 6 16" xfId="33548"/>
    <cellStyle name="Normal 3 4 4 6 2" xfId="15984"/>
    <cellStyle name="Normal 3 4 4 6 2 10" xfId="15985"/>
    <cellStyle name="Normal 3 4 4 6 2 10 2" xfId="33549"/>
    <cellStyle name="Normal 3 4 4 6 2 11" xfId="15986"/>
    <cellStyle name="Normal 3 4 4 6 2 11 2" xfId="33550"/>
    <cellStyle name="Normal 3 4 4 6 2 12" xfId="15987"/>
    <cellStyle name="Normal 3 4 4 6 2 12 2" xfId="33551"/>
    <cellStyle name="Normal 3 4 4 6 2 13" xfId="15988"/>
    <cellStyle name="Normal 3 4 4 6 2 13 2" xfId="33552"/>
    <cellStyle name="Normal 3 4 4 6 2 14" xfId="15989"/>
    <cellStyle name="Normal 3 4 4 6 2 14 2" xfId="33553"/>
    <cellStyle name="Normal 3 4 4 6 2 15" xfId="33554"/>
    <cellStyle name="Normal 3 4 4 6 2 2" xfId="15990"/>
    <cellStyle name="Normal 3 4 4 6 2 2 2" xfId="33555"/>
    <cellStyle name="Normal 3 4 4 6 2 3" xfId="15991"/>
    <cellStyle name="Normal 3 4 4 6 2 3 2" xfId="33556"/>
    <cellStyle name="Normal 3 4 4 6 2 4" xfId="15992"/>
    <cellStyle name="Normal 3 4 4 6 2 4 2" xfId="33557"/>
    <cellStyle name="Normal 3 4 4 6 2 5" xfId="15993"/>
    <cellStyle name="Normal 3 4 4 6 2 5 2" xfId="33558"/>
    <cellStyle name="Normal 3 4 4 6 2 6" xfId="15994"/>
    <cellStyle name="Normal 3 4 4 6 2 6 2" xfId="33559"/>
    <cellStyle name="Normal 3 4 4 6 2 7" xfId="15995"/>
    <cellStyle name="Normal 3 4 4 6 2 7 2" xfId="33560"/>
    <cellStyle name="Normal 3 4 4 6 2 8" xfId="15996"/>
    <cellStyle name="Normal 3 4 4 6 2 8 2" xfId="33561"/>
    <cellStyle name="Normal 3 4 4 6 2 9" xfId="15997"/>
    <cellStyle name="Normal 3 4 4 6 2 9 2" xfId="33562"/>
    <cellStyle name="Normal 3 4 4 6 3" xfId="15998"/>
    <cellStyle name="Normal 3 4 4 6 3 2" xfId="33563"/>
    <cellStyle name="Normal 3 4 4 6 4" xfId="15999"/>
    <cellStyle name="Normal 3 4 4 6 4 2" xfId="33564"/>
    <cellStyle name="Normal 3 4 4 6 5" xfId="16000"/>
    <cellStyle name="Normal 3 4 4 6 5 2" xfId="33565"/>
    <cellStyle name="Normal 3 4 4 6 6" xfId="16001"/>
    <cellStyle name="Normal 3 4 4 6 6 2" xfId="33566"/>
    <cellStyle name="Normal 3 4 4 6 7" xfId="16002"/>
    <cellStyle name="Normal 3 4 4 6 7 2" xfId="33567"/>
    <cellStyle name="Normal 3 4 4 6 8" xfId="16003"/>
    <cellStyle name="Normal 3 4 4 6 8 2" xfId="33568"/>
    <cellStyle name="Normal 3 4 4 6 9" xfId="16004"/>
    <cellStyle name="Normal 3 4 4 6 9 2" xfId="33569"/>
    <cellStyle name="Normal 3 4 4 7" xfId="16005"/>
    <cellStyle name="Normal 3 4 4 7 10" xfId="16006"/>
    <cellStyle name="Normal 3 4 4 7 10 2" xfId="33570"/>
    <cellStyle name="Normal 3 4 4 7 11" xfId="16007"/>
    <cellStyle name="Normal 3 4 4 7 11 2" xfId="33571"/>
    <cellStyle name="Normal 3 4 4 7 12" xfId="16008"/>
    <cellStyle name="Normal 3 4 4 7 12 2" xfId="33572"/>
    <cellStyle name="Normal 3 4 4 7 13" xfId="16009"/>
    <cellStyle name="Normal 3 4 4 7 13 2" xfId="33573"/>
    <cellStyle name="Normal 3 4 4 7 14" xfId="16010"/>
    <cellStyle name="Normal 3 4 4 7 14 2" xfId="33574"/>
    <cellStyle name="Normal 3 4 4 7 15" xfId="16011"/>
    <cellStyle name="Normal 3 4 4 7 15 2" xfId="33575"/>
    <cellStyle name="Normal 3 4 4 7 16" xfId="33576"/>
    <cellStyle name="Normal 3 4 4 7 2" xfId="16012"/>
    <cellStyle name="Normal 3 4 4 7 2 10" xfId="16013"/>
    <cellStyle name="Normal 3 4 4 7 2 10 2" xfId="33577"/>
    <cellStyle name="Normal 3 4 4 7 2 11" xfId="16014"/>
    <cellStyle name="Normal 3 4 4 7 2 11 2" xfId="33578"/>
    <cellStyle name="Normal 3 4 4 7 2 12" xfId="16015"/>
    <cellStyle name="Normal 3 4 4 7 2 12 2" xfId="33579"/>
    <cellStyle name="Normal 3 4 4 7 2 13" xfId="16016"/>
    <cellStyle name="Normal 3 4 4 7 2 13 2" xfId="33580"/>
    <cellStyle name="Normal 3 4 4 7 2 14" xfId="16017"/>
    <cellStyle name="Normal 3 4 4 7 2 14 2" xfId="33581"/>
    <cellStyle name="Normal 3 4 4 7 2 15" xfId="33582"/>
    <cellStyle name="Normal 3 4 4 7 2 2" xfId="16018"/>
    <cellStyle name="Normal 3 4 4 7 2 2 2" xfId="33583"/>
    <cellStyle name="Normal 3 4 4 7 2 3" xfId="16019"/>
    <cellStyle name="Normal 3 4 4 7 2 3 2" xfId="33584"/>
    <cellStyle name="Normal 3 4 4 7 2 4" xfId="16020"/>
    <cellStyle name="Normal 3 4 4 7 2 4 2" xfId="33585"/>
    <cellStyle name="Normal 3 4 4 7 2 5" xfId="16021"/>
    <cellStyle name="Normal 3 4 4 7 2 5 2" xfId="33586"/>
    <cellStyle name="Normal 3 4 4 7 2 6" xfId="16022"/>
    <cellStyle name="Normal 3 4 4 7 2 6 2" xfId="33587"/>
    <cellStyle name="Normal 3 4 4 7 2 7" xfId="16023"/>
    <cellStyle name="Normal 3 4 4 7 2 7 2" xfId="33588"/>
    <cellStyle name="Normal 3 4 4 7 2 8" xfId="16024"/>
    <cellStyle name="Normal 3 4 4 7 2 8 2" xfId="33589"/>
    <cellStyle name="Normal 3 4 4 7 2 9" xfId="16025"/>
    <cellStyle name="Normal 3 4 4 7 2 9 2" xfId="33590"/>
    <cellStyle name="Normal 3 4 4 7 3" xfId="16026"/>
    <cellStyle name="Normal 3 4 4 7 3 2" xfId="33591"/>
    <cellStyle name="Normal 3 4 4 7 4" xfId="16027"/>
    <cellStyle name="Normal 3 4 4 7 4 2" xfId="33592"/>
    <cellStyle name="Normal 3 4 4 7 5" xfId="16028"/>
    <cellStyle name="Normal 3 4 4 7 5 2" xfId="33593"/>
    <cellStyle name="Normal 3 4 4 7 6" xfId="16029"/>
    <cellStyle name="Normal 3 4 4 7 6 2" xfId="33594"/>
    <cellStyle name="Normal 3 4 4 7 7" xfId="16030"/>
    <cellStyle name="Normal 3 4 4 7 7 2" xfId="33595"/>
    <cellStyle name="Normal 3 4 4 7 8" xfId="16031"/>
    <cellStyle name="Normal 3 4 4 7 8 2" xfId="33596"/>
    <cellStyle name="Normal 3 4 4 7 9" xfId="16032"/>
    <cellStyle name="Normal 3 4 4 7 9 2" xfId="33597"/>
    <cellStyle name="Normal 3 4 4 8" xfId="16033"/>
    <cellStyle name="Normal 3 4 4 8 10" xfId="16034"/>
    <cellStyle name="Normal 3 4 4 8 10 2" xfId="33598"/>
    <cellStyle name="Normal 3 4 4 8 11" xfId="16035"/>
    <cellStyle name="Normal 3 4 4 8 11 2" xfId="33599"/>
    <cellStyle name="Normal 3 4 4 8 12" xfId="16036"/>
    <cellStyle name="Normal 3 4 4 8 12 2" xfId="33600"/>
    <cellStyle name="Normal 3 4 4 8 13" xfId="16037"/>
    <cellStyle name="Normal 3 4 4 8 13 2" xfId="33601"/>
    <cellStyle name="Normal 3 4 4 8 14" xfId="16038"/>
    <cellStyle name="Normal 3 4 4 8 14 2" xfId="33602"/>
    <cellStyle name="Normal 3 4 4 8 15" xfId="16039"/>
    <cellStyle name="Normal 3 4 4 8 15 2" xfId="33603"/>
    <cellStyle name="Normal 3 4 4 8 16" xfId="33604"/>
    <cellStyle name="Normal 3 4 4 8 2" xfId="16040"/>
    <cellStyle name="Normal 3 4 4 8 2 10" xfId="16041"/>
    <cellStyle name="Normal 3 4 4 8 2 10 2" xfId="33605"/>
    <cellStyle name="Normal 3 4 4 8 2 11" xfId="16042"/>
    <cellStyle name="Normal 3 4 4 8 2 11 2" xfId="33606"/>
    <cellStyle name="Normal 3 4 4 8 2 12" xfId="16043"/>
    <cellStyle name="Normal 3 4 4 8 2 12 2" xfId="33607"/>
    <cellStyle name="Normal 3 4 4 8 2 13" xfId="16044"/>
    <cellStyle name="Normal 3 4 4 8 2 13 2" xfId="33608"/>
    <cellStyle name="Normal 3 4 4 8 2 14" xfId="16045"/>
    <cellStyle name="Normal 3 4 4 8 2 14 2" xfId="33609"/>
    <cellStyle name="Normal 3 4 4 8 2 15" xfId="33610"/>
    <cellStyle name="Normal 3 4 4 8 2 2" xfId="16046"/>
    <cellStyle name="Normal 3 4 4 8 2 2 2" xfId="33611"/>
    <cellStyle name="Normal 3 4 4 8 2 3" xfId="16047"/>
    <cellStyle name="Normal 3 4 4 8 2 3 2" xfId="33612"/>
    <cellStyle name="Normal 3 4 4 8 2 4" xfId="16048"/>
    <cellStyle name="Normal 3 4 4 8 2 4 2" xfId="33613"/>
    <cellStyle name="Normal 3 4 4 8 2 5" xfId="16049"/>
    <cellStyle name="Normal 3 4 4 8 2 5 2" xfId="33614"/>
    <cellStyle name="Normal 3 4 4 8 2 6" xfId="16050"/>
    <cellStyle name="Normal 3 4 4 8 2 6 2" xfId="33615"/>
    <cellStyle name="Normal 3 4 4 8 2 7" xfId="16051"/>
    <cellStyle name="Normal 3 4 4 8 2 7 2" xfId="33616"/>
    <cellStyle name="Normal 3 4 4 8 2 8" xfId="16052"/>
    <cellStyle name="Normal 3 4 4 8 2 8 2" xfId="33617"/>
    <cellStyle name="Normal 3 4 4 8 2 9" xfId="16053"/>
    <cellStyle name="Normal 3 4 4 8 2 9 2" xfId="33618"/>
    <cellStyle name="Normal 3 4 4 8 3" xfId="16054"/>
    <cellStyle name="Normal 3 4 4 8 3 2" xfId="33619"/>
    <cellStyle name="Normal 3 4 4 8 4" xfId="16055"/>
    <cellStyle name="Normal 3 4 4 8 4 2" xfId="33620"/>
    <cellStyle name="Normal 3 4 4 8 5" xfId="16056"/>
    <cellStyle name="Normal 3 4 4 8 5 2" xfId="33621"/>
    <cellStyle name="Normal 3 4 4 8 6" xfId="16057"/>
    <cellStyle name="Normal 3 4 4 8 6 2" xfId="33622"/>
    <cellStyle name="Normal 3 4 4 8 7" xfId="16058"/>
    <cellStyle name="Normal 3 4 4 8 7 2" xfId="33623"/>
    <cellStyle name="Normal 3 4 4 8 8" xfId="16059"/>
    <cellStyle name="Normal 3 4 4 8 8 2" xfId="33624"/>
    <cellStyle name="Normal 3 4 4 8 9" xfId="16060"/>
    <cellStyle name="Normal 3 4 4 8 9 2" xfId="33625"/>
    <cellStyle name="Normal 3 4 4 9" xfId="16061"/>
    <cellStyle name="Normal 3 4 4 9 10" xfId="16062"/>
    <cellStyle name="Normal 3 4 4 9 10 2" xfId="33626"/>
    <cellStyle name="Normal 3 4 4 9 11" xfId="16063"/>
    <cellStyle name="Normal 3 4 4 9 11 2" xfId="33627"/>
    <cellStyle name="Normal 3 4 4 9 12" xfId="16064"/>
    <cellStyle name="Normal 3 4 4 9 12 2" xfId="33628"/>
    <cellStyle name="Normal 3 4 4 9 13" xfId="16065"/>
    <cellStyle name="Normal 3 4 4 9 13 2" xfId="33629"/>
    <cellStyle name="Normal 3 4 4 9 14" xfId="16066"/>
    <cellStyle name="Normal 3 4 4 9 14 2" xfId="33630"/>
    <cellStyle name="Normal 3 4 4 9 15" xfId="33631"/>
    <cellStyle name="Normal 3 4 4 9 2" xfId="16067"/>
    <cellStyle name="Normal 3 4 4 9 2 2" xfId="33632"/>
    <cellStyle name="Normal 3 4 4 9 3" xfId="16068"/>
    <cellStyle name="Normal 3 4 4 9 3 2" xfId="33633"/>
    <cellStyle name="Normal 3 4 4 9 4" xfId="16069"/>
    <cellStyle name="Normal 3 4 4 9 4 2" xfId="33634"/>
    <cellStyle name="Normal 3 4 4 9 5" xfId="16070"/>
    <cellStyle name="Normal 3 4 4 9 5 2" xfId="33635"/>
    <cellStyle name="Normal 3 4 4 9 6" xfId="16071"/>
    <cellStyle name="Normal 3 4 4 9 6 2" xfId="33636"/>
    <cellStyle name="Normal 3 4 4 9 7" xfId="16072"/>
    <cellStyle name="Normal 3 4 4 9 7 2" xfId="33637"/>
    <cellStyle name="Normal 3 4 4 9 8" xfId="16073"/>
    <cellStyle name="Normal 3 4 4 9 8 2" xfId="33638"/>
    <cellStyle name="Normal 3 4 4 9 9" xfId="16074"/>
    <cellStyle name="Normal 3 4 4 9 9 2" xfId="33639"/>
    <cellStyle name="Normal 3 4 5" xfId="16075"/>
    <cellStyle name="Normal 3 4 5 10" xfId="16076"/>
    <cellStyle name="Normal 3 4 5 10 10" xfId="16077"/>
    <cellStyle name="Normal 3 4 5 10 10 2" xfId="33640"/>
    <cellStyle name="Normal 3 4 5 10 11" xfId="16078"/>
    <cellStyle name="Normal 3 4 5 10 11 2" xfId="33641"/>
    <cellStyle name="Normal 3 4 5 10 12" xfId="16079"/>
    <cellStyle name="Normal 3 4 5 10 12 2" xfId="33642"/>
    <cellStyle name="Normal 3 4 5 10 13" xfId="16080"/>
    <cellStyle name="Normal 3 4 5 10 13 2" xfId="33643"/>
    <cellStyle name="Normal 3 4 5 10 14" xfId="16081"/>
    <cellStyle name="Normal 3 4 5 10 14 2" xfId="33644"/>
    <cellStyle name="Normal 3 4 5 10 15" xfId="33645"/>
    <cellStyle name="Normal 3 4 5 10 2" xfId="16082"/>
    <cellStyle name="Normal 3 4 5 10 2 2" xfId="33646"/>
    <cellStyle name="Normal 3 4 5 10 3" xfId="16083"/>
    <cellStyle name="Normal 3 4 5 10 3 2" xfId="33647"/>
    <cellStyle name="Normal 3 4 5 10 4" xfId="16084"/>
    <cellStyle name="Normal 3 4 5 10 4 2" xfId="33648"/>
    <cellStyle name="Normal 3 4 5 10 5" xfId="16085"/>
    <cellStyle name="Normal 3 4 5 10 5 2" xfId="33649"/>
    <cellStyle name="Normal 3 4 5 10 6" xfId="16086"/>
    <cellStyle name="Normal 3 4 5 10 6 2" xfId="33650"/>
    <cellStyle name="Normal 3 4 5 10 7" xfId="16087"/>
    <cellStyle name="Normal 3 4 5 10 7 2" xfId="33651"/>
    <cellStyle name="Normal 3 4 5 10 8" xfId="16088"/>
    <cellStyle name="Normal 3 4 5 10 8 2" xfId="33652"/>
    <cellStyle name="Normal 3 4 5 10 9" xfId="16089"/>
    <cellStyle name="Normal 3 4 5 10 9 2" xfId="33653"/>
    <cellStyle name="Normal 3 4 5 11" xfId="16090"/>
    <cellStyle name="Normal 3 4 5 11 10" xfId="16091"/>
    <cellStyle name="Normal 3 4 5 11 10 2" xfId="33654"/>
    <cellStyle name="Normal 3 4 5 11 11" xfId="16092"/>
    <cellStyle name="Normal 3 4 5 11 11 2" xfId="33655"/>
    <cellStyle name="Normal 3 4 5 11 12" xfId="16093"/>
    <cellStyle name="Normal 3 4 5 11 12 2" xfId="33656"/>
    <cellStyle name="Normal 3 4 5 11 13" xfId="16094"/>
    <cellStyle name="Normal 3 4 5 11 13 2" xfId="33657"/>
    <cellStyle name="Normal 3 4 5 11 14" xfId="16095"/>
    <cellStyle name="Normal 3 4 5 11 14 2" xfId="33658"/>
    <cellStyle name="Normal 3 4 5 11 15" xfId="33659"/>
    <cellStyle name="Normal 3 4 5 11 2" xfId="16096"/>
    <cellStyle name="Normal 3 4 5 11 2 2" xfId="33660"/>
    <cellStyle name="Normal 3 4 5 11 3" xfId="16097"/>
    <cellStyle name="Normal 3 4 5 11 3 2" xfId="33661"/>
    <cellStyle name="Normal 3 4 5 11 4" xfId="16098"/>
    <cellStyle name="Normal 3 4 5 11 4 2" xfId="33662"/>
    <cellStyle name="Normal 3 4 5 11 5" xfId="16099"/>
    <cellStyle name="Normal 3 4 5 11 5 2" xfId="33663"/>
    <cellStyle name="Normal 3 4 5 11 6" xfId="16100"/>
    <cellStyle name="Normal 3 4 5 11 6 2" xfId="33664"/>
    <cellStyle name="Normal 3 4 5 11 7" xfId="16101"/>
    <cellStyle name="Normal 3 4 5 11 7 2" xfId="33665"/>
    <cellStyle name="Normal 3 4 5 11 8" xfId="16102"/>
    <cellStyle name="Normal 3 4 5 11 8 2" xfId="33666"/>
    <cellStyle name="Normal 3 4 5 11 9" xfId="16103"/>
    <cellStyle name="Normal 3 4 5 11 9 2" xfId="33667"/>
    <cellStyle name="Normal 3 4 5 12" xfId="16104"/>
    <cellStyle name="Normal 3 4 5 12 10" xfId="16105"/>
    <cellStyle name="Normal 3 4 5 12 10 2" xfId="33668"/>
    <cellStyle name="Normal 3 4 5 12 11" xfId="16106"/>
    <cellStyle name="Normal 3 4 5 12 11 2" xfId="33669"/>
    <cellStyle name="Normal 3 4 5 12 12" xfId="16107"/>
    <cellStyle name="Normal 3 4 5 12 12 2" xfId="33670"/>
    <cellStyle name="Normal 3 4 5 12 13" xfId="16108"/>
    <cellStyle name="Normal 3 4 5 12 13 2" xfId="33671"/>
    <cellStyle name="Normal 3 4 5 12 14" xfId="16109"/>
    <cellStyle name="Normal 3 4 5 12 14 2" xfId="33672"/>
    <cellStyle name="Normal 3 4 5 12 15" xfId="33673"/>
    <cellStyle name="Normal 3 4 5 12 2" xfId="16110"/>
    <cellStyle name="Normal 3 4 5 12 2 2" xfId="33674"/>
    <cellStyle name="Normal 3 4 5 12 3" xfId="16111"/>
    <cellStyle name="Normal 3 4 5 12 3 2" xfId="33675"/>
    <cellStyle name="Normal 3 4 5 12 4" xfId="16112"/>
    <cellStyle name="Normal 3 4 5 12 4 2" xfId="33676"/>
    <cellStyle name="Normal 3 4 5 12 5" xfId="16113"/>
    <cellStyle name="Normal 3 4 5 12 5 2" xfId="33677"/>
    <cellStyle name="Normal 3 4 5 12 6" xfId="16114"/>
    <cellStyle name="Normal 3 4 5 12 6 2" xfId="33678"/>
    <cellStyle name="Normal 3 4 5 12 7" xfId="16115"/>
    <cellStyle name="Normal 3 4 5 12 7 2" xfId="33679"/>
    <cellStyle name="Normal 3 4 5 12 8" xfId="16116"/>
    <cellStyle name="Normal 3 4 5 12 8 2" xfId="33680"/>
    <cellStyle name="Normal 3 4 5 12 9" xfId="16117"/>
    <cellStyle name="Normal 3 4 5 12 9 2" xfId="33681"/>
    <cellStyle name="Normal 3 4 5 13" xfId="16118"/>
    <cellStyle name="Normal 3 4 5 13 10" xfId="16119"/>
    <cellStyle name="Normal 3 4 5 13 10 2" xfId="33682"/>
    <cellStyle name="Normal 3 4 5 13 11" xfId="16120"/>
    <cellStyle name="Normal 3 4 5 13 11 2" xfId="33683"/>
    <cellStyle name="Normal 3 4 5 13 12" xfId="16121"/>
    <cellStyle name="Normal 3 4 5 13 12 2" xfId="33684"/>
    <cellStyle name="Normal 3 4 5 13 13" xfId="16122"/>
    <cellStyle name="Normal 3 4 5 13 13 2" xfId="33685"/>
    <cellStyle name="Normal 3 4 5 13 14" xfId="16123"/>
    <cellStyle name="Normal 3 4 5 13 14 2" xfId="33686"/>
    <cellStyle name="Normal 3 4 5 13 15" xfId="33687"/>
    <cellStyle name="Normal 3 4 5 13 2" xfId="16124"/>
    <cellStyle name="Normal 3 4 5 13 2 2" xfId="33688"/>
    <cellStyle name="Normal 3 4 5 13 3" xfId="16125"/>
    <cellStyle name="Normal 3 4 5 13 3 2" xfId="33689"/>
    <cellStyle name="Normal 3 4 5 13 4" xfId="16126"/>
    <cellStyle name="Normal 3 4 5 13 4 2" xfId="33690"/>
    <cellStyle name="Normal 3 4 5 13 5" xfId="16127"/>
    <cellStyle name="Normal 3 4 5 13 5 2" xfId="33691"/>
    <cellStyle name="Normal 3 4 5 13 6" xfId="16128"/>
    <cellStyle name="Normal 3 4 5 13 6 2" xfId="33692"/>
    <cellStyle name="Normal 3 4 5 13 7" xfId="16129"/>
    <cellStyle name="Normal 3 4 5 13 7 2" xfId="33693"/>
    <cellStyle name="Normal 3 4 5 13 8" xfId="16130"/>
    <cellStyle name="Normal 3 4 5 13 8 2" xfId="33694"/>
    <cellStyle name="Normal 3 4 5 13 9" xfId="16131"/>
    <cellStyle name="Normal 3 4 5 13 9 2" xfId="33695"/>
    <cellStyle name="Normal 3 4 5 14" xfId="16132"/>
    <cellStyle name="Normal 3 4 5 14 10" xfId="16133"/>
    <cellStyle name="Normal 3 4 5 14 10 2" xfId="33696"/>
    <cellStyle name="Normal 3 4 5 14 11" xfId="16134"/>
    <cellStyle name="Normal 3 4 5 14 11 2" xfId="33697"/>
    <cellStyle name="Normal 3 4 5 14 12" xfId="16135"/>
    <cellStyle name="Normal 3 4 5 14 12 2" xfId="33698"/>
    <cellStyle name="Normal 3 4 5 14 13" xfId="16136"/>
    <cellStyle name="Normal 3 4 5 14 13 2" xfId="33699"/>
    <cellStyle name="Normal 3 4 5 14 14" xfId="16137"/>
    <cellStyle name="Normal 3 4 5 14 14 2" xfId="33700"/>
    <cellStyle name="Normal 3 4 5 14 15" xfId="33701"/>
    <cellStyle name="Normal 3 4 5 14 2" xfId="16138"/>
    <cellStyle name="Normal 3 4 5 14 2 2" xfId="33702"/>
    <cellStyle name="Normal 3 4 5 14 3" xfId="16139"/>
    <cellStyle name="Normal 3 4 5 14 3 2" xfId="33703"/>
    <cellStyle name="Normal 3 4 5 14 4" xfId="16140"/>
    <cellStyle name="Normal 3 4 5 14 4 2" xfId="33704"/>
    <cellStyle name="Normal 3 4 5 14 5" xfId="16141"/>
    <cellStyle name="Normal 3 4 5 14 5 2" xfId="33705"/>
    <cellStyle name="Normal 3 4 5 14 6" xfId="16142"/>
    <cellStyle name="Normal 3 4 5 14 6 2" xfId="33706"/>
    <cellStyle name="Normal 3 4 5 14 7" xfId="16143"/>
    <cellStyle name="Normal 3 4 5 14 7 2" xfId="33707"/>
    <cellStyle name="Normal 3 4 5 14 8" xfId="16144"/>
    <cellStyle name="Normal 3 4 5 14 8 2" xfId="33708"/>
    <cellStyle name="Normal 3 4 5 14 9" xfId="16145"/>
    <cellStyle name="Normal 3 4 5 14 9 2" xfId="33709"/>
    <cellStyle name="Normal 3 4 5 15" xfId="16146"/>
    <cellStyle name="Normal 3 4 5 15 2" xfId="33710"/>
    <cellStyle name="Normal 3 4 5 16" xfId="16147"/>
    <cellStyle name="Normal 3 4 5 16 2" xfId="33711"/>
    <cellStyle name="Normal 3 4 5 17" xfId="16148"/>
    <cellStyle name="Normal 3 4 5 17 2" xfId="33712"/>
    <cellStyle name="Normal 3 4 5 18" xfId="16149"/>
    <cellStyle name="Normal 3 4 5 18 2" xfId="33713"/>
    <cellStyle name="Normal 3 4 5 19" xfId="16150"/>
    <cellStyle name="Normal 3 4 5 19 2" xfId="33714"/>
    <cellStyle name="Normal 3 4 5 2" xfId="16151"/>
    <cellStyle name="Normal 3 4 5 20" xfId="16152"/>
    <cellStyle name="Normal 3 4 5 20 2" xfId="33715"/>
    <cellStyle name="Normal 3 4 5 21" xfId="16153"/>
    <cellStyle name="Normal 3 4 5 21 2" xfId="33716"/>
    <cellStyle name="Normal 3 4 5 22" xfId="16154"/>
    <cellStyle name="Normal 3 4 5 22 2" xfId="33717"/>
    <cellStyle name="Normal 3 4 5 23" xfId="16155"/>
    <cellStyle name="Normal 3 4 5 23 2" xfId="33718"/>
    <cellStyle name="Normal 3 4 5 24" xfId="16156"/>
    <cellStyle name="Normal 3 4 5 24 2" xfId="33719"/>
    <cellStyle name="Normal 3 4 5 25" xfId="16157"/>
    <cellStyle name="Normal 3 4 5 25 2" xfId="33720"/>
    <cellStyle name="Normal 3 4 5 26" xfId="16158"/>
    <cellStyle name="Normal 3 4 5 26 2" xfId="33721"/>
    <cellStyle name="Normal 3 4 5 27" xfId="16159"/>
    <cellStyle name="Normal 3 4 5 27 2" xfId="33722"/>
    <cellStyle name="Normal 3 4 5 28" xfId="33723"/>
    <cellStyle name="Normal 3 4 5 3" xfId="16160"/>
    <cellStyle name="Normal 3 4 5 4" xfId="16161"/>
    <cellStyle name="Normal 3 4 5 5" xfId="16162"/>
    <cellStyle name="Normal 3 4 5 6" xfId="16163"/>
    <cellStyle name="Normal 3 4 5 6 10" xfId="16164"/>
    <cellStyle name="Normal 3 4 5 6 10 2" xfId="33724"/>
    <cellStyle name="Normal 3 4 5 6 11" xfId="16165"/>
    <cellStyle name="Normal 3 4 5 6 11 2" xfId="33725"/>
    <cellStyle name="Normal 3 4 5 6 12" xfId="16166"/>
    <cellStyle name="Normal 3 4 5 6 12 2" xfId="33726"/>
    <cellStyle name="Normal 3 4 5 6 13" xfId="16167"/>
    <cellStyle name="Normal 3 4 5 6 13 2" xfId="33727"/>
    <cellStyle name="Normal 3 4 5 6 14" xfId="16168"/>
    <cellStyle name="Normal 3 4 5 6 14 2" xfId="33728"/>
    <cellStyle name="Normal 3 4 5 6 15" xfId="16169"/>
    <cellStyle name="Normal 3 4 5 6 15 2" xfId="33729"/>
    <cellStyle name="Normal 3 4 5 6 16" xfId="33730"/>
    <cellStyle name="Normal 3 4 5 6 2" xfId="16170"/>
    <cellStyle name="Normal 3 4 5 6 2 10" xfId="16171"/>
    <cellStyle name="Normal 3 4 5 6 2 10 2" xfId="33731"/>
    <cellStyle name="Normal 3 4 5 6 2 11" xfId="16172"/>
    <cellStyle name="Normal 3 4 5 6 2 11 2" xfId="33732"/>
    <cellStyle name="Normal 3 4 5 6 2 12" xfId="16173"/>
    <cellStyle name="Normal 3 4 5 6 2 12 2" xfId="33733"/>
    <cellStyle name="Normal 3 4 5 6 2 13" xfId="16174"/>
    <cellStyle name="Normal 3 4 5 6 2 13 2" xfId="33734"/>
    <cellStyle name="Normal 3 4 5 6 2 14" xfId="16175"/>
    <cellStyle name="Normal 3 4 5 6 2 14 2" xfId="33735"/>
    <cellStyle name="Normal 3 4 5 6 2 15" xfId="33736"/>
    <cellStyle name="Normal 3 4 5 6 2 2" xfId="16176"/>
    <cellStyle name="Normal 3 4 5 6 2 2 2" xfId="33737"/>
    <cellStyle name="Normal 3 4 5 6 2 3" xfId="16177"/>
    <cellStyle name="Normal 3 4 5 6 2 3 2" xfId="33738"/>
    <cellStyle name="Normal 3 4 5 6 2 4" xfId="16178"/>
    <cellStyle name="Normal 3 4 5 6 2 4 2" xfId="33739"/>
    <cellStyle name="Normal 3 4 5 6 2 5" xfId="16179"/>
    <cellStyle name="Normal 3 4 5 6 2 5 2" xfId="33740"/>
    <cellStyle name="Normal 3 4 5 6 2 6" xfId="16180"/>
    <cellStyle name="Normal 3 4 5 6 2 6 2" xfId="33741"/>
    <cellStyle name="Normal 3 4 5 6 2 7" xfId="16181"/>
    <cellStyle name="Normal 3 4 5 6 2 7 2" xfId="33742"/>
    <cellStyle name="Normal 3 4 5 6 2 8" xfId="16182"/>
    <cellStyle name="Normal 3 4 5 6 2 8 2" xfId="33743"/>
    <cellStyle name="Normal 3 4 5 6 2 9" xfId="16183"/>
    <cellStyle name="Normal 3 4 5 6 2 9 2" xfId="33744"/>
    <cellStyle name="Normal 3 4 5 6 3" xfId="16184"/>
    <cellStyle name="Normal 3 4 5 6 3 2" xfId="33745"/>
    <cellStyle name="Normal 3 4 5 6 4" xfId="16185"/>
    <cellStyle name="Normal 3 4 5 6 4 2" xfId="33746"/>
    <cellStyle name="Normal 3 4 5 6 5" xfId="16186"/>
    <cellStyle name="Normal 3 4 5 6 5 2" xfId="33747"/>
    <cellStyle name="Normal 3 4 5 6 6" xfId="16187"/>
    <cellStyle name="Normal 3 4 5 6 6 2" xfId="33748"/>
    <cellStyle name="Normal 3 4 5 6 7" xfId="16188"/>
    <cellStyle name="Normal 3 4 5 6 7 2" xfId="33749"/>
    <cellStyle name="Normal 3 4 5 6 8" xfId="16189"/>
    <cellStyle name="Normal 3 4 5 6 8 2" xfId="33750"/>
    <cellStyle name="Normal 3 4 5 6 9" xfId="16190"/>
    <cellStyle name="Normal 3 4 5 6 9 2" xfId="33751"/>
    <cellStyle name="Normal 3 4 5 7" xfId="16191"/>
    <cellStyle name="Normal 3 4 5 7 10" xfId="16192"/>
    <cellStyle name="Normal 3 4 5 7 10 2" xfId="33752"/>
    <cellStyle name="Normal 3 4 5 7 11" xfId="16193"/>
    <cellStyle name="Normal 3 4 5 7 11 2" xfId="33753"/>
    <cellStyle name="Normal 3 4 5 7 12" xfId="16194"/>
    <cellStyle name="Normal 3 4 5 7 12 2" xfId="33754"/>
    <cellStyle name="Normal 3 4 5 7 13" xfId="16195"/>
    <cellStyle name="Normal 3 4 5 7 13 2" xfId="33755"/>
    <cellStyle name="Normal 3 4 5 7 14" xfId="16196"/>
    <cellStyle name="Normal 3 4 5 7 14 2" xfId="33756"/>
    <cellStyle name="Normal 3 4 5 7 15" xfId="16197"/>
    <cellStyle name="Normal 3 4 5 7 15 2" xfId="33757"/>
    <cellStyle name="Normal 3 4 5 7 16" xfId="33758"/>
    <cellStyle name="Normal 3 4 5 7 2" xfId="16198"/>
    <cellStyle name="Normal 3 4 5 7 2 10" xfId="16199"/>
    <cellStyle name="Normal 3 4 5 7 2 10 2" xfId="33759"/>
    <cellStyle name="Normal 3 4 5 7 2 11" xfId="16200"/>
    <cellStyle name="Normal 3 4 5 7 2 11 2" xfId="33760"/>
    <cellStyle name="Normal 3 4 5 7 2 12" xfId="16201"/>
    <cellStyle name="Normal 3 4 5 7 2 12 2" xfId="33761"/>
    <cellStyle name="Normal 3 4 5 7 2 13" xfId="16202"/>
    <cellStyle name="Normal 3 4 5 7 2 13 2" xfId="33762"/>
    <cellStyle name="Normal 3 4 5 7 2 14" xfId="16203"/>
    <cellStyle name="Normal 3 4 5 7 2 14 2" xfId="33763"/>
    <cellStyle name="Normal 3 4 5 7 2 15" xfId="33764"/>
    <cellStyle name="Normal 3 4 5 7 2 2" xfId="16204"/>
    <cellStyle name="Normal 3 4 5 7 2 2 2" xfId="33765"/>
    <cellStyle name="Normal 3 4 5 7 2 3" xfId="16205"/>
    <cellStyle name="Normal 3 4 5 7 2 3 2" xfId="33766"/>
    <cellStyle name="Normal 3 4 5 7 2 4" xfId="16206"/>
    <cellStyle name="Normal 3 4 5 7 2 4 2" xfId="33767"/>
    <cellStyle name="Normal 3 4 5 7 2 5" xfId="16207"/>
    <cellStyle name="Normal 3 4 5 7 2 5 2" xfId="33768"/>
    <cellStyle name="Normal 3 4 5 7 2 6" xfId="16208"/>
    <cellStyle name="Normal 3 4 5 7 2 6 2" xfId="33769"/>
    <cellStyle name="Normal 3 4 5 7 2 7" xfId="16209"/>
    <cellStyle name="Normal 3 4 5 7 2 7 2" xfId="33770"/>
    <cellStyle name="Normal 3 4 5 7 2 8" xfId="16210"/>
    <cellStyle name="Normal 3 4 5 7 2 8 2" xfId="33771"/>
    <cellStyle name="Normal 3 4 5 7 2 9" xfId="16211"/>
    <cellStyle name="Normal 3 4 5 7 2 9 2" xfId="33772"/>
    <cellStyle name="Normal 3 4 5 7 3" xfId="16212"/>
    <cellStyle name="Normal 3 4 5 7 3 2" xfId="33773"/>
    <cellStyle name="Normal 3 4 5 7 4" xfId="16213"/>
    <cellStyle name="Normal 3 4 5 7 4 2" xfId="33774"/>
    <cellStyle name="Normal 3 4 5 7 5" xfId="16214"/>
    <cellStyle name="Normal 3 4 5 7 5 2" xfId="33775"/>
    <cellStyle name="Normal 3 4 5 7 6" xfId="16215"/>
    <cellStyle name="Normal 3 4 5 7 6 2" xfId="33776"/>
    <cellStyle name="Normal 3 4 5 7 7" xfId="16216"/>
    <cellStyle name="Normal 3 4 5 7 7 2" xfId="33777"/>
    <cellStyle name="Normal 3 4 5 7 8" xfId="16217"/>
    <cellStyle name="Normal 3 4 5 7 8 2" xfId="33778"/>
    <cellStyle name="Normal 3 4 5 7 9" xfId="16218"/>
    <cellStyle name="Normal 3 4 5 7 9 2" xfId="33779"/>
    <cellStyle name="Normal 3 4 5 8" xfId="16219"/>
    <cellStyle name="Normal 3 4 5 8 10" xfId="16220"/>
    <cellStyle name="Normal 3 4 5 8 10 2" xfId="33780"/>
    <cellStyle name="Normal 3 4 5 8 11" xfId="16221"/>
    <cellStyle name="Normal 3 4 5 8 11 2" xfId="33781"/>
    <cellStyle name="Normal 3 4 5 8 12" xfId="16222"/>
    <cellStyle name="Normal 3 4 5 8 12 2" xfId="33782"/>
    <cellStyle name="Normal 3 4 5 8 13" xfId="16223"/>
    <cellStyle name="Normal 3 4 5 8 13 2" xfId="33783"/>
    <cellStyle name="Normal 3 4 5 8 14" xfId="16224"/>
    <cellStyle name="Normal 3 4 5 8 14 2" xfId="33784"/>
    <cellStyle name="Normal 3 4 5 8 15" xfId="16225"/>
    <cellStyle name="Normal 3 4 5 8 15 2" xfId="33785"/>
    <cellStyle name="Normal 3 4 5 8 16" xfId="33786"/>
    <cellStyle name="Normal 3 4 5 8 2" xfId="16226"/>
    <cellStyle name="Normal 3 4 5 8 2 10" xfId="16227"/>
    <cellStyle name="Normal 3 4 5 8 2 10 2" xfId="33787"/>
    <cellStyle name="Normal 3 4 5 8 2 11" xfId="16228"/>
    <cellStyle name="Normal 3 4 5 8 2 11 2" xfId="33788"/>
    <cellStyle name="Normal 3 4 5 8 2 12" xfId="16229"/>
    <cellStyle name="Normal 3 4 5 8 2 12 2" xfId="33789"/>
    <cellStyle name="Normal 3 4 5 8 2 13" xfId="16230"/>
    <cellStyle name="Normal 3 4 5 8 2 13 2" xfId="33790"/>
    <cellStyle name="Normal 3 4 5 8 2 14" xfId="16231"/>
    <cellStyle name="Normal 3 4 5 8 2 14 2" xfId="33791"/>
    <cellStyle name="Normal 3 4 5 8 2 15" xfId="33792"/>
    <cellStyle name="Normal 3 4 5 8 2 2" xfId="16232"/>
    <cellStyle name="Normal 3 4 5 8 2 2 2" xfId="33793"/>
    <cellStyle name="Normal 3 4 5 8 2 3" xfId="16233"/>
    <cellStyle name="Normal 3 4 5 8 2 3 2" xfId="33794"/>
    <cellStyle name="Normal 3 4 5 8 2 4" xfId="16234"/>
    <cellStyle name="Normal 3 4 5 8 2 4 2" xfId="33795"/>
    <cellStyle name="Normal 3 4 5 8 2 5" xfId="16235"/>
    <cellStyle name="Normal 3 4 5 8 2 5 2" xfId="33796"/>
    <cellStyle name="Normal 3 4 5 8 2 6" xfId="16236"/>
    <cellStyle name="Normal 3 4 5 8 2 6 2" xfId="33797"/>
    <cellStyle name="Normal 3 4 5 8 2 7" xfId="16237"/>
    <cellStyle name="Normal 3 4 5 8 2 7 2" xfId="33798"/>
    <cellStyle name="Normal 3 4 5 8 2 8" xfId="16238"/>
    <cellStyle name="Normal 3 4 5 8 2 8 2" xfId="33799"/>
    <cellStyle name="Normal 3 4 5 8 2 9" xfId="16239"/>
    <cellStyle name="Normal 3 4 5 8 2 9 2" xfId="33800"/>
    <cellStyle name="Normal 3 4 5 8 3" xfId="16240"/>
    <cellStyle name="Normal 3 4 5 8 3 2" xfId="33801"/>
    <cellStyle name="Normal 3 4 5 8 4" xfId="16241"/>
    <cellStyle name="Normal 3 4 5 8 4 2" xfId="33802"/>
    <cellStyle name="Normal 3 4 5 8 5" xfId="16242"/>
    <cellStyle name="Normal 3 4 5 8 5 2" xfId="33803"/>
    <cellStyle name="Normal 3 4 5 8 6" xfId="16243"/>
    <cellStyle name="Normal 3 4 5 8 6 2" xfId="33804"/>
    <cellStyle name="Normal 3 4 5 8 7" xfId="16244"/>
    <cellStyle name="Normal 3 4 5 8 7 2" xfId="33805"/>
    <cellStyle name="Normal 3 4 5 8 8" xfId="16245"/>
    <cellStyle name="Normal 3 4 5 8 8 2" xfId="33806"/>
    <cellStyle name="Normal 3 4 5 8 9" xfId="16246"/>
    <cellStyle name="Normal 3 4 5 8 9 2" xfId="33807"/>
    <cellStyle name="Normal 3 4 5 9" xfId="16247"/>
    <cellStyle name="Normal 3 4 5 9 10" xfId="16248"/>
    <cellStyle name="Normal 3 4 5 9 10 2" xfId="33808"/>
    <cellStyle name="Normal 3 4 5 9 11" xfId="16249"/>
    <cellStyle name="Normal 3 4 5 9 11 2" xfId="33809"/>
    <cellStyle name="Normal 3 4 5 9 12" xfId="16250"/>
    <cellStyle name="Normal 3 4 5 9 12 2" xfId="33810"/>
    <cellStyle name="Normal 3 4 5 9 13" xfId="16251"/>
    <cellStyle name="Normal 3 4 5 9 13 2" xfId="33811"/>
    <cellStyle name="Normal 3 4 5 9 14" xfId="16252"/>
    <cellStyle name="Normal 3 4 5 9 14 2" xfId="33812"/>
    <cellStyle name="Normal 3 4 5 9 15" xfId="33813"/>
    <cellStyle name="Normal 3 4 5 9 2" xfId="16253"/>
    <cellStyle name="Normal 3 4 5 9 2 2" xfId="33814"/>
    <cellStyle name="Normal 3 4 5 9 3" xfId="16254"/>
    <cellStyle name="Normal 3 4 5 9 3 2" xfId="33815"/>
    <cellStyle name="Normal 3 4 5 9 4" xfId="16255"/>
    <cellStyle name="Normal 3 4 5 9 4 2" xfId="33816"/>
    <cellStyle name="Normal 3 4 5 9 5" xfId="16256"/>
    <cellStyle name="Normal 3 4 5 9 5 2" xfId="33817"/>
    <cellStyle name="Normal 3 4 5 9 6" xfId="16257"/>
    <cellStyle name="Normal 3 4 5 9 6 2" xfId="33818"/>
    <cellStyle name="Normal 3 4 5 9 7" xfId="16258"/>
    <cellStyle name="Normal 3 4 5 9 7 2" xfId="33819"/>
    <cellStyle name="Normal 3 4 5 9 8" xfId="16259"/>
    <cellStyle name="Normal 3 4 5 9 8 2" xfId="33820"/>
    <cellStyle name="Normal 3 4 5 9 9" xfId="16260"/>
    <cellStyle name="Normal 3 4 5 9 9 2" xfId="33821"/>
    <cellStyle name="Normal 3 4 6" xfId="16261"/>
    <cellStyle name="Normal 3 4 6 10" xfId="16262"/>
    <cellStyle name="Normal 3 4 6 10 10" xfId="16263"/>
    <cellStyle name="Normal 3 4 6 10 10 2" xfId="33822"/>
    <cellStyle name="Normal 3 4 6 10 11" xfId="16264"/>
    <cellStyle name="Normal 3 4 6 10 11 2" xfId="33823"/>
    <cellStyle name="Normal 3 4 6 10 12" xfId="16265"/>
    <cellStyle name="Normal 3 4 6 10 12 2" xfId="33824"/>
    <cellStyle name="Normal 3 4 6 10 13" xfId="16266"/>
    <cellStyle name="Normal 3 4 6 10 13 2" xfId="33825"/>
    <cellStyle name="Normal 3 4 6 10 14" xfId="16267"/>
    <cellStyle name="Normal 3 4 6 10 14 2" xfId="33826"/>
    <cellStyle name="Normal 3 4 6 10 15" xfId="33827"/>
    <cellStyle name="Normal 3 4 6 10 2" xfId="16268"/>
    <cellStyle name="Normal 3 4 6 10 2 2" xfId="33828"/>
    <cellStyle name="Normal 3 4 6 10 3" xfId="16269"/>
    <cellStyle name="Normal 3 4 6 10 3 2" xfId="33829"/>
    <cellStyle name="Normal 3 4 6 10 4" xfId="16270"/>
    <cellStyle name="Normal 3 4 6 10 4 2" xfId="33830"/>
    <cellStyle name="Normal 3 4 6 10 5" xfId="16271"/>
    <cellStyle name="Normal 3 4 6 10 5 2" xfId="33831"/>
    <cellStyle name="Normal 3 4 6 10 6" xfId="16272"/>
    <cellStyle name="Normal 3 4 6 10 6 2" xfId="33832"/>
    <cellStyle name="Normal 3 4 6 10 7" xfId="16273"/>
    <cellStyle name="Normal 3 4 6 10 7 2" xfId="33833"/>
    <cellStyle name="Normal 3 4 6 10 8" xfId="16274"/>
    <cellStyle name="Normal 3 4 6 10 8 2" xfId="33834"/>
    <cellStyle name="Normal 3 4 6 10 9" xfId="16275"/>
    <cellStyle name="Normal 3 4 6 10 9 2" xfId="33835"/>
    <cellStyle name="Normal 3 4 6 11" xfId="16276"/>
    <cellStyle name="Normal 3 4 6 11 10" xfId="16277"/>
    <cellStyle name="Normal 3 4 6 11 10 2" xfId="33836"/>
    <cellStyle name="Normal 3 4 6 11 11" xfId="16278"/>
    <cellStyle name="Normal 3 4 6 11 11 2" xfId="33837"/>
    <cellStyle name="Normal 3 4 6 11 12" xfId="16279"/>
    <cellStyle name="Normal 3 4 6 11 12 2" xfId="33838"/>
    <cellStyle name="Normal 3 4 6 11 13" xfId="16280"/>
    <cellStyle name="Normal 3 4 6 11 13 2" xfId="33839"/>
    <cellStyle name="Normal 3 4 6 11 14" xfId="16281"/>
    <cellStyle name="Normal 3 4 6 11 14 2" xfId="33840"/>
    <cellStyle name="Normal 3 4 6 11 15" xfId="33841"/>
    <cellStyle name="Normal 3 4 6 11 2" xfId="16282"/>
    <cellStyle name="Normal 3 4 6 11 2 2" xfId="33842"/>
    <cellStyle name="Normal 3 4 6 11 3" xfId="16283"/>
    <cellStyle name="Normal 3 4 6 11 3 2" xfId="33843"/>
    <cellStyle name="Normal 3 4 6 11 4" xfId="16284"/>
    <cellStyle name="Normal 3 4 6 11 4 2" xfId="33844"/>
    <cellStyle name="Normal 3 4 6 11 5" xfId="16285"/>
    <cellStyle name="Normal 3 4 6 11 5 2" xfId="33845"/>
    <cellStyle name="Normal 3 4 6 11 6" xfId="16286"/>
    <cellStyle name="Normal 3 4 6 11 6 2" xfId="33846"/>
    <cellStyle name="Normal 3 4 6 11 7" xfId="16287"/>
    <cellStyle name="Normal 3 4 6 11 7 2" xfId="33847"/>
    <cellStyle name="Normal 3 4 6 11 8" xfId="16288"/>
    <cellStyle name="Normal 3 4 6 11 8 2" xfId="33848"/>
    <cellStyle name="Normal 3 4 6 11 9" xfId="16289"/>
    <cellStyle name="Normal 3 4 6 11 9 2" xfId="33849"/>
    <cellStyle name="Normal 3 4 6 12" xfId="16290"/>
    <cellStyle name="Normal 3 4 6 12 10" xfId="16291"/>
    <cellStyle name="Normal 3 4 6 12 10 2" xfId="33850"/>
    <cellStyle name="Normal 3 4 6 12 11" xfId="16292"/>
    <cellStyle name="Normal 3 4 6 12 11 2" xfId="33851"/>
    <cellStyle name="Normal 3 4 6 12 12" xfId="16293"/>
    <cellStyle name="Normal 3 4 6 12 12 2" xfId="33852"/>
    <cellStyle name="Normal 3 4 6 12 13" xfId="16294"/>
    <cellStyle name="Normal 3 4 6 12 13 2" xfId="33853"/>
    <cellStyle name="Normal 3 4 6 12 14" xfId="16295"/>
    <cellStyle name="Normal 3 4 6 12 14 2" xfId="33854"/>
    <cellStyle name="Normal 3 4 6 12 15" xfId="33855"/>
    <cellStyle name="Normal 3 4 6 12 2" xfId="16296"/>
    <cellStyle name="Normal 3 4 6 12 2 2" xfId="33856"/>
    <cellStyle name="Normal 3 4 6 12 3" xfId="16297"/>
    <cellStyle name="Normal 3 4 6 12 3 2" xfId="33857"/>
    <cellStyle name="Normal 3 4 6 12 4" xfId="16298"/>
    <cellStyle name="Normal 3 4 6 12 4 2" xfId="33858"/>
    <cellStyle name="Normal 3 4 6 12 5" xfId="16299"/>
    <cellStyle name="Normal 3 4 6 12 5 2" xfId="33859"/>
    <cellStyle name="Normal 3 4 6 12 6" xfId="16300"/>
    <cellStyle name="Normal 3 4 6 12 6 2" xfId="33860"/>
    <cellStyle name="Normal 3 4 6 12 7" xfId="16301"/>
    <cellStyle name="Normal 3 4 6 12 7 2" xfId="33861"/>
    <cellStyle name="Normal 3 4 6 12 8" xfId="16302"/>
    <cellStyle name="Normal 3 4 6 12 8 2" xfId="33862"/>
    <cellStyle name="Normal 3 4 6 12 9" xfId="16303"/>
    <cellStyle name="Normal 3 4 6 12 9 2" xfId="33863"/>
    <cellStyle name="Normal 3 4 6 13" xfId="16304"/>
    <cellStyle name="Normal 3 4 6 13 10" xfId="16305"/>
    <cellStyle name="Normal 3 4 6 13 10 2" xfId="33864"/>
    <cellStyle name="Normal 3 4 6 13 11" xfId="16306"/>
    <cellStyle name="Normal 3 4 6 13 11 2" xfId="33865"/>
    <cellStyle name="Normal 3 4 6 13 12" xfId="16307"/>
    <cellStyle name="Normal 3 4 6 13 12 2" xfId="33866"/>
    <cellStyle name="Normal 3 4 6 13 13" xfId="16308"/>
    <cellStyle name="Normal 3 4 6 13 13 2" xfId="33867"/>
    <cellStyle name="Normal 3 4 6 13 14" xfId="16309"/>
    <cellStyle name="Normal 3 4 6 13 14 2" xfId="33868"/>
    <cellStyle name="Normal 3 4 6 13 15" xfId="33869"/>
    <cellStyle name="Normal 3 4 6 13 2" xfId="16310"/>
    <cellStyle name="Normal 3 4 6 13 2 2" xfId="33870"/>
    <cellStyle name="Normal 3 4 6 13 3" xfId="16311"/>
    <cellStyle name="Normal 3 4 6 13 3 2" xfId="33871"/>
    <cellStyle name="Normal 3 4 6 13 4" xfId="16312"/>
    <cellStyle name="Normal 3 4 6 13 4 2" xfId="33872"/>
    <cellStyle name="Normal 3 4 6 13 5" xfId="16313"/>
    <cellStyle name="Normal 3 4 6 13 5 2" xfId="33873"/>
    <cellStyle name="Normal 3 4 6 13 6" xfId="16314"/>
    <cellStyle name="Normal 3 4 6 13 6 2" xfId="33874"/>
    <cellStyle name="Normal 3 4 6 13 7" xfId="16315"/>
    <cellStyle name="Normal 3 4 6 13 7 2" xfId="33875"/>
    <cellStyle name="Normal 3 4 6 13 8" xfId="16316"/>
    <cellStyle name="Normal 3 4 6 13 8 2" xfId="33876"/>
    <cellStyle name="Normal 3 4 6 13 9" xfId="16317"/>
    <cellStyle name="Normal 3 4 6 13 9 2" xfId="33877"/>
    <cellStyle name="Normal 3 4 6 14" xfId="16318"/>
    <cellStyle name="Normal 3 4 6 14 10" xfId="16319"/>
    <cellStyle name="Normal 3 4 6 14 10 2" xfId="33878"/>
    <cellStyle name="Normal 3 4 6 14 11" xfId="16320"/>
    <cellStyle name="Normal 3 4 6 14 11 2" xfId="33879"/>
    <cellStyle name="Normal 3 4 6 14 12" xfId="16321"/>
    <cellStyle name="Normal 3 4 6 14 12 2" xfId="33880"/>
    <cellStyle name="Normal 3 4 6 14 13" xfId="16322"/>
    <cellStyle name="Normal 3 4 6 14 13 2" xfId="33881"/>
    <cellStyle name="Normal 3 4 6 14 14" xfId="16323"/>
    <cellStyle name="Normal 3 4 6 14 14 2" xfId="33882"/>
    <cellStyle name="Normal 3 4 6 14 15" xfId="33883"/>
    <cellStyle name="Normal 3 4 6 14 2" xfId="16324"/>
    <cellStyle name="Normal 3 4 6 14 2 2" xfId="33884"/>
    <cellStyle name="Normal 3 4 6 14 3" xfId="16325"/>
    <cellStyle name="Normal 3 4 6 14 3 2" xfId="33885"/>
    <cellStyle name="Normal 3 4 6 14 4" xfId="16326"/>
    <cellStyle name="Normal 3 4 6 14 4 2" xfId="33886"/>
    <cellStyle name="Normal 3 4 6 14 5" xfId="16327"/>
    <cellStyle name="Normal 3 4 6 14 5 2" xfId="33887"/>
    <cellStyle name="Normal 3 4 6 14 6" xfId="16328"/>
    <cellStyle name="Normal 3 4 6 14 6 2" xfId="33888"/>
    <cellStyle name="Normal 3 4 6 14 7" xfId="16329"/>
    <cellStyle name="Normal 3 4 6 14 7 2" xfId="33889"/>
    <cellStyle name="Normal 3 4 6 14 8" xfId="16330"/>
    <cellStyle name="Normal 3 4 6 14 8 2" xfId="33890"/>
    <cellStyle name="Normal 3 4 6 14 9" xfId="16331"/>
    <cellStyle name="Normal 3 4 6 14 9 2" xfId="33891"/>
    <cellStyle name="Normal 3 4 6 15" xfId="16332"/>
    <cellStyle name="Normal 3 4 6 15 2" xfId="33892"/>
    <cellStyle name="Normal 3 4 6 16" xfId="16333"/>
    <cellStyle name="Normal 3 4 6 16 2" xfId="33893"/>
    <cellStyle name="Normal 3 4 6 17" xfId="16334"/>
    <cellStyle name="Normal 3 4 6 17 2" xfId="33894"/>
    <cellStyle name="Normal 3 4 6 18" xfId="16335"/>
    <cellStyle name="Normal 3 4 6 18 2" xfId="33895"/>
    <cellStyle name="Normal 3 4 6 19" xfId="16336"/>
    <cellStyle name="Normal 3 4 6 19 2" xfId="33896"/>
    <cellStyle name="Normal 3 4 6 2" xfId="16337"/>
    <cellStyle name="Normal 3 4 6 20" xfId="16338"/>
    <cellStyle name="Normal 3 4 6 20 2" xfId="33897"/>
    <cellStyle name="Normal 3 4 6 21" xfId="16339"/>
    <cellStyle name="Normal 3 4 6 21 2" xfId="33898"/>
    <cellStyle name="Normal 3 4 6 22" xfId="16340"/>
    <cellStyle name="Normal 3 4 6 22 2" xfId="33899"/>
    <cellStyle name="Normal 3 4 6 23" xfId="16341"/>
    <cellStyle name="Normal 3 4 6 23 2" xfId="33900"/>
    <cellStyle name="Normal 3 4 6 24" xfId="16342"/>
    <cellStyle name="Normal 3 4 6 24 2" xfId="33901"/>
    <cellStyle name="Normal 3 4 6 25" xfId="16343"/>
    <cellStyle name="Normal 3 4 6 25 2" xfId="33902"/>
    <cellStyle name="Normal 3 4 6 26" xfId="16344"/>
    <cellStyle name="Normal 3 4 6 26 2" xfId="33903"/>
    <cellStyle name="Normal 3 4 6 27" xfId="16345"/>
    <cellStyle name="Normal 3 4 6 27 2" xfId="33904"/>
    <cellStyle name="Normal 3 4 6 28" xfId="33905"/>
    <cellStyle name="Normal 3 4 6 3" xfId="16346"/>
    <cellStyle name="Normal 3 4 6 4" xfId="16347"/>
    <cellStyle name="Normal 3 4 6 5" xfId="16348"/>
    <cellStyle name="Normal 3 4 6 6" xfId="16349"/>
    <cellStyle name="Normal 3 4 6 6 10" xfId="16350"/>
    <cellStyle name="Normal 3 4 6 6 10 2" xfId="33906"/>
    <cellStyle name="Normal 3 4 6 6 11" xfId="16351"/>
    <cellStyle name="Normal 3 4 6 6 11 2" xfId="33907"/>
    <cellStyle name="Normal 3 4 6 6 12" xfId="16352"/>
    <cellStyle name="Normal 3 4 6 6 12 2" xfId="33908"/>
    <cellStyle name="Normal 3 4 6 6 13" xfId="16353"/>
    <cellStyle name="Normal 3 4 6 6 13 2" xfId="33909"/>
    <cellStyle name="Normal 3 4 6 6 14" xfId="16354"/>
    <cellStyle name="Normal 3 4 6 6 14 2" xfId="33910"/>
    <cellStyle name="Normal 3 4 6 6 15" xfId="16355"/>
    <cellStyle name="Normal 3 4 6 6 15 2" xfId="33911"/>
    <cellStyle name="Normal 3 4 6 6 16" xfId="33912"/>
    <cellStyle name="Normal 3 4 6 6 2" xfId="16356"/>
    <cellStyle name="Normal 3 4 6 6 2 10" xfId="16357"/>
    <cellStyle name="Normal 3 4 6 6 2 10 2" xfId="33913"/>
    <cellStyle name="Normal 3 4 6 6 2 11" xfId="16358"/>
    <cellStyle name="Normal 3 4 6 6 2 11 2" xfId="33914"/>
    <cellStyle name="Normal 3 4 6 6 2 12" xfId="16359"/>
    <cellStyle name="Normal 3 4 6 6 2 12 2" xfId="33915"/>
    <cellStyle name="Normal 3 4 6 6 2 13" xfId="16360"/>
    <cellStyle name="Normal 3 4 6 6 2 13 2" xfId="33916"/>
    <cellStyle name="Normal 3 4 6 6 2 14" xfId="16361"/>
    <cellStyle name="Normal 3 4 6 6 2 14 2" xfId="33917"/>
    <cellStyle name="Normal 3 4 6 6 2 15" xfId="33918"/>
    <cellStyle name="Normal 3 4 6 6 2 2" xfId="16362"/>
    <cellStyle name="Normal 3 4 6 6 2 2 2" xfId="33919"/>
    <cellStyle name="Normal 3 4 6 6 2 3" xfId="16363"/>
    <cellStyle name="Normal 3 4 6 6 2 3 2" xfId="33920"/>
    <cellStyle name="Normal 3 4 6 6 2 4" xfId="16364"/>
    <cellStyle name="Normal 3 4 6 6 2 4 2" xfId="33921"/>
    <cellStyle name="Normal 3 4 6 6 2 5" xfId="16365"/>
    <cellStyle name="Normal 3 4 6 6 2 5 2" xfId="33922"/>
    <cellStyle name="Normal 3 4 6 6 2 6" xfId="16366"/>
    <cellStyle name="Normal 3 4 6 6 2 6 2" xfId="33923"/>
    <cellStyle name="Normal 3 4 6 6 2 7" xfId="16367"/>
    <cellStyle name="Normal 3 4 6 6 2 7 2" xfId="33924"/>
    <cellStyle name="Normal 3 4 6 6 2 8" xfId="16368"/>
    <cellStyle name="Normal 3 4 6 6 2 8 2" xfId="33925"/>
    <cellStyle name="Normal 3 4 6 6 2 9" xfId="16369"/>
    <cellStyle name="Normal 3 4 6 6 2 9 2" xfId="33926"/>
    <cellStyle name="Normal 3 4 6 6 3" xfId="16370"/>
    <cellStyle name="Normal 3 4 6 6 3 2" xfId="33927"/>
    <cellStyle name="Normal 3 4 6 6 4" xfId="16371"/>
    <cellStyle name="Normal 3 4 6 6 4 2" xfId="33928"/>
    <cellStyle name="Normal 3 4 6 6 5" xfId="16372"/>
    <cellStyle name="Normal 3 4 6 6 5 2" xfId="33929"/>
    <cellStyle name="Normal 3 4 6 6 6" xfId="16373"/>
    <cellStyle name="Normal 3 4 6 6 6 2" xfId="33930"/>
    <cellStyle name="Normal 3 4 6 6 7" xfId="16374"/>
    <cellStyle name="Normal 3 4 6 6 7 2" xfId="33931"/>
    <cellStyle name="Normal 3 4 6 6 8" xfId="16375"/>
    <cellStyle name="Normal 3 4 6 6 8 2" xfId="33932"/>
    <cellStyle name="Normal 3 4 6 6 9" xfId="16376"/>
    <cellStyle name="Normal 3 4 6 6 9 2" xfId="33933"/>
    <cellStyle name="Normal 3 4 6 7" xfId="16377"/>
    <cellStyle name="Normal 3 4 6 7 10" xfId="16378"/>
    <cellStyle name="Normal 3 4 6 7 10 2" xfId="33934"/>
    <cellStyle name="Normal 3 4 6 7 11" xfId="16379"/>
    <cellStyle name="Normal 3 4 6 7 11 2" xfId="33935"/>
    <cellStyle name="Normal 3 4 6 7 12" xfId="16380"/>
    <cellStyle name="Normal 3 4 6 7 12 2" xfId="33936"/>
    <cellStyle name="Normal 3 4 6 7 13" xfId="16381"/>
    <cellStyle name="Normal 3 4 6 7 13 2" xfId="33937"/>
    <cellStyle name="Normal 3 4 6 7 14" xfId="16382"/>
    <cellStyle name="Normal 3 4 6 7 14 2" xfId="33938"/>
    <cellStyle name="Normal 3 4 6 7 15" xfId="16383"/>
    <cellStyle name="Normal 3 4 6 7 15 2" xfId="33939"/>
    <cellStyle name="Normal 3 4 6 7 16" xfId="33940"/>
    <cellStyle name="Normal 3 4 6 7 2" xfId="16384"/>
    <cellStyle name="Normal 3 4 6 7 2 10" xfId="16385"/>
    <cellStyle name="Normal 3 4 6 7 2 10 2" xfId="33941"/>
    <cellStyle name="Normal 3 4 6 7 2 11" xfId="16386"/>
    <cellStyle name="Normal 3 4 6 7 2 11 2" xfId="33942"/>
    <cellStyle name="Normal 3 4 6 7 2 12" xfId="16387"/>
    <cellStyle name="Normal 3 4 6 7 2 12 2" xfId="33943"/>
    <cellStyle name="Normal 3 4 6 7 2 13" xfId="16388"/>
    <cellStyle name="Normal 3 4 6 7 2 13 2" xfId="33944"/>
    <cellStyle name="Normal 3 4 6 7 2 14" xfId="16389"/>
    <cellStyle name="Normal 3 4 6 7 2 14 2" xfId="33945"/>
    <cellStyle name="Normal 3 4 6 7 2 15" xfId="33946"/>
    <cellStyle name="Normal 3 4 6 7 2 2" xfId="16390"/>
    <cellStyle name="Normal 3 4 6 7 2 2 2" xfId="33947"/>
    <cellStyle name="Normal 3 4 6 7 2 3" xfId="16391"/>
    <cellStyle name="Normal 3 4 6 7 2 3 2" xfId="33948"/>
    <cellStyle name="Normal 3 4 6 7 2 4" xfId="16392"/>
    <cellStyle name="Normal 3 4 6 7 2 4 2" xfId="33949"/>
    <cellStyle name="Normal 3 4 6 7 2 5" xfId="16393"/>
    <cellStyle name="Normal 3 4 6 7 2 5 2" xfId="33950"/>
    <cellStyle name="Normal 3 4 6 7 2 6" xfId="16394"/>
    <cellStyle name="Normal 3 4 6 7 2 6 2" xfId="33951"/>
    <cellStyle name="Normal 3 4 6 7 2 7" xfId="16395"/>
    <cellStyle name="Normal 3 4 6 7 2 7 2" xfId="33952"/>
    <cellStyle name="Normal 3 4 6 7 2 8" xfId="16396"/>
    <cellStyle name="Normal 3 4 6 7 2 8 2" xfId="33953"/>
    <cellStyle name="Normal 3 4 6 7 2 9" xfId="16397"/>
    <cellStyle name="Normal 3 4 6 7 2 9 2" xfId="33954"/>
    <cellStyle name="Normal 3 4 6 7 3" xfId="16398"/>
    <cellStyle name="Normal 3 4 6 7 3 2" xfId="33955"/>
    <cellStyle name="Normal 3 4 6 7 4" xfId="16399"/>
    <cellStyle name="Normal 3 4 6 7 4 2" xfId="33956"/>
    <cellStyle name="Normal 3 4 6 7 5" xfId="16400"/>
    <cellStyle name="Normal 3 4 6 7 5 2" xfId="33957"/>
    <cellStyle name="Normal 3 4 6 7 6" xfId="16401"/>
    <cellStyle name="Normal 3 4 6 7 6 2" xfId="33958"/>
    <cellStyle name="Normal 3 4 6 7 7" xfId="16402"/>
    <cellStyle name="Normal 3 4 6 7 7 2" xfId="33959"/>
    <cellStyle name="Normal 3 4 6 7 8" xfId="16403"/>
    <cellStyle name="Normal 3 4 6 7 8 2" xfId="33960"/>
    <cellStyle name="Normal 3 4 6 7 9" xfId="16404"/>
    <cellStyle name="Normal 3 4 6 7 9 2" xfId="33961"/>
    <cellStyle name="Normal 3 4 6 8" xfId="16405"/>
    <cellStyle name="Normal 3 4 6 8 10" xfId="16406"/>
    <cellStyle name="Normal 3 4 6 8 10 2" xfId="33962"/>
    <cellStyle name="Normal 3 4 6 8 11" xfId="16407"/>
    <cellStyle name="Normal 3 4 6 8 11 2" xfId="33963"/>
    <cellStyle name="Normal 3 4 6 8 12" xfId="16408"/>
    <cellStyle name="Normal 3 4 6 8 12 2" xfId="33964"/>
    <cellStyle name="Normal 3 4 6 8 13" xfId="16409"/>
    <cellStyle name="Normal 3 4 6 8 13 2" xfId="33965"/>
    <cellStyle name="Normal 3 4 6 8 14" xfId="16410"/>
    <cellStyle name="Normal 3 4 6 8 14 2" xfId="33966"/>
    <cellStyle name="Normal 3 4 6 8 15" xfId="16411"/>
    <cellStyle name="Normal 3 4 6 8 15 2" xfId="33967"/>
    <cellStyle name="Normal 3 4 6 8 16" xfId="33968"/>
    <cellStyle name="Normal 3 4 6 8 2" xfId="16412"/>
    <cellStyle name="Normal 3 4 6 8 2 10" xfId="16413"/>
    <cellStyle name="Normal 3 4 6 8 2 10 2" xfId="33969"/>
    <cellStyle name="Normal 3 4 6 8 2 11" xfId="16414"/>
    <cellStyle name="Normal 3 4 6 8 2 11 2" xfId="33970"/>
    <cellStyle name="Normal 3 4 6 8 2 12" xfId="16415"/>
    <cellStyle name="Normal 3 4 6 8 2 12 2" xfId="33971"/>
    <cellStyle name="Normal 3 4 6 8 2 13" xfId="16416"/>
    <cellStyle name="Normal 3 4 6 8 2 13 2" xfId="33972"/>
    <cellStyle name="Normal 3 4 6 8 2 14" xfId="16417"/>
    <cellStyle name="Normal 3 4 6 8 2 14 2" xfId="33973"/>
    <cellStyle name="Normal 3 4 6 8 2 15" xfId="33974"/>
    <cellStyle name="Normal 3 4 6 8 2 2" xfId="16418"/>
    <cellStyle name="Normal 3 4 6 8 2 2 2" xfId="33975"/>
    <cellStyle name="Normal 3 4 6 8 2 3" xfId="16419"/>
    <cellStyle name="Normal 3 4 6 8 2 3 2" xfId="33976"/>
    <cellStyle name="Normal 3 4 6 8 2 4" xfId="16420"/>
    <cellStyle name="Normal 3 4 6 8 2 4 2" xfId="33977"/>
    <cellStyle name="Normal 3 4 6 8 2 5" xfId="16421"/>
    <cellStyle name="Normal 3 4 6 8 2 5 2" xfId="33978"/>
    <cellStyle name="Normal 3 4 6 8 2 6" xfId="16422"/>
    <cellStyle name="Normal 3 4 6 8 2 6 2" xfId="33979"/>
    <cellStyle name="Normal 3 4 6 8 2 7" xfId="16423"/>
    <cellStyle name="Normal 3 4 6 8 2 7 2" xfId="33980"/>
    <cellStyle name="Normal 3 4 6 8 2 8" xfId="16424"/>
    <cellStyle name="Normal 3 4 6 8 2 8 2" xfId="33981"/>
    <cellStyle name="Normal 3 4 6 8 2 9" xfId="16425"/>
    <cellStyle name="Normal 3 4 6 8 2 9 2" xfId="33982"/>
    <cellStyle name="Normal 3 4 6 8 3" xfId="16426"/>
    <cellStyle name="Normal 3 4 6 8 3 2" xfId="33983"/>
    <cellStyle name="Normal 3 4 6 8 4" xfId="16427"/>
    <cellStyle name="Normal 3 4 6 8 4 2" xfId="33984"/>
    <cellStyle name="Normal 3 4 6 8 5" xfId="16428"/>
    <cellStyle name="Normal 3 4 6 8 5 2" xfId="33985"/>
    <cellStyle name="Normal 3 4 6 8 6" xfId="16429"/>
    <cellStyle name="Normal 3 4 6 8 6 2" xfId="33986"/>
    <cellStyle name="Normal 3 4 6 8 7" xfId="16430"/>
    <cellStyle name="Normal 3 4 6 8 7 2" xfId="33987"/>
    <cellStyle name="Normal 3 4 6 8 8" xfId="16431"/>
    <cellStyle name="Normal 3 4 6 8 8 2" xfId="33988"/>
    <cellStyle name="Normal 3 4 6 8 9" xfId="16432"/>
    <cellStyle name="Normal 3 4 6 8 9 2" xfId="33989"/>
    <cellStyle name="Normal 3 4 6 9" xfId="16433"/>
    <cellStyle name="Normal 3 4 6 9 10" xfId="16434"/>
    <cellStyle name="Normal 3 4 6 9 10 2" xfId="33990"/>
    <cellStyle name="Normal 3 4 6 9 11" xfId="16435"/>
    <cellStyle name="Normal 3 4 6 9 11 2" xfId="33991"/>
    <cellStyle name="Normal 3 4 6 9 12" xfId="16436"/>
    <cellStyle name="Normal 3 4 6 9 12 2" xfId="33992"/>
    <cellStyle name="Normal 3 4 6 9 13" xfId="16437"/>
    <cellStyle name="Normal 3 4 6 9 13 2" xfId="33993"/>
    <cellStyle name="Normal 3 4 6 9 14" xfId="16438"/>
    <cellStyle name="Normal 3 4 6 9 14 2" xfId="33994"/>
    <cellStyle name="Normal 3 4 6 9 15" xfId="33995"/>
    <cellStyle name="Normal 3 4 6 9 2" xfId="16439"/>
    <cellStyle name="Normal 3 4 6 9 2 2" xfId="33996"/>
    <cellStyle name="Normal 3 4 6 9 3" xfId="16440"/>
    <cellStyle name="Normal 3 4 6 9 3 2" xfId="33997"/>
    <cellStyle name="Normal 3 4 6 9 4" xfId="16441"/>
    <cellStyle name="Normal 3 4 6 9 4 2" xfId="33998"/>
    <cellStyle name="Normal 3 4 6 9 5" xfId="16442"/>
    <cellStyle name="Normal 3 4 6 9 5 2" xfId="33999"/>
    <cellStyle name="Normal 3 4 6 9 6" xfId="16443"/>
    <cellStyle name="Normal 3 4 6 9 6 2" xfId="34000"/>
    <cellStyle name="Normal 3 4 6 9 7" xfId="16444"/>
    <cellStyle name="Normal 3 4 6 9 7 2" xfId="34001"/>
    <cellStyle name="Normal 3 4 6 9 8" xfId="16445"/>
    <cellStyle name="Normal 3 4 6 9 8 2" xfId="34002"/>
    <cellStyle name="Normal 3 4 6 9 9" xfId="16446"/>
    <cellStyle name="Normal 3 4 6 9 9 2" xfId="34003"/>
    <cellStyle name="Normal 3 4 7" xfId="16447"/>
    <cellStyle name="Normal 3 4 7 10" xfId="16448"/>
    <cellStyle name="Normal 3 4 7 10 10" xfId="16449"/>
    <cellStyle name="Normal 3 4 7 10 10 2" xfId="34004"/>
    <cellStyle name="Normal 3 4 7 10 11" xfId="16450"/>
    <cellStyle name="Normal 3 4 7 10 11 2" xfId="34005"/>
    <cellStyle name="Normal 3 4 7 10 12" xfId="16451"/>
    <cellStyle name="Normal 3 4 7 10 12 2" xfId="34006"/>
    <cellStyle name="Normal 3 4 7 10 13" xfId="16452"/>
    <cellStyle name="Normal 3 4 7 10 13 2" xfId="34007"/>
    <cellStyle name="Normal 3 4 7 10 14" xfId="16453"/>
    <cellStyle name="Normal 3 4 7 10 14 2" xfId="34008"/>
    <cellStyle name="Normal 3 4 7 10 15" xfId="34009"/>
    <cellStyle name="Normal 3 4 7 10 2" xfId="16454"/>
    <cellStyle name="Normal 3 4 7 10 2 2" xfId="34010"/>
    <cellStyle name="Normal 3 4 7 10 3" xfId="16455"/>
    <cellStyle name="Normal 3 4 7 10 3 2" xfId="34011"/>
    <cellStyle name="Normal 3 4 7 10 4" xfId="16456"/>
    <cellStyle name="Normal 3 4 7 10 4 2" xfId="34012"/>
    <cellStyle name="Normal 3 4 7 10 5" xfId="16457"/>
    <cellStyle name="Normal 3 4 7 10 5 2" xfId="34013"/>
    <cellStyle name="Normal 3 4 7 10 6" xfId="16458"/>
    <cellStyle name="Normal 3 4 7 10 6 2" xfId="34014"/>
    <cellStyle name="Normal 3 4 7 10 7" xfId="16459"/>
    <cellStyle name="Normal 3 4 7 10 7 2" xfId="34015"/>
    <cellStyle name="Normal 3 4 7 10 8" xfId="16460"/>
    <cellStyle name="Normal 3 4 7 10 8 2" xfId="34016"/>
    <cellStyle name="Normal 3 4 7 10 9" xfId="16461"/>
    <cellStyle name="Normal 3 4 7 10 9 2" xfId="34017"/>
    <cellStyle name="Normal 3 4 7 11" xfId="16462"/>
    <cellStyle name="Normal 3 4 7 11 2" xfId="34018"/>
    <cellStyle name="Normal 3 4 7 12" xfId="16463"/>
    <cellStyle name="Normal 3 4 7 12 2" xfId="34019"/>
    <cellStyle name="Normal 3 4 7 13" xfId="16464"/>
    <cellStyle name="Normal 3 4 7 13 2" xfId="34020"/>
    <cellStyle name="Normal 3 4 7 14" xfId="16465"/>
    <cellStyle name="Normal 3 4 7 14 2" xfId="34021"/>
    <cellStyle name="Normal 3 4 7 15" xfId="16466"/>
    <cellStyle name="Normal 3 4 7 15 2" xfId="34022"/>
    <cellStyle name="Normal 3 4 7 16" xfId="16467"/>
    <cellStyle name="Normal 3 4 7 16 2" xfId="34023"/>
    <cellStyle name="Normal 3 4 7 17" xfId="16468"/>
    <cellStyle name="Normal 3 4 7 17 2" xfId="34024"/>
    <cellStyle name="Normal 3 4 7 18" xfId="16469"/>
    <cellStyle name="Normal 3 4 7 18 2" xfId="34025"/>
    <cellStyle name="Normal 3 4 7 19" xfId="16470"/>
    <cellStyle name="Normal 3 4 7 19 2" xfId="34026"/>
    <cellStyle name="Normal 3 4 7 2" xfId="16471"/>
    <cellStyle name="Normal 3 4 7 2 10" xfId="16472"/>
    <cellStyle name="Normal 3 4 7 2 10 2" xfId="34027"/>
    <cellStyle name="Normal 3 4 7 2 11" xfId="16473"/>
    <cellStyle name="Normal 3 4 7 2 11 2" xfId="34028"/>
    <cellStyle name="Normal 3 4 7 2 12" xfId="16474"/>
    <cellStyle name="Normal 3 4 7 2 12 2" xfId="34029"/>
    <cellStyle name="Normal 3 4 7 2 13" xfId="16475"/>
    <cellStyle name="Normal 3 4 7 2 13 2" xfId="34030"/>
    <cellStyle name="Normal 3 4 7 2 14" xfId="16476"/>
    <cellStyle name="Normal 3 4 7 2 14 2" xfId="34031"/>
    <cellStyle name="Normal 3 4 7 2 15" xfId="16477"/>
    <cellStyle name="Normal 3 4 7 2 15 2" xfId="34032"/>
    <cellStyle name="Normal 3 4 7 2 16" xfId="34033"/>
    <cellStyle name="Normal 3 4 7 2 2" xfId="16478"/>
    <cellStyle name="Normal 3 4 7 2 2 10" xfId="16479"/>
    <cellStyle name="Normal 3 4 7 2 2 10 2" xfId="34034"/>
    <cellStyle name="Normal 3 4 7 2 2 11" xfId="16480"/>
    <cellStyle name="Normal 3 4 7 2 2 11 2" xfId="34035"/>
    <cellStyle name="Normal 3 4 7 2 2 12" xfId="16481"/>
    <cellStyle name="Normal 3 4 7 2 2 12 2" xfId="34036"/>
    <cellStyle name="Normal 3 4 7 2 2 13" xfId="16482"/>
    <cellStyle name="Normal 3 4 7 2 2 13 2" xfId="34037"/>
    <cellStyle name="Normal 3 4 7 2 2 14" xfId="16483"/>
    <cellStyle name="Normal 3 4 7 2 2 14 2" xfId="34038"/>
    <cellStyle name="Normal 3 4 7 2 2 15" xfId="34039"/>
    <cellStyle name="Normal 3 4 7 2 2 2" xfId="16484"/>
    <cellStyle name="Normal 3 4 7 2 2 2 2" xfId="34040"/>
    <cellStyle name="Normal 3 4 7 2 2 3" xfId="16485"/>
    <cellStyle name="Normal 3 4 7 2 2 3 2" xfId="34041"/>
    <cellStyle name="Normal 3 4 7 2 2 4" xfId="16486"/>
    <cellStyle name="Normal 3 4 7 2 2 4 2" xfId="34042"/>
    <cellStyle name="Normal 3 4 7 2 2 5" xfId="16487"/>
    <cellStyle name="Normal 3 4 7 2 2 5 2" xfId="34043"/>
    <cellStyle name="Normal 3 4 7 2 2 6" xfId="16488"/>
    <cellStyle name="Normal 3 4 7 2 2 6 2" xfId="34044"/>
    <cellStyle name="Normal 3 4 7 2 2 7" xfId="16489"/>
    <cellStyle name="Normal 3 4 7 2 2 7 2" xfId="34045"/>
    <cellStyle name="Normal 3 4 7 2 2 8" xfId="16490"/>
    <cellStyle name="Normal 3 4 7 2 2 8 2" xfId="34046"/>
    <cellStyle name="Normal 3 4 7 2 2 9" xfId="16491"/>
    <cellStyle name="Normal 3 4 7 2 2 9 2" xfId="34047"/>
    <cellStyle name="Normal 3 4 7 2 3" xfId="16492"/>
    <cellStyle name="Normal 3 4 7 2 3 2" xfId="34048"/>
    <cellStyle name="Normal 3 4 7 2 4" xfId="16493"/>
    <cellStyle name="Normal 3 4 7 2 4 2" xfId="34049"/>
    <cellStyle name="Normal 3 4 7 2 5" xfId="16494"/>
    <cellStyle name="Normal 3 4 7 2 5 2" xfId="34050"/>
    <cellStyle name="Normal 3 4 7 2 6" xfId="16495"/>
    <cellStyle name="Normal 3 4 7 2 6 2" xfId="34051"/>
    <cellStyle name="Normal 3 4 7 2 7" xfId="16496"/>
    <cellStyle name="Normal 3 4 7 2 7 2" xfId="34052"/>
    <cellStyle name="Normal 3 4 7 2 8" xfId="16497"/>
    <cellStyle name="Normal 3 4 7 2 8 2" xfId="34053"/>
    <cellStyle name="Normal 3 4 7 2 9" xfId="16498"/>
    <cellStyle name="Normal 3 4 7 2 9 2" xfId="34054"/>
    <cellStyle name="Normal 3 4 7 20" xfId="16499"/>
    <cellStyle name="Normal 3 4 7 20 2" xfId="34055"/>
    <cellStyle name="Normal 3 4 7 21" xfId="16500"/>
    <cellStyle name="Normal 3 4 7 21 2" xfId="34056"/>
    <cellStyle name="Normal 3 4 7 22" xfId="16501"/>
    <cellStyle name="Normal 3 4 7 22 2" xfId="34057"/>
    <cellStyle name="Normal 3 4 7 23" xfId="16502"/>
    <cellStyle name="Normal 3 4 7 23 2" xfId="34058"/>
    <cellStyle name="Normal 3 4 7 24" xfId="34059"/>
    <cellStyle name="Normal 3 4 7 3" xfId="16503"/>
    <cellStyle name="Normal 3 4 7 3 10" xfId="16504"/>
    <cellStyle name="Normal 3 4 7 3 10 2" xfId="34060"/>
    <cellStyle name="Normal 3 4 7 3 11" xfId="16505"/>
    <cellStyle name="Normal 3 4 7 3 11 2" xfId="34061"/>
    <cellStyle name="Normal 3 4 7 3 12" xfId="16506"/>
    <cellStyle name="Normal 3 4 7 3 12 2" xfId="34062"/>
    <cellStyle name="Normal 3 4 7 3 13" xfId="16507"/>
    <cellStyle name="Normal 3 4 7 3 13 2" xfId="34063"/>
    <cellStyle name="Normal 3 4 7 3 14" xfId="16508"/>
    <cellStyle name="Normal 3 4 7 3 14 2" xfId="34064"/>
    <cellStyle name="Normal 3 4 7 3 15" xfId="16509"/>
    <cellStyle name="Normal 3 4 7 3 15 2" xfId="34065"/>
    <cellStyle name="Normal 3 4 7 3 16" xfId="34066"/>
    <cellStyle name="Normal 3 4 7 3 2" xfId="16510"/>
    <cellStyle name="Normal 3 4 7 3 2 10" xfId="16511"/>
    <cellStyle name="Normal 3 4 7 3 2 10 2" xfId="34067"/>
    <cellStyle name="Normal 3 4 7 3 2 11" xfId="16512"/>
    <cellStyle name="Normal 3 4 7 3 2 11 2" xfId="34068"/>
    <cellStyle name="Normal 3 4 7 3 2 12" xfId="16513"/>
    <cellStyle name="Normal 3 4 7 3 2 12 2" xfId="34069"/>
    <cellStyle name="Normal 3 4 7 3 2 13" xfId="16514"/>
    <cellStyle name="Normal 3 4 7 3 2 13 2" xfId="34070"/>
    <cellStyle name="Normal 3 4 7 3 2 14" xfId="16515"/>
    <cellStyle name="Normal 3 4 7 3 2 14 2" xfId="34071"/>
    <cellStyle name="Normal 3 4 7 3 2 15" xfId="34072"/>
    <cellStyle name="Normal 3 4 7 3 2 2" xfId="16516"/>
    <cellStyle name="Normal 3 4 7 3 2 2 2" xfId="34073"/>
    <cellStyle name="Normal 3 4 7 3 2 3" xfId="16517"/>
    <cellStyle name="Normal 3 4 7 3 2 3 2" xfId="34074"/>
    <cellStyle name="Normal 3 4 7 3 2 4" xfId="16518"/>
    <cellStyle name="Normal 3 4 7 3 2 4 2" xfId="34075"/>
    <cellStyle name="Normal 3 4 7 3 2 5" xfId="16519"/>
    <cellStyle name="Normal 3 4 7 3 2 5 2" xfId="34076"/>
    <cellStyle name="Normal 3 4 7 3 2 6" xfId="16520"/>
    <cellStyle name="Normal 3 4 7 3 2 6 2" xfId="34077"/>
    <cellStyle name="Normal 3 4 7 3 2 7" xfId="16521"/>
    <cellStyle name="Normal 3 4 7 3 2 7 2" xfId="34078"/>
    <cellStyle name="Normal 3 4 7 3 2 8" xfId="16522"/>
    <cellStyle name="Normal 3 4 7 3 2 8 2" xfId="34079"/>
    <cellStyle name="Normal 3 4 7 3 2 9" xfId="16523"/>
    <cellStyle name="Normal 3 4 7 3 2 9 2" xfId="34080"/>
    <cellStyle name="Normal 3 4 7 3 3" xfId="16524"/>
    <cellStyle name="Normal 3 4 7 3 3 2" xfId="34081"/>
    <cellStyle name="Normal 3 4 7 3 4" xfId="16525"/>
    <cellStyle name="Normal 3 4 7 3 4 2" xfId="34082"/>
    <cellStyle name="Normal 3 4 7 3 5" xfId="16526"/>
    <cellStyle name="Normal 3 4 7 3 5 2" xfId="34083"/>
    <cellStyle name="Normal 3 4 7 3 6" xfId="16527"/>
    <cellStyle name="Normal 3 4 7 3 6 2" xfId="34084"/>
    <cellStyle name="Normal 3 4 7 3 7" xfId="16528"/>
    <cellStyle name="Normal 3 4 7 3 7 2" xfId="34085"/>
    <cellStyle name="Normal 3 4 7 3 8" xfId="16529"/>
    <cellStyle name="Normal 3 4 7 3 8 2" xfId="34086"/>
    <cellStyle name="Normal 3 4 7 3 9" xfId="16530"/>
    <cellStyle name="Normal 3 4 7 3 9 2" xfId="34087"/>
    <cellStyle name="Normal 3 4 7 4" xfId="16531"/>
    <cellStyle name="Normal 3 4 7 4 10" xfId="16532"/>
    <cellStyle name="Normal 3 4 7 4 10 2" xfId="34088"/>
    <cellStyle name="Normal 3 4 7 4 11" xfId="16533"/>
    <cellStyle name="Normal 3 4 7 4 11 2" xfId="34089"/>
    <cellStyle name="Normal 3 4 7 4 12" xfId="16534"/>
    <cellStyle name="Normal 3 4 7 4 12 2" xfId="34090"/>
    <cellStyle name="Normal 3 4 7 4 13" xfId="16535"/>
    <cellStyle name="Normal 3 4 7 4 13 2" xfId="34091"/>
    <cellStyle name="Normal 3 4 7 4 14" xfId="16536"/>
    <cellStyle name="Normal 3 4 7 4 14 2" xfId="34092"/>
    <cellStyle name="Normal 3 4 7 4 15" xfId="16537"/>
    <cellStyle name="Normal 3 4 7 4 15 2" xfId="34093"/>
    <cellStyle name="Normal 3 4 7 4 16" xfId="34094"/>
    <cellStyle name="Normal 3 4 7 4 2" xfId="16538"/>
    <cellStyle name="Normal 3 4 7 4 2 10" xfId="16539"/>
    <cellStyle name="Normal 3 4 7 4 2 10 2" xfId="34095"/>
    <cellStyle name="Normal 3 4 7 4 2 11" xfId="16540"/>
    <cellStyle name="Normal 3 4 7 4 2 11 2" xfId="34096"/>
    <cellStyle name="Normal 3 4 7 4 2 12" xfId="16541"/>
    <cellStyle name="Normal 3 4 7 4 2 12 2" xfId="34097"/>
    <cellStyle name="Normal 3 4 7 4 2 13" xfId="16542"/>
    <cellStyle name="Normal 3 4 7 4 2 13 2" xfId="34098"/>
    <cellStyle name="Normal 3 4 7 4 2 14" xfId="16543"/>
    <cellStyle name="Normal 3 4 7 4 2 14 2" xfId="34099"/>
    <cellStyle name="Normal 3 4 7 4 2 15" xfId="34100"/>
    <cellStyle name="Normal 3 4 7 4 2 2" xfId="16544"/>
    <cellStyle name="Normal 3 4 7 4 2 2 2" xfId="34101"/>
    <cellStyle name="Normal 3 4 7 4 2 3" xfId="16545"/>
    <cellStyle name="Normal 3 4 7 4 2 3 2" xfId="34102"/>
    <cellStyle name="Normal 3 4 7 4 2 4" xfId="16546"/>
    <cellStyle name="Normal 3 4 7 4 2 4 2" xfId="34103"/>
    <cellStyle name="Normal 3 4 7 4 2 5" xfId="16547"/>
    <cellStyle name="Normal 3 4 7 4 2 5 2" xfId="34104"/>
    <cellStyle name="Normal 3 4 7 4 2 6" xfId="16548"/>
    <cellStyle name="Normal 3 4 7 4 2 6 2" xfId="34105"/>
    <cellStyle name="Normal 3 4 7 4 2 7" xfId="16549"/>
    <cellStyle name="Normal 3 4 7 4 2 7 2" xfId="34106"/>
    <cellStyle name="Normal 3 4 7 4 2 8" xfId="16550"/>
    <cellStyle name="Normal 3 4 7 4 2 8 2" xfId="34107"/>
    <cellStyle name="Normal 3 4 7 4 2 9" xfId="16551"/>
    <cellStyle name="Normal 3 4 7 4 2 9 2" xfId="34108"/>
    <cellStyle name="Normal 3 4 7 4 3" xfId="16552"/>
    <cellStyle name="Normal 3 4 7 4 3 2" xfId="34109"/>
    <cellStyle name="Normal 3 4 7 4 4" xfId="16553"/>
    <cellStyle name="Normal 3 4 7 4 4 2" xfId="34110"/>
    <cellStyle name="Normal 3 4 7 4 5" xfId="16554"/>
    <cellStyle name="Normal 3 4 7 4 5 2" xfId="34111"/>
    <cellStyle name="Normal 3 4 7 4 6" xfId="16555"/>
    <cellStyle name="Normal 3 4 7 4 6 2" xfId="34112"/>
    <cellStyle name="Normal 3 4 7 4 7" xfId="16556"/>
    <cellStyle name="Normal 3 4 7 4 7 2" xfId="34113"/>
    <cellStyle name="Normal 3 4 7 4 8" xfId="16557"/>
    <cellStyle name="Normal 3 4 7 4 8 2" xfId="34114"/>
    <cellStyle name="Normal 3 4 7 4 9" xfId="16558"/>
    <cellStyle name="Normal 3 4 7 4 9 2" xfId="34115"/>
    <cellStyle name="Normal 3 4 7 5" xfId="16559"/>
    <cellStyle name="Normal 3 4 7 5 10" xfId="16560"/>
    <cellStyle name="Normal 3 4 7 5 10 2" xfId="34116"/>
    <cellStyle name="Normal 3 4 7 5 11" xfId="16561"/>
    <cellStyle name="Normal 3 4 7 5 11 2" xfId="34117"/>
    <cellStyle name="Normal 3 4 7 5 12" xfId="16562"/>
    <cellStyle name="Normal 3 4 7 5 12 2" xfId="34118"/>
    <cellStyle name="Normal 3 4 7 5 13" xfId="16563"/>
    <cellStyle name="Normal 3 4 7 5 13 2" xfId="34119"/>
    <cellStyle name="Normal 3 4 7 5 14" xfId="16564"/>
    <cellStyle name="Normal 3 4 7 5 14 2" xfId="34120"/>
    <cellStyle name="Normal 3 4 7 5 15" xfId="34121"/>
    <cellStyle name="Normal 3 4 7 5 2" xfId="16565"/>
    <cellStyle name="Normal 3 4 7 5 2 2" xfId="34122"/>
    <cellStyle name="Normal 3 4 7 5 3" xfId="16566"/>
    <cellStyle name="Normal 3 4 7 5 3 2" xfId="34123"/>
    <cellStyle name="Normal 3 4 7 5 4" xfId="16567"/>
    <cellStyle name="Normal 3 4 7 5 4 2" xfId="34124"/>
    <cellStyle name="Normal 3 4 7 5 5" xfId="16568"/>
    <cellStyle name="Normal 3 4 7 5 5 2" xfId="34125"/>
    <cellStyle name="Normal 3 4 7 5 6" xfId="16569"/>
    <cellStyle name="Normal 3 4 7 5 6 2" xfId="34126"/>
    <cellStyle name="Normal 3 4 7 5 7" xfId="16570"/>
    <cellStyle name="Normal 3 4 7 5 7 2" xfId="34127"/>
    <cellStyle name="Normal 3 4 7 5 8" xfId="16571"/>
    <cellStyle name="Normal 3 4 7 5 8 2" xfId="34128"/>
    <cellStyle name="Normal 3 4 7 5 9" xfId="16572"/>
    <cellStyle name="Normal 3 4 7 5 9 2" xfId="34129"/>
    <cellStyle name="Normal 3 4 7 6" xfId="16573"/>
    <cellStyle name="Normal 3 4 7 6 10" xfId="16574"/>
    <cellStyle name="Normal 3 4 7 6 10 2" xfId="34130"/>
    <cellStyle name="Normal 3 4 7 6 11" xfId="16575"/>
    <cellStyle name="Normal 3 4 7 6 11 2" xfId="34131"/>
    <cellStyle name="Normal 3 4 7 6 12" xfId="16576"/>
    <cellStyle name="Normal 3 4 7 6 12 2" xfId="34132"/>
    <cellStyle name="Normal 3 4 7 6 13" xfId="16577"/>
    <cellStyle name="Normal 3 4 7 6 13 2" xfId="34133"/>
    <cellStyle name="Normal 3 4 7 6 14" xfId="16578"/>
    <cellStyle name="Normal 3 4 7 6 14 2" xfId="34134"/>
    <cellStyle name="Normal 3 4 7 6 15" xfId="34135"/>
    <cellStyle name="Normal 3 4 7 6 2" xfId="16579"/>
    <cellStyle name="Normal 3 4 7 6 2 2" xfId="34136"/>
    <cellStyle name="Normal 3 4 7 6 3" xfId="16580"/>
    <cellStyle name="Normal 3 4 7 6 3 2" xfId="34137"/>
    <cellStyle name="Normal 3 4 7 6 4" xfId="16581"/>
    <cellStyle name="Normal 3 4 7 6 4 2" xfId="34138"/>
    <cellStyle name="Normal 3 4 7 6 5" xfId="16582"/>
    <cellStyle name="Normal 3 4 7 6 5 2" xfId="34139"/>
    <cellStyle name="Normal 3 4 7 6 6" xfId="16583"/>
    <cellStyle name="Normal 3 4 7 6 6 2" xfId="34140"/>
    <cellStyle name="Normal 3 4 7 6 7" xfId="16584"/>
    <cellStyle name="Normal 3 4 7 6 7 2" xfId="34141"/>
    <cellStyle name="Normal 3 4 7 6 8" xfId="16585"/>
    <cellStyle name="Normal 3 4 7 6 8 2" xfId="34142"/>
    <cellStyle name="Normal 3 4 7 6 9" xfId="16586"/>
    <cellStyle name="Normal 3 4 7 6 9 2" xfId="34143"/>
    <cellStyle name="Normal 3 4 7 7" xfId="16587"/>
    <cellStyle name="Normal 3 4 7 7 10" xfId="16588"/>
    <cellStyle name="Normal 3 4 7 7 10 2" xfId="34144"/>
    <cellStyle name="Normal 3 4 7 7 11" xfId="16589"/>
    <cellStyle name="Normal 3 4 7 7 11 2" xfId="34145"/>
    <cellStyle name="Normal 3 4 7 7 12" xfId="16590"/>
    <cellStyle name="Normal 3 4 7 7 12 2" xfId="34146"/>
    <cellStyle name="Normal 3 4 7 7 13" xfId="16591"/>
    <cellStyle name="Normal 3 4 7 7 13 2" xfId="34147"/>
    <cellStyle name="Normal 3 4 7 7 14" xfId="16592"/>
    <cellStyle name="Normal 3 4 7 7 14 2" xfId="34148"/>
    <cellStyle name="Normal 3 4 7 7 15" xfId="34149"/>
    <cellStyle name="Normal 3 4 7 7 2" xfId="16593"/>
    <cellStyle name="Normal 3 4 7 7 2 2" xfId="34150"/>
    <cellStyle name="Normal 3 4 7 7 3" xfId="16594"/>
    <cellStyle name="Normal 3 4 7 7 3 2" xfId="34151"/>
    <cellStyle name="Normal 3 4 7 7 4" xfId="16595"/>
    <cellStyle name="Normal 3 4 7 7 4 2" xfId="34152"/>
    <cellStyle name="Normal 3 4 7 7 5" xfId="16596"/>
    <cellStyle name="Normal 3 4 7 7 5 2" xfId="34153"/>
    <cellStyle name="Normal 3 4 7 7 6" xfId="16597"/>
    <cellStyle name="Normal 3 4 7 7 6 2" xfId="34154"/>
    <cellStyle name="Normal 3 4 7 7 7" xfId="16598"/>
    <cellStyle name="Normal 3 4 7 7 7 2" xfId="34155"/>
    <cellStyle name="Normal 3 4 7 7 8" xfId="16599"/>
    <cellStyle name="Normal 3 4 7 7 8 2" xfId="34156"/>
    <cellStyle name="Normal 3 4 7 7 9" xfId="16600"/>
    <cellStyle name="Normal 3 4 7 7 9 2" xfId="34157"/>
    <cellStyle name="Normal 3 4 7 8" xfId="16601"/>
    <cellStyle name="Normal 3 4 7 8 10" xfId="16602"/>
    <cellStyle name="Normal 3 4 7 8 10 2" xfId="34158"/>
    <cellStyle name="Normal 3 4 7 8 11" xfId="16603"/>
    <cellStyle name="Normal 3 4 7 8 11 2" xfId="34159"/>
    <cellStyle name="Normal 3 4 7 8 12" xfId="16604"/>
    <cellStyle name="Normal 3 4 7 8 12 2" xfId="34160"/>
    <cellStyle name="Normal 3 4 7 8 13" xfId="16605"/>
    <cellStyle name="Normal 3 4 7 8 13 2" xfId="34161"/>
    <cellStyle name="Normal 3 4 7 8 14" xfId="16606"/>
    <cellStyle name="Normal 3 4 7 8 14 2" xfId="34162"/>
    <cellStyle name="Normal 3 4 7 8 15" xfId="34163"/>
    <cellStyle name="Normal 3 4 7 8 2" xfId="16607"/>
    <cellStyle name="Normal 3 4 7 8 2 2" xfId="34164"/>
    <cellStyle name="Normal 3 4 7 8 3" xfId="16608"/>
    <cellStyle name="Normal 3 4 7 8 3 2" xfId="34165"/>
    <cellStyle name="Normal 3 4 7 8 4" xfId="16609"/>
    <cellStyle name="Normal 3 4 7 8 4 2" xfId="34166"/>
    <cellStyle name="Normal 3 4 7 8 5" xfId="16610"/>
    <cellStyle name="Normal 3 4 7 8 5 2" xfId="34167"/>
    <cellStyle name="Normal 3 4 7 8 6" xfId="16611"/>
    <cellStyle name="Normal 3 4 7 8 6 2" xfId="34168"/>
    <cellStyle name="Normal 3 4 7 8 7" xfId="16612"/>
    <cellStyle name="Normal 3 4 7 8 7 2" xfId="34169"/>
    <cellStyle name="Normal 3 4 7 8 8" xfId="16613"/>
    <cellStyle name="Normal 3 4 7 8 8 2" xfId="34170"/>
    <cellStyle name="Normal 3 4 7 8 9" xfId="16614"/>
    <cellStyle name="Normal 3 4 7 8 9 2" xfId="34171"/>
    <cellStyle name="Normal 3 4 7 9" xfId="16615"/>
    <cellStyle name="Normal 3 4 7 9 10" xfId="16616"/>
    <cellStyle name="Normal 3 4 7 9 10 2" xfId="34172"/>
    <cellStyle name="Normal 3 4 7 9 11" xfId="16617"/>
    <cellStyle name="Normal 3 4 7 9 11 2" xfId="34173"/>
    <cellStyle name="Normal 3 4 7 9 12" xfId="16618"/>
    <cellStyle name="Normal 3 4 7 9 12 2" xfId="34174"/>
    <cellStyle name="Normal 3 4 7 9 13" xfId="16619"/>
    <cellStyle name="Normal 3 4 7 9 13 2" xfId="34175"/>
    <cellStyle name="Normal 3 4 7 9 14" xfId="16620"/>
    <cellStyle name="Normal 3 4 7 9 14 2" xfId="34176"/>
    <cellStyle name="Normal 3 4 7 9 15" xfId="34177"/>
    <cellStyle name="Normal 3 4 7 9 2" xfId="16621"/>
    <cellStyle name="Normal 3 4 7 9 2 2" xfId="34178"/>
    <cellStyle name="Normal 3 4 7 9 3" xfId="16622"/>
    <cellStyle name="Normal 3 4 7 9 3 2" xfId="34179"/>
    <cellStyle name="Normal 3 4 7 9 4" xfId="16623"/>
    <cellStyle name="Normal 3 4 7 9 4 2" xfId="34180"/>
    <cellStyle name="Normal 3 4 7 9 5" xfId="16624"/>
    <cellStyle name="Normal 3 4 7 9 5 2" xfId="34181"/>
    <cellStyle name="Normal 3 4 7 9 6" xfId="16625"/>
    <cellStyle name="Normal 3 4 7 9 6 2" xfId="34182"/>
    <cellStyle name="Normal 3 4 7 9 7" xfId="16626"/>
    <cellStyle name="Normal 3 4 7 9 7 2" xfId="34183"/>
    <cellStyle name="Normal 3 4 7 9 8" xfId="16627"/>
    <cellStyle name="Normal 3 4 7 9 8 2" xfId="34184"/>
    <cellStyle name="Normal 3 4 7 9 9" xfId="16628"/>
    <cellStyle name="Normal 3 4 7 9 9 2" xfId="34185"/>
    <cellStyle name="Normal 3 4 8" xfId="16629"/>
    <cellStyle name="Normal 3 4 8 10" xfId="16630"/>
    <cellStyle name="Normal 3 4 8 10 10" xfId="16631"/>
    <cellStyle name="Normal 3 4 8 10 10 2" xfId="34186"/>
    <cellStyle name="Normal 3 4 8 10 11" xfId="16632"/>
    <cellStyle name="Normal 3 4 8 10 11 2" xfId="34187"/>
    <cellStyle name="Normal 3 4 8 10 12" xfId="16633"/>
    <cellStyle name="Normal 3 4 8 10 12 2" xfId="34188"/>
    <cellStyle name="Normal 3 4 8 10 13" xfId="16634"/>
    <cellStyle name="Normal 3 4 8 10 13 2" xfId="34189"/>
    <cellStyle name="Normal 3 4 8 10 14" xfId="16635"/>
    <cellStyle name="Normal 3 4 8 10 14 2" xfId="34190"/>
    <cellStyle name="Normal 3 4 8 10 15" xfId="34191"/>
    <cellStyle name="Normal 3 4 8 10 2" xfId="16636"/>
    <cellStyle name="Normal 3 4 8 10 2 2" xfId="34192"/>
    <cellStyle name="Normal 3 4 8 10 3" xfId="16637"/>
    <cellStyle name="Normal 3 4 8 10 3 2" xfId="34193"/>
    <cellStyle name="Normal 3 4 8 10 4" xfId="16638"/>
    <cellStyle name="Normal 3 4 8 10 4 2" xfId="34194"/>
    <cellStyle name="Normal 3 4 8 10 5" xfId="16639"/>
    <cellStyle name="Normal 3 4 8 10 5 2" xfId="34195"/>
    <cellStyle name="Normal 3 4 8 10 6" xfId="16640"/>
    <cellStyle name="Normal 3 4 8 10 6 2" xfId="34196"/>
    <cellStyle name="Normal 3 4 8 10 7" xfId="16641"/>
    <cellStyle name="Normal 3 4 8 10 7 2" xfId="34197"/>
    <cellStyle name="Normal 3 4 8 10 8" xfId="16642"/>
    <cellStyle name="Normal 3 4 8 10 8 2" xfId="34198"/>
    <cellStyle name="Normal 3 4 8 10 9" xfId="16643"/>
    <cellStyle name="Normal 3 4 8 10 9 2" xfId="34199"/>
    <cellStyle name="Normal 3 4 8 11" xfId="16644"/>
    <cellStyle name="Normal 3 4 8 11 2" xfId="34200"/>
    <cellStyle name="Normal 3 4 8 12" xfId="16645"/>
    <cellStyle name="Normal 3 4 8 12 2" xfId="34201"/>
    <cellStyle name="Normal 3 4 8 13" xfId="16646"/>
    <cellStyle name="Normal 3 4 8 13 2" xfId="34202"/>
    <cellStyle name="Normal 3 4 8 14" xfId="16647"/>
    <cellStyle name="Normal 3 4 8 14 2" xfId="34203"/>
    <cellStyle name="Normal 3 4 8 15" xfId="16648"/>
    <cellStyle name="Normal 3 4 8 15 2" xfId="34204"/>
    <cellStyle name="Normal 3 4 8 16" xfId="16649"/>
    <cellStyle name="Normal 3 4 8 16 2" xfId="34205"/>
    <cellStyle name="Normal 3 4 8 17" xfId="16650"/>
    <cellStyle name="Normal 3 4 8 17 2" xfId="34206"/>
    <cellStyle name="Normal 3 4 8 18" xfId="16651"/>
    <cellStyle name="Normal 3 4 8 18 2" xfId="34207"/>
    <cellStyle name="Normal 3 4 8 19" xfId="16652"/>
    <cellStyle name="Normal 3 4 8 19 2" xfId="34208"/>
    <cellStyle name="Normal 3 4 8 2" xfId="16653"/>
    <cellStyle name="Normal 3 4 8 2 10" xfId="16654"/>
    <cellStyle name="Normal 3 4 8 2 10 2" xfId="34209"/>
    <cellStyle name="Normal 3 4 8 2 11" xfId="16655"/>
    <cellStyle name="Normal 3 4 8 2 11 2" xfId="34210"/>
    <cellStyle name="Normal 3 4 8 2 12" xfId="16656"/>
    <cellStyle name="Normal 3 4 8 2 12 2" xfId="34211"/>
    <cellStyle name="Normal 3 4 8 2 13" xfId="16657"/>
    <cellStyle name="Normal 3 4 8 2 13 2" xfId="34212"/>
    <cellStyle name="Normal 3 4 8 2 14" xfId="16658"/>
    <cellStyle name="Normal 3 4 8 2 14 2" xfId="34213"/>
    <cellStyle name="Normal 3 4 8 2 15" xfId="16659"/>
    <cellStyle name="Normal 3 4 8 2 15 2" xfId="34214"/>
    <cellStyle name="Normal 3 4 8 2 16" xfId="34215"/>
    <cellStyle name="Normal 3 4 8 2 2" xfId="16660"/>
    <cellStyle name="Normal 3 4 8 2 2 10" xfId="16661"/>
    <cellStyle name="Normal 3 4 8 2 2 10 2" xfId="34216"/>
    <cellStyle name="Normal 3 4 8 2 2 11" xfId="16662"/>
    <cellStyle name="Normal 3 4 8 2 2 11 2" xfId="34217"/>
    <cellStyle name="Normal 3 4 8 2 2 12" xfId="16663"/>
    <cellStyle name="Normal 3 4 8 2 2 12 2" xfId="34218"/>
    <cellStyle name="Normal 3 4 8 2 2 13" xfId="16664"/>
    <cellStyle name="Normal 3 4 8 2 2 13 2" xfId="34219"/>
    <cellStyle name="Normal 3 4 8 2 2 14" xfId="16665"/>
    <cellStyle name="Normal 3 4 8 2 2 14 2" xfId="34220"/>
    <cellStyle name="Normal 3 4 8 2 2 15" xfId="34221"/>
    <cellStyle name="Normal 3 4 8 2 2 2" xfId="16666"/>
    <cellStyle name="Normal 3 4 8 2 2 2 2" xfId="34222"/>
    <cellStyle name="Normal 3 4 8 2 2 3" xfId="16667"/>
    <cellStyle name="Normal 3 4 8 2 2 3 2" xfId="34223"/>
    <cellStyle name="Normal 3 4 8 2 2 4" xfId="16668"/>
    <cellStyle name="Normal 3 4 8 2 2 4 2" xfId="34224"/>
    <cellStyle name="Normal 3 4 8 2 2 5" xfId="16669"/>
    <cellStyle name="Normal 3 4 8 2 2 5 2" xfId="34225"/>
    <cellStyle name="Normal 3 4 8 2 2 6" xfId="16670"/>
    <cellStyle name="Normal 3 4 8 2 2 6 2" xfId="34226"/>
    <cellStyle name="Normal 3 4 8 2 2 7" xfId="16671"/>
    <cellStyle name="Normal 3 4 8 2 2 7 2" xfId="34227"/>
    <cellStyle name="Normal 3 4 8 2 2 8" xfId="16672"/>
    <cellStyle name="Normal 3 4 8 2 2 8 2" xfId="34228"/>
    <cellStyle name="Normal 3 4 8 2 2 9" xfId="16673"/>
    <cellStyle name="Normal 3 4 8 2 2 9 2" xfId="34229"/>
    <cellStyle name="Normal 3 4 8 2 3" xfId="16674"/>
    <cellStyle name="Normal 3 4 8 2 3 2" xfId="34230"/>
    <cellStyle name="Normal 3 4 8 2 4" xfId="16675"/>
    <cellStyle name="Normal 3 4 8 2 4 2" xfId="34231"/>
    <cellStyle name="Normal 3 4 8 2 5" xfId="16676"/>
    <cellStyle name="Normal 3 4 8 2 5 2" xfId="34232"/>
    <cellStyle name="Normal 3 4 8 2 6" xfId="16677"/>
    <cellStyle name="Normal 3 4 8 2 6 2" xfId="34233"/>
    <cellStyle name="Normal 3 4 8 2 7" xfId="16678"/>
    <cellStyle name="Normal 3 4 8 2 7 2" xfId="34234"/>
    <cellStyle name="Normal 3 4 8 2 8" xfId="16679"/>
    <cellStyle name="Normal 3 4 8 2 8 2" xfId="34235"/>
    <cellStyle name="Normal 3 4 8 2 9" xfId="16680"/>
    <cellStyle name="Normal 3 4 8 2 9 2" xfId="34236"/>
    <cellStyle name="Normal 3 4 8 20" xfId="16681"/>
    <cellStyle name="Normal 3 4 8 20 2" xfId="34237"/>
    <cellStyle name="Normal 3 4 8 21" xfId="16682"/>
    <cellStyle name="Normal 3 4 8 21 2" xfId="34238"/>
    <cellStyle name="Normal 3 4 8 22" xfId="16683"/>
    <cellStyle name="Normal 3 4 8 22 2" xfId="34239"/>
    <cellStyle name="Normal 3 4 8 23" xfId="16684"/>
    <cellStyle name="Normal 3 4 8 23 2" xfId="34240"/>
    <cellStyle name="Normal 3 4 8 24" xfId="34241"/>
    <cellStyle name="Normal 3 4 8 3" xfId="16685"/>
    <cellStyle name="Normal 3 4 8 3 10" xfId="16686"/>
    <cellStyle name="Normal 3 4 8 3 10 2" xfId="34242"/>
    <cellStyle name="Normal 3 4 8 3 11" xfId="16687"/>
    <cellStyle name="Normal 3 4 8 3 11 2" xfId="34243"/>
    <cellStyle name="Normal 3 4 8 3 12" xfId="16688"/>
    <cellStyle name="Normal 3 4 8 3 12 2" xfId="34244"/>
    <cellStyle name="Normal 3 4 8 3 13" xfId="16689"/>
    <cellStyle name="Normal 3 4 8 3 13 2" xfId="34245"/>
    <cellStyle name="Normal 3 4 8 3 14" xfId="16690"/>
    <cellStyle name="Normal 3 4 8 3 14 2" xfId="34246"/>
    <cellStyle name="Normal 3 4 8 3 15" xfId="16691"/>
    <cellStyle name="Normal 3 4 8 3 15 2" xfId="34247"/>
    <cellStyle name="Normal 3 4 8 3 16" xfId="34248"/>
    <cellStyle name="Normal 3 4 8 3 2" xfId="16692"/>
    <cellStyle name="Normal 3 4 8 3 2 10" xfId="16693"/>
    <cellStyle name="Normal 3 4 8 3 2 10 2" xfId="34249"/>
    <cellStyle name="Normal 3 4 8 3 2 11" xfId="16694"/>
    <cellStyle name="Normal 3 4 8 3 2 11 2" xfId="34250"/>
    <cellStyle name="Normal 3 4 8 3 2 12" xfId="16695"/>
    <cellStyle name="Normal 3 4 8 3 2 12 2" xfId="34251"/>
    <cellStyle name="Normal 3 4 8 3 2 13" xfId="16696"/>
    <cellStyle name="Normal 3 4 8 3 2 13 2" xfId="34252"/>
    <cellStyle name="Normal 3 4 8 3 2 14" xfId="16697"/>
    <cellStyle name="Normal 3 4 8 3 2 14 2" xfId="34253"/>
    <cellStyle name="Normal 3 4 8 3 2 15" xfId="34254"/>
    <cellStyle name="Normal 3 4 8 3 2 2" xfId="16698"/>
    <cellStyle name="Normal 3 4 8 3 2 2 2" xfId="34255"/>
    <cellStyle name="Normal 3 4 8 3 2 3" xfId="16699"/>
    <cellStyle name="Normal 3 4 8 3 2 3 2" xfId="34256"/>
    <cellStyle name="Normal 3 4 8 3 2 4" xfId="16700"/>
    <cellStyle name="Normal 3 4 8 3 2 4 2" xfId="34257"/>
    <cellStyle name="Normal 3 4 8 3 2 5" xfId="16701"/>
    <cellStyle name="Normal 3 4 8 3 2 5 2" xfId="34258"/>
    <cellStyle name="Normal 3 4 8 3 2 6" xfId="16702"/>
    <cellStyle name="Normal 3 4 8 3 2 6 2" xfId="34259"/>
    <cellStyle name="Normal 3 4 8 3 2 7" xfId="16703"/>
    <cellStyle name="Normal 3 4 8 3 2 7 2" xfId="34260"/>
    <cellStyle name="Normal 3 4 8 3 2 8" xfId="16704"/>
    <cellStyle name="Normal 3 4 8 3 2 8 2" xfId="34261"/>
    <cellStyle name="Normal 3 4 8 3 2 9" xfId="16705"/>
    <cellStyle name="Normal 3 4 8 3 2 9 2" xfId="34262"/>
    <cellStyle name="Normal 3 4 8 3 3" xfId="16706"/>
    <cellStyle name="Normal 3 4 8 3 3 2" xfId="34263"/>
    <cellStyle name="Normal 3 4 8 3 4" xfId="16707"/>
    <cellStyle name="Normal 3 4 8 3 4 2" xfId="34264"/>
    <cellStyle name="Normal 3 4 8 3 5" xfId="16708"/>
    <cellStyle name="Normal 3 4 8 3 5 2" xfId="34265"/>
    <cellStyle name="Normal 3 4 8 3 6" xfId="16709"/>
    <cellStyle name="Normal 3 4 8 3 6 2" xfId="34266"/>
    <cellStyle name="Normal 3 4 8 3 7" xfId="16710"/>
    <cellStyle name="Normal 3 4 8 3 7 2" xfId="34267"/>
    <cellStyle name="Normal 3 4 8 3 8" xfId="16711"/>
    <cellStyle name="Normal 3 4 8 3 8 2" xfId="34268"/>
    <cellStyle name="Normal 3 4 8 3 9" xfId="16712"/>
    <cellStyle name="Normal 3 4 8 3 9 2" xfId="34269"/>
    <cellStyle name="Normal 3 4 8 4" xfId="16713"/>
    <cellStyle name="Normal 3 4 8 4 10" xfId="16714"/>
    <cellStyle name="Normal 3 4 8 4 10 2" xfId="34270"/>
    <cellStyle name="Normal 3 4 8 4 11" xfId="16715"/>
    <cellStyle name="Normal 3 4 8 4 11 2" xfId="34271"/>
    <cellStyle name="Normal 3 4 8 4 12" xfId="16716"/>
    <cellStyle name="Normal 3 4 8 4 12 2" xfId="34272"/>
    <cellStyle name="Normal 3 4 8 4 13" xfId="16717"/>
    <cellStyle name="Normal 3 4 8 4 13 2" xfId="34273"/>
    <cellStyle name="Normal 3 4 8 4 14" xfId="16718"/>
    <cellStyle name="Normal 3 4 8 4 14 2" xfId="34274"/>
    <cellStyle name="Normal 3 4 8 4 15" xfId="16719"/>
    <cellStyle name="Normal 3 4 8 4 15 2" xfId="34275"/>
    <cellStyle name="Normal 3 4 8 4 16" xfId="34276"/>
    <cellStyle name="Normal 3 4 8 4 2" xfId="16720"/>
    <cellStyle name="Normal 3 4 8 4 2 10" xfId="16721"/>
    <cellStyle name="Normal 3 4 8 4 2 10 2" xfId="34277"/>
    <cellStyle name="Normal 3 4 8 4 2 11" xfId="16722"/>
    <cellStyle name="Normal 3 4 8 4 2 11 2" xfId="34278"/>
    <cellStyle name="Normal 3 4 8 4 2 12" xfId="16723"/>
    <cellStyle name="Normal 3 4 8 4 2 12 2" xfId="34279"/>
    <cellStyle name="Normal 3 4 8 4 2 13" xfId="16724"/>
    <cellStyle name="Normal 3 4 8 4 2 13 2" xfId="34280"/>
    <cellStyle name="Normal 3 4 8 4 2 14" xfId="16725"/>
    <cellStyle name="Normal 3 4 8 4 2 14 2" xfId="34281"/>
    <cellStyle name="Normal 3 4 8 4 2 15" xfId="34282"/>
    <cellStyle name="Normal 3 4 8 4 2 2" xfId="16726"/>
    <cellStyle name="Normal 3 4 8 4 2 2 2" xfId="34283"/>
    <cellStyle name="Normal 3 4 8 4 2 3" xfId="16727"/>
    <cellStyle name="Normal 3 4 8 4 2 3 2" xfId="34284"/>
    <cellStyle name="Normal 3 4 8 4 2 4" xfId="16728"/>
    <cellStyle name="Normal 3 4 8 4 2 4 2" xfId="34285"/>
    <cellStyle name="Normal 3 4 8 4 2 5" xfId="16729"/>
    <cellStyle name="Normal 3 4 8 4 2 5 2" xfId="34286"/>
    <cellStyle name="Normal 3 4 8 4 2 6" xfId="16730"/>
    <cellStyle name="Normal 3 4 8 4 2 6 2" xfId="34287"/>
    <cellStyle name="Normal 3 4 8 4 2 7" xfId="16731"/>
    <cellStyle name="Normal 3 4 8 4 2 7 2" xfId="34288"/>
    <cellStyle name="Normal 3 4 8 4 2 8" xfId="16732"/>
    <cellStyle name="Normal 3 4 8 4 2 8 2" xfId="34289"/>
    <cellStyle name="Normal 3 4 8 4 2 9" xfId="16733"/>
    <cellStyle name="Normal 3 4 8 4 2 9 2" xfId="34290"/>
    <cellStyle name="Normal 3 4 8 4 3" xfId="16734"/>
    <cellStyle name="Normal 3 4 8 4 3 2" xfId="34291"/>
    <cellStyle name="Normal 3 4 8 4 4" xfId="16735"/>
    <cellStyle name="Normal 3 4 8 4 4 2" xfId="34292"/>
    <cellStyle name="Normal 3 4 8 4 5" xfId="16736"/>
    <cellStyle name="Normal 3 4 8 4 5 2" xfId="34293"/>
    <cellStyle name="Normal 3 4 8 4 6" xfId="16737"/>
    <cellStyle name="Normal 3 4 8 4 6 2" xfId="34294"/>
    <cellStyle name="Normal 3 4 8 4 7" xfId="16738"/>
    <cellStyle name="Normal 3 4 8 4 7 2" xfId="34295"/>
    <cellStyle name="Normal 3 4 8 4 8" xfId="16739"/>
    <cellStyle name="Normal 3 4 8 4 8 2" xfId="34296"/>
    <cellStyle name="Normal 3 4 8 4 9" xfId="16740"/>
    <cellStyle name="Normal 3 4 8 4 9 2" xfId="34297"/>
    <cellStyle name="Normal 3 4 8 5" xfId="16741"/>
    <cellStyle name="Normal 3 4 8 5 10" xfId="16742"/>
    <cellStyle name="Normal 3 4 8 5 10 2" xfId="34298"/>
    <cellStyle name="Normal 3 4 8 5 11" xfId="16743"/>
    <cellStyle name="Normal 3 4 8 5 11 2" xfId="34299"/>
    <cellStyle name="Normal 3 4 8 5 12" xfId="16744"/>
    <cellStyle name="Normal 3 4 8 5 12 2" xfId="34300"/>
    <cellStyle name="Normal 3 4 8 5 13" xfId="16745"/>
    <cellStyle name="Normal 3 4 8 5 13 2" xfId="34301"/>
    <cellStyle name="Normal 3 4 8 5 14" xfId="16746"/>
    <cellStyle name="Normal 3 4 8 5 14 2" xfId="34302"/>
    <cellStyle name="Normal 3 4 8 5 15" xfId="34303"/>
    <cellStyle name="Normal 3 4 8 5 2" xfId="16747"/>
    <cellStyle name="Normal 3 4 8 5 2 2" xfId="34304"/>
    <cellStyle name="Normal 3 4 8 5 3" xfId="16748"/>
    <cellStyle name="Normal 3 4 8 5 3 2" xfId="34305"/>
    <cellStyle name="Normal 3 4 8 5 4" xfId="16749"/>
    <cellStyle name="Normal 3 4 8 5 4 2" xfId="34306"/>
    <cellStyle name="Normal 3 4 8 5 5" xfId="16750"/>
    <cellStyle name="Normal 3 4 8 5 5 2" xfId="34307"/>
    <cellStyle name="Normal 3 4 8 5 6" xfId="16751"/>
    <cellStyle name="Normal 3 4 8 5 6 2" xfId="34308"/>
    <cellStyle name="Normal 3 4 8 5 7" xfId="16752"/>
    <cellStyle name="Normal 3 4 8 5 7 2" xfId="34309"/>
    <cellStyle name="Normal 3 4 8 5 8" xfId="16753"/>
    <cellStyle name="Normal 3 4 8 5 8 2" xfId="34310"/>
    <cellStyle name="Normal 3 4 8 5 9" xfId="16754"/>
    <cellStyle name="Normal 3 4 8 5 9 2" xfId="34311"/>
    <cellStyle name="Normal 3 4 8 6" xfId="16755"/>
    <cellStyle name="Normal 3 4 8 6 10" xfId="16756"/>
    <cellStyle name="Normal 3 4 8 6 10 2" xfId="34312"/>
    <cellStyle name="Normal 3 4 8 6 11" xfId="16757"/>
    <cellStyle name="Normal 3 4 8 6 11 2" xfId="34313"/>
    <cellStyle name="Normal 3 4 8 6 12" xfId="16758"/>
    <cellStyle name="Normal 3 4 8 6 12 2" xfId="34314"/>
    <cellStyle name="Normal 3 4 8 6 13" xfId="16759"/>
    <cellStyle name="Normal 3 4 8 6 13 2" xfId="34315"/>
    <cellStyle name="Normal 3 4 8 6 14" xfId="16760"/>
    <cellStyle name="Normal 3 4 8 6 14 2" xfId="34316"/>
    <cellStyle name="Normal 3 4 8 6 15" xfId="34317"/>
    <cellStyle name="Normal 3 4 8 6 2" xfId="16761"/>
    <cellStyle name="Normal 3 4 8 6 2 2" xfId="34318"/>
    <cellStyle name="Normal 3 4 8 6 3" xfId="16762"/>
    <cellStyle name="Normal 3 4 8 6 3 2" xfId="34319"/>
    <cellStyle name="Normal 3 4 8 6 4" xfId="16763"/>
    <cellStyle name="Normal 3 4 8 6 4 2" xfId="34320"/>
    <cellStyle name="Normal 3 4 8 6 5" xfId="16764"/>
    <cellStyle name="Normal 3 4 8 6 5 2" xfId="34321"/>
    <cellStyle name="Normal 3 4 8 6 6" xfId="16765"/>
    <cellStyle name="Normal 3 4 8 6 6 2" xfId="34322"/>
    <cellStyle name="Normal 3 4 8 6 7" xfId="16766"/>
    <cellStyle name="Normal 3 4 8 6 7 2" xfId="34323"/>
    <cellStyle name="Normal 3 4 8 6 8" xfId="16767"/>
    <cellStyle name="Normal 3 4 8 6 8 2" xfId="34324"/>
    <cellStyle name="Normal 3 4 8 6 9" xfId="16768"/>
    <cellStyle name="Normal 3 4 8 6 9 2" xfId="34325"/>
    <cellStyle name="Normal 3 4 8 7" xfId="16769"/>
    <cellStyle name="Normal 3 4 8 7 10" xfId="16770"/>
    <cellStyle name="Normal 3 4 8 7 10 2" xfId="34326"/>
    <cellStyle name="Normal 3 4 8 7 11" xfId="16771"/>
    <cellStyle name="Normal 3 4 8 7 11 2" xfId="34327"/>
    <cellStyle name="Normal 3 4 8 7 12" xfId="16772"/>
    <cellStyle name="Normal 3 4 8 7 12 2" xfId="34328"/>
    <cellStyle name="Normal 3 4 8 7 13" xfId="16773"/>
    <cellStyle name="Normal 3 4 8 7 13 2" xfId="34329"/>
    <cellStyle name="Normal 3 4 8 7 14" xfId="16774"/>
    <cellStyle name="Normal 3 4 8 7 14 2" xfId="34330"/>
    <cellStyle name="Normal 3 4 8 7 15" xfId="34331"/>
    <cellStyle name="Normal 3 4 8 7 2" xfId="16775"/>
    <cellStyle name="Normal 3 4 8 7 2 2" xfId="34332"/>
    <cellStyle name="Normal 3 4 8 7 3" xfId="16776"/>
    <cellStyle name="Normal 3 4 8 7 3 2" xfId="34333"/>
    <cellStyle name="Normal 3 4 8 7 4" xfId="16777"/>
    <cellStyle name="Normal 3 4 8 7 4 2" xfId="34334"/>
    <cellStyle name="Normal 3 4 8 7 5" xfId="16778"/>
    <cellStyle name="Normal 3 4 8 7 5 2" xfId="34335"/>
    <cellStyle name="Normal 3 4 8 7 6" xfId="16779"/>
    <cellStyle name="Normal 3 4 8 7 6 2" xfId="34336"/>
    <cellStyle name="Normal 3 4 8 7 7" xfId="16780"/>
    <cellStyle name="Normal 3 4 8 7 7 2" xfId="34337"/>
    <cellStyle name="Normal 3 4 8 7 8" xfId="16781"/>
    <cellStyle name="Normal 3 4 8 7 8 2" xfId="34338"/>
    <cellStyle name="Normal 3 4 8 7 9" xfId="16782"/>
    <cellStyle name="Normal 3 4 8 7 9 2" xfId="34339"/>
    <cellStyle name="Normal 3 4 8 8" xfId="16783"/>
    <cellStyle name="Normal 3 4 8 8 10" xfId="16784"/>
    <cellStyle name="Normal 3 4 8 8 10 2" xfId="34340"/>
    <cellStyle name="Normal 3 4 8 8 11" xfId="16785"/>
    <cellStyle name="Normal 3 4 8 8 11 2" xfId="34341"/>
    <cellStyle name="Normal 3 4 8 8 12" xfId="16786"/>
    <cellStyle name="Normal 3 4 8 8 12 2" xfId="34342"/>
    <cellStyle name="Normal 3 4 8 8 13" xfId="16787"/>
    <cellStyle name="Normal 3 4 8 8 13 2" xfId="34343"/>
    <cellStyle name="Normal 3 4 8 8 14" xfId="16788"/>
    <cellStyle name="Normal 3 4 8 8 14 2" xfId="34344"/>
    <cellStyle name="Normal 3 4 8 8 15" xfId="34345"/>
    <cellStyle name="Normal 3 4 8 8 2" xfId="16789"/>
    <cellStyle name="Normal 3 4 8 8 2 2" xfId="34346"/>
    <cellStyle name="Normal 3 4 8 8 3" xfId="16790"/>
    <cellStyle name="Normal 3 4 8 8 3 2" xfId="34347"/>
    <cellStyle name="Normal 3 4 8 8 4" xfId="16791"/>
    <cellStyle name="Normal 3 4 8 8 4 2" xfId="34348"/>
    <cellStyle name="Normal 3 4 8 8 5" xfId="16792"/>
    <cellStyle name="Normal 3 4 8 8 5 2" xfId="34349"/>
    <cellStyle name="Normal 3 4 8 8 6" xfId="16793"/>
    <cellStyle name="Normal 3 4 8 8 6 2" xfId="34350"/>
    <cellStyle name="Normal 3 4 8 8 7" xfId="16794"/>
    <cellStyle name="Normal 3 4 8 8 7 2" xfId="34351"/>
    <cellStyle name="Normal 3 4 8 8 8" xfId="16795"/>
    <cellStyle name="Normal 3 4 8 8 8 2" xfId="34352"/>
    <cellStyle name="Normal 3 4 8 8 9" xfId="16796"/>
    <cellStyle name="Normal 3 4 8 8 9 2" xfId="34353"/>
    <cellStyle name="Normal 3 4 8 9" xfId="16797"/>
    <cellStyle name="Normal 3 4 8 9 10" xfId="16798"/>
    <cellStyle name="Normal 3 4 8 9 10 2" xfId="34354"/>
    <cellStyle name="Normal 3 4 8 9 11" xfId="16799"/>
    <cellStyle name="Normal 3 4 8 9 11 2" xfId="34355"/>
    <cellStyle name="Normal 3 4 8 9 12" xfId="16800"/>
    <cellStyle name="Normal 3 4 8 9 12 2" xfId="34356"/>
    <cellStyle name="Normal 3 4 8 9 13" xfId="16801"/>
    <cellStyle name="Normal 3 4 8 9 13 2" xfId="34357"/>
    <cellStyle name="Normal 3 4 8 9 14" xfId="16802"/>
    <cellStyle name="Normal 3 4 8 9 14 2" xfId="34358"/>
    <cellStyle name="Normal 3 4 8 9 15" xfId="34359"/>
    <cellStyle name="Normal 3 4 8 9 2" xfId="16803"/>
    <cellStyle name="Normal 3 4 8 9 2 2" xfId="34360"/>
    <cellStyle name="Normal 3 4 8 9 3" xfId="16804"/>
    <cellStyle name="Normal 3 4 8 9 3 2" xfId="34361"/>
    <cellStyle name="Normal 3 4 8 9 4" xfId="16805"/>
    <cellStyle name="Normal 3 4 8 9 4 2" xfId="34362"/>
    <cellStyle name="Normal 3 4 8 9 5" xfId="16806"/>
    <cellStyle name="Normal 3 4 8 9 5 2" xfId="34363"/>
    <cellStyle name="Normal 3 4 8 9 6" xfId="16807"/>
    <cellStyle name="Normal 3 4 8 9 6 2" xfId="34364"/>
    <cellStyle name="Normal 3 4 8 9 7" xfId="16808"/>
    <cellStyle name="Normal 3 4 8 9 7 2" xfId="34365"/>
    <cellStyle name="Normal 3 4 8 9 8" xfId="16809"/>
    <cellStyle name="Normal 3 4 8 9 8 2" xfId="34366"/>
    <cellStyle name="Normal 3 4 8 9 9" xfId="16810"/>
    <cellStyle name="Normal 3 4 8 9 9 2" xfId="34367"/>
    <cellStyle name="Normal 3 4 9" xfId="16811"/>
    <cellStyle name="Normal 3 4 9 10" xfId="16812"/>
    <cellStyle name="Normal 3 4 9 10 10" xfId="16813"/>
    <cellStyle name="Normal 3 4 9 10 10 2" xfId="34368"/>
    <cellStyle name="Normal 3 4 9 10 11" xfId="16814"/>
    <cellStyle name="Normal 3 4 9 10 11 2" xfId="34369"/>
    <cellStyle name="Normal 3 4 9 10 12" xfId="16815"/>
    <cellStyle name="Normal 3 4 9 10 12 2" xfId="34370"/>
    <cellStyle name="Normal 3 4 9 10 13" xfId="16816"/>
    <cellStyle name="Normal 3 4 9 10 13 2" xfId="34371"/>
    <cellStyle name="Normal 3 4 9 10 14" xfId="16817"/>
    <cellStyle name="Normal 3 4 9 10 14 2" xfId="34372"/>
    <cellStyle name="Normal 3 4 9 10 15" xfId="34373"/>
    <cellStyle name="Normal 3 4 9 10 2" xfId="16818"/>
    <cellStyle name="Normal 3 4 9 10 2 2" xfId="34374"/>
    <cellStyle name="Normal 3 4 9 10 3" xfId="16819"/>
    <cellStyle name="Normal 3 4 9 10 3 2" xfId="34375"/>
    <cellStyle name="Normal 3 4 9 10 4" xfId="16820"/>
    <cellStyle name="Normal 3 4 9 10 4 2" xfId="34376"/>
    <cellStyle name="Normal 3 4 9 10 5" xfId="16821"/>
    <cellStyle name="Normal 3 4 9 10 5 2" xfId="34377"/>
    <cellStyle name="Normal 3 4 9 10 6" xfId="16822"/>
    <cellStyle name="Normal 3 4 9 10 6 2" xfId="34378"/>
    <cellStyle name="Normal 3 4 9 10 7" xfId="16823"/>
    <cellStyle name="Normal 3 4 9 10 7 2" xfId="34379"/>
    <cellStyle name="Normal 3 4 9 10 8" xfId="16824"/>
    <cellStyle name="Normal 3 4 9 10 8 2" xfId="34380"/>
    <cellStyle name="Normal 3 4 9 10 9" xfId="16825"/>
    <cellStyle name="Normal 3 4 9 10 9 2" xfId="34381"/>
    <cellStyle name="Normal 3 4 9 11" xfId="16826"/>
    <cellStyle name="Normal 3 4 9 11 2" xfId="34382"/>
    <cellStyle name="Normal 3 4 9 12" xfId="16827"/>
    <cellStyle name="Normal 3 4 9 12 2" xfId="34383"/>
    <cellStyle name="Normal 3 4 9 13" xfId="16828"/>
    <cellStyle name="Normal 3 4 9 13 2" xfId="34384"/>
    <cellStyle name="Normal 3 4 9 14" xfId="16829"/>
    <cellStyle name="Normal 3 4 9 14 2" xfId="34385"/>
    <cellStyle name="Normal 3 4 9 15" xfId="16830"/>
    <cellStyle name="Normal 3 4 9 15 2" xfId="34386"/>
    <cellStyle name="Normal 3 4 9 16" xfId="16831"/>
    <cellStyle name="Normal 3 4 9 16 2" xfId="34387"/>
    <cellStyle name="Normal 3 4 9 17" xfId="16832"/>
    <cellStyle name="Normal 3 4 9 17 2" xfId="34388"/>
    <cellStyle name="Normal 3 4 9 18" xfId="16833"/>
    <cellStyle name="Normal 3 4 9 18 2" xfId="34389"/>
    <cellStyle name="Normal 3 4 9 19" xfId="16834"/>
    <cellStyle name="Normal 3 4 9 19 2" xfId="34390"/>
    <cellStyle name="Normal 3 4 9 2" xfId="16835"/>
    <cellStyle name="Normal 3 4 9 2 10" xfId="16836"/>
    <cellStyle name="Normal 3 4 9 2 10 2" xfId="34391"/>
    <cellStyle name="Normal 3 4 9 2 11" xfId="16837"/>
    <cellStyle name="Normal 3 4 9 2 11 2" xfId="34392"/>
    <cellStyle name="Normal 3 4 9 2 12" xfId="16838"/>
    <cellStyle name="Normal 3 4 9 2 12 2" xfId="34393"/>
    <cellStyle name="Normal 3 4 9 2 13" xfId="16839"/>
    <cellStyle name="Normal 3 4 9 2 13 2" xfId="34394"/>
    <cellStyle name="Normal 3 4 9 2 14" xfId="16840"/>
    <cellStyle name="Normal 3 4 9 2 14 2" xfId="34395"/>
    <cellStyle name="Normal 3 4 9 2 15" xfId="16841"/>
    <cellStyle name="Normal 3 4 9 2 15 2" xfId="34396"/>
    <cellStyle name="Normal 3 4 9 2 16" xfId="34397"/>
    <cellStyle name="Normal 3 4 9 2 2" xfId="16842"/>
    <cellStyle name="Normal 3 4 9 2 2 10" xfId="16843"/>
    <cellStyle name="Normal 3 4 9 2 2 10 2" xfId="34398"/>
    <cellStyle name="Normal 3 4 9 2 2 11" xfId="16844"/>
    <cellStyle name="Normal 3 4 9 2 2 11 2" xfId="34399"/>
    <cellStyle name="Normal 3 4 9 2 2 12" xfId="16845"/>
    <cellStyle name="Normal 3 4 9 2 2 12 2" xfId="34400"/>
    <cellStyle name="Normal 3 4 9 2 2 13" xfId="16846"/>
    <cellStyle name="Normal 3 4 9 2 2 13 2" xfId="34401"/>
    <cellStyle name="Normal 3 4 9 2 2 14" xfId="16847"/>
    <cellStyle name="Normal 3 4 9 2 2 14 2" xfId="34402"/>
    <cellStyle name="Normal 3 4 9 2 2 15" xfId="34403"/>
    <cellStyle name="Normal 3 4 9 2 2 2" xfId="16848"/>
    <cellStyle name="Normal 3 4 9 2 2 2 2" xfId="34404"/>
    <cellStyle name="Normal 3 4 9 2 2 3" xfId="16849"/>
    <cellStyle name="Normal 3 4 9 2 2 3 2" xfId="34405"/>
    <cellStyle name="Normal 3 4 9 2 2 4" xfId="16850"/>
    <cellStyle name="Normal 3 4 9 2 2 4 2" xfId="34406"/>
    <cellStyle name="Normal 3 4 9 2 2 5" xfId="16851"/>
    <cellStyle name="Normal 3 4 9 2 2 5 2" xfId="34407"/>
    <cellStyle name="Normal 3 4 9 2 2 6" xfId="16852"/>
    <cellStyle name="Normal 3 4 9 2 2 6 2" xfId="34408"/>
    <cellStyle name="Normal 3 4 9 2 2 7" xfId="16853"/>
    <cellStyle name="Normal 3 4 9 2 2 7 2" xfId="34409"/>
    <cellStyle name="Normal 3 4 9 2 2 8" xfId="16854"/>
    <cellStyle name="Normal 3 4 9 2 2 8 2" xfId="34410"/>
    <cellStyle name="Normal 3 4 9 2 2 9" xfId="16855"/>
    <cellStyle name="Normal 3 4 9 2 2 9 2" xfId="34411"/>
    <cellStyle name="Normal 3 4 9 2 3" xfId="16856"/>
    <cellStyle name="Normal 3 4 9 2 3 2" xfId="34412"/>
    <cellStyle name="Normal 3 4 9 2 4" xfId="16857"/>
    <cellStyle name="Normal 3 4 9 2 4 2" xfId="34413"/>
    <cellStyle name="Normal 3 4 9 2 5" xfId="16858"/>
    <cellStyle name="Normal 3 4 9 2 5 2" xfId="34414"/>
    <cellStyle name="Normal 3 4 9 2 6" xfId="16859"/>
    <cellStyle name="Normal 3 4 9 2 6 2" xfId="34415"/>
    <cellStyle name="Normal 3 4 9 2 7" xfId="16860"/>
    <cellStyle name="Normal 3 4 9 2 7 2" xfId="34416"/>
    <cellStyle name="Normal 3 4 9 2 8" xfId="16861"/>
    <cellStyle name="Normal 3 4 9 2 8 2" xfId="34417"/>
    <cellStyle name="Normal 3 4 9 2 9" xfId="16862"/>
    <cellStyle name="Normal 3 4 9 2 9 2" xfId="34418"/>
    <cellStyle name="Normal 3 4 9 20" xfId="16863"/>
    <cellStyle name="Normal 3 4 9 20 2" xfId="34419"/>
    <cellStyle name="Normal 3 4 9 21" xfId="16864"/>
    <cellStyle name="Normal 3 4 9 21 2" xfId="34420"/>
    <cellStyle name="Normal 3 4 9 22" xfId="16865"/>
    <cellStyle name="Normal 3 4 9 22 2" xfId="34421"/>
    <cellStyle name="Normal 3 4 9 23" xfId="16866"/>
    <cellStyle name="Normal 3 4 9 23 2" xfId="34422"/>
    <cellStyle name="Normal 3 4 9 24" xfId="34423"/>
    <cellStyle name="Normal 3 4 9 3" xfId="16867"/>
    <cellStyle name="Normal 3 4 9 3 10" xfId="16868"/>
    <cellStyle name="Normal 3 4 9 3 10 2" xfId="34424"/>
    <cellStyle name="Normal 3 4 9 3 11" xfId="16869"/>
    <cellStyle name="Normal 3 4 9 3 11 2" xfId="34425"/>
    <cellStyle name="Normal 3 4 9 3 12" xfId="16870"/>
    <cellStyle name="Normal 3 4 9 3 12 2" xfId="34426"/>
    <cellStyle name="Normal 3 4 9 3 13" xfId="16871"/>
    <cellStyle name="Normal 3 4 9 3 13 2" xfId="34427"/>
    <cellStyle name="Normal 3 4 9 3 14" xfId="16872"/>
    <cellStyle name="Normal 3 4 9 3 14 2" xfId="34428"/>
    <cellStyle name="Normal 3 4 9 3 15" xfId="16873"/>
    <cellStyle name="Normal 3 4 9 3 15 2" xfId="34429"/>
    <cellStyle name="Normal 3 4 9 3 16" xfId="34430"/>
    <cellStyle name="Normal 3 4 9 3 2" xfId="16874"/>
    <cellStyle name="Normal 3 4 9 3 2 10" xfId="16875"/>
    <cellStyle name="Normal 3 4 9 3 2 10 2" xfId="34431"/>
    <cellStyle name="Normal 3 4 9 3 2 11" xfId="16876"/>
    <cellStyle name="Normal 3 4 9 3 2 11 2" xfId="34432"/>
    <cellStyle name="Normal 3 4 9 3 2 12" xfId="16877"/>
    <cellStyle name="Normal 3 4 9 3 2 12 2" xfId="34433"/>
    <cellStyle name="Normal 3 4 9 3 2 13" xfId="16878"/>
    <cellStyle name="Normal 3 4 9 3 2 13 2" xfId="34434"/>
    <cellStyle name="Normal 3 4 9 3 2 14" xfId="16879"/>
    <cellStyle name="Normal 3 4 9 3 2 14 2" xfId="34435"/>
    <cellStyle name="Normal 3 4 9 3 2 15" xfId="34436"/>
    <cellStyle name="Normal 3 4 9 3 2 2" xfId="16880"/>
    <cellStyle name="Normal 3 4 9 3 2 2 2" xfId="34437"/>
    <cellStyle name="Normal 3 4 9 3 2 3" xfId="16881"/>
    <cellStyle name="Normal 3 4 9 3 2 3 2" xfId="34438"/>
    <cellStyle name="Normal 3 4 9 3 2 4" xfId="16882"/>
    <cellStyle name="Normal 3 4 9 3 2 4 2" xfId="34439"/>
    <cellStyle name="Normal 3 4 9 3 2 5" xfId="16883"/>
    <cellStyle name="Normal 3 4 9 3 2 5 2" xfId="34440"/>
    <cellStyle name="Normal 3 4 9 3 2 6" xfId="16884"/>
    <cellStyle name="Normal 3 4 9 3 2 6 2" xfId="34441"/>
    <cellStyle name="Normal 3 4 9 3 2 7" xfId="16885"/>
    <cellStyle name="Normal 3 4 9 3 2 7 2" xfId="34442"/>
    <cellStyle name="Normal 3 4 9 3 2 8" xfId="16886"/>
    <cellStyle name="Normal 3 4 9 3 2 8 2" xfId="34443"/>
    <cellStyle name="Normal 3 4 9 3 2 9" xfId="16887"/>
    <cellStyle name="Normal 3 4 9 3 2 9 2" xfId="34444"/>
    <cellStyle name="Normal 3 4 9 3 3" xfId="16888"/>
    <cellStyle name="Normal 3 4 9 3 3 2" xfId="34445"/>
    <cellStyle name="Normal 3 4 9 3 4" xfId="16889"/>
    <cellStyle name="Normal 3 4 9 3 4 2" xfId="34446"/>
    <cellStyle name="Normal 3 4 9 3 5" xfId="16890"/>
    <cellStyle name="Normal 3 4 9 3 5 2" xfId="34447"/>
    <cellStyle name="Normal 3 4 9 3 6" xfId="16891"/>
    <cellStyle name="Normal 3 4 9 3 6 2" xfId="34448"/>
    <cellStyle name="Normal 3 4 9 3 7" xfId="16892"/>
    <cellStyle name="Normal 3 4 9 3 7 2" xfId="34449"/>
    <cellStyle name="Normal 3 4 9 3 8" xfId="16893"/>
    <cellStyle name="Normal 3 4 9 3 8 2" xfId="34450"/>
    <cellStyle name="Normal 3 4 9 3 9" xfId="16894"/>
    <cellStyle name="Normal 3 4 9 3 9 2" xfId="34451"/>
    <cellStyle name="Normal 3 4 9 4" xfId="16895"/>
    <cellStyle name="Normal 3 4 9 4 10" xfId="16896"/>
    <cellStyle name="Normal 3 4 9 4 10 2" xfId="34452"/>
    <cellStyle name="Normal 3 4 9 4 11" xfId="16897"/>
    <cellStyle name="Normal 3 4 9 4 11 2" xfId="34453"/>
    <cellStyle name="Normal 3 4 9 4 12" xfId="16898"/>
    <cellStyle name="Normal 3 4 9 4 12 2" xfId="34454"/>
    <cellStyle name="Normal 3 4 9 4 13" xfId="16899"/>
    <cellStyle name="Normal 3 4 9 4 13 2" xfId="34455"/>
    <cellStyle name="Normal 3 4 9 4 14" xfId="16900"/>
    <cellStyle name="Normal 3 4 9 4 14 2" xfId="34456"/>
    <cellStyle name="Normal 3 4 9 4 15" xfId="16901"/>
    <cellStyle name="Normal 3 4 9 4 15 2" xfId="34457"/>
    <cellStyle name="Normal 3 4 9 4 16" xfId="34458"/>
    <cellStyle name="Normal 3 4 9 4 2" xfId="16902"/>
    <cellStyle name="Normal 3 4 9 4 2 10" xfId="16903"/>
    <cellStyle name="Normal 3 4 9 4 2 10 2" xfId="34459"/>
    <cellStyle name="Normal 3 4 9 4 2 11" xfId="16904"/>
    <cellStyle name="Normal 3 4 9 4 2 11 2" xfId="34460"/>
    <cellStyle name="Normal 3 4 9 4 2 12" xfId="16905"/>
    <cellStyle name="Normal 3 4 9 4 2 12 2" xfId="34461"/>
    <cellStyle name="Normal 3 4 9 4 2 13" xfId="16906"/>
    <cellStyle name="Normal 3 4 9 4 2 13 2" xfId="34462"/>
    <cellStyle name="Normal 3 4 9 4 2 14" xfId="16907"/>
    <cellStyle name="Normal 3 4 9 4 2 14 2" xfId="34463"/>
    <cellStyle name="Normal 3 4 9 4 2 15" xfId="34464"/>
    <cellStyle name="Normal 3 4 9 4 2 2" xfId="16908"/>
    <cellStyle name="Normal 3 4 9 4 2 2 2" xfId="34465"/>
    <cellStyle name="Normal 3 4 9 4 2 3" xfId="16909"/>
    <cellStyle name="Normal 3 4 9 4 2 3 2" xfId="34466"/>
    <cellStyle name="Normal 3 4 9 4 2 4" xfId="16910"/>
    <cellStyle name="Normal 3 4 9 4 2 4 2" xfId="34467"/>
    <cellStyle name="Normal 3 4 9 4 2 5" xfId="16911"/>
    <cellStyle name="Normal 3 4 9 4 2 5 2" xfId="34468"/>
    <cellStyle name="Normal 3 4 9 4 2 6" xfId="16912"/>
    <cellStyle name="Normal 3 4 9 4 2 6 2" xfId="34469"/>
    <cellStyle name="Normal 3 4 9 4 2 7" xfId="16913"/>
    <cellStyle name="Normal 3 4 9 4 2 7 2" xfId="34470"/>
    <cellStyle name="Normal 3 4 9 4 2 8" xfId="16914"/>
    <cellStyle name="Normal 3 4 9 4 2 8 2" xfId="34471"/>
    <cellStyle name="Normal 3 4 9 4 2 9" xfId="16915"/>
    <cellStyle name="Normal 3 4 9 4 2 9 2" xfId="34472"/>
    <cellStyle name="Normal 3 4 9 4 3" xfId="16916"/>
    <cellStyle name="Normal 3 4 9 4 3 2" xfId="34473"/>
    <cellStyle name="Normal 3 4 9 4 4" xfId="16917"/>
    <cellStyle name="Normal 3 4 9 4 4 2" xfId="34474"/>
    <cellStyle name="Normal 3 4 9 4 5" xfId="16918"/>
    <cellStyle name="Normal 3 4 9 4 5 2" xfId="34475"/>
    <cellStyle name="Normal 3 4 9 4 6" xfId="16919"/>
    <cellStyle name="Normal 3 4 9 4 6 2" xfId="34476"/>
    <cellStyle name="Normal 3 4 9 4 7" xfId="16920"/>
    <cellStyle name="Normal 3 4 9 4 7 2" xfId="34477"/>
    <cellStyle name="Normal 3 4 9 4 8" xfId="16921"/>
    <cellStyle name="Normal 3 4 9 4 8 2" xfId="34478"/>
    <cellStyle name="Normal 3 4 9 4 9" xfId="16922"/>
    <cellStyle name="Normal 3 4 9 4 9 2" xfId="34479"/>
    <cellStyle name="Normal 3 4 9 5" xfId="16923"/>
    <cellStyle name="Normal 3 4 9 5 10" xfId="16924"/>
    <cellStyle name="Normal 3 4 9 5 10 2" xfId="34480"/>
    <cellStyle name="Normal 3 4 9 5 11" xfId="16925"/>
    <cellStyle name="Normal 3 4 9 5 11 2" xfId="34481"/>
    <cellStyle name="Normal 3 4 9 5 12" xfId="16926"/>
    <cellStyle name="Normal 3 4 9 5 12 2" xfId="34482"/>
    <cellStyle name="Normal 3 4 9 5 13" xfId="16927"/>
    <cellStyle name="Normal 3 4 9 5 13 2" xfId="34483"/>
    <cellStyle name="Normal 3 4 9 5 14" xfId="16928"/>
    <cellStyle name="Normal 3 4 9 5 14 2" xfId="34484"/>
    <cellStyle name="Normal 3 4 9 5 15" xfId="34485"/>
    <cellStyle name="Normal 3 4 9 5 2" xfId="16929"/>
    <cellStyle name="Normal 3 4 9 5 2 2" xfId="34486"/>
    <cellStyle name="Normal 3 4 9 5 3" xfId="16930"/>
    <cellStyle name="Normal 3 4 9 5 3 2" xfId="34487"/>
    <cellStyle name="Normal 3 4 9 5 4" xfId="16931"/>
    <cellStyle name="Normal 3 4 9 5 4 2" xfId="34488"/>
    <cellStyle name="Normal 3 4 9 5 5" xfId="16932"/>
    <cellStyle name="Normal 3 4 9 5 5 2" xfId="34489"/>
    <cellStyle name="Normal 3 4 9 5 6" xfId="16933"/>
    <cellStyle name="Normal 3 4 9 5 6 2" xfId="34490"/>
    <cellStyle name="Normal 3 4 9 5 7" xfId="16934"/>
    <cellStyle name="Normal 3 4 9 5 7 2" xfId="34491"/>
    <cellStyle name="Normal 3 4 9 5 8" xfId="16935"/>
    <cellStyle name="Normal 3 4 9 5 8 2" xfId="34492"/>
    <cellStyle name="Normal 3 4 9 5 9" xfId="16936"/>
    <cellStyle name="Normal 3 4 9 5 9 2" xfId="34493"/>
    <cellStyle name="Normal 3 4 9 6" xfId="16937"/>
    <cellStyle name="Normal 3 4 9 6 10" xfId="16938"/>
    <cellStyle name="Normal 3 4 9 6 10 2" xfId="34494"/>
    <cellStyle name="Normal 3 4 9 6 11" xfId="16939"/>
    <cellStyle name="Normal 3 4 9 6 11 2" xfId="34495"/>
    <cellStyle name="Normal 3 4 9 6 12" xfId="16940"/>
    <cellStyle name="Normal 3 4 9 6 12 2" xfId="34496"/>
    <cellStyle name="Normal 3 4 9 6 13" xfId="16941"/>
    <cellStyle name="Normal 3 4 9 6 13 2" xfId="34497"/>
    <cellStyle name="Normal 3 4 9 6 14" xfId="16942"/>
    <cellStyle name="Normal 3 4 9 6 14 2" xfId="34498"/>
    <cellStyle name="Normal 3 4 9 6 15" xfId="34499"/>
    <cellStyle name="Normal 3 4 9 6 2" xfId="16943"/>
    <cellStyle name="Normal 3 4 9 6 2 2" xfId="34500"/>
    <cellStyle name="Normal 3 4 9 6 3" xfId="16944"/>
    <cellStyle name="Normal 3 4 9 6 3 2" xfId="34501"/>
    <cellStyle name="Normal 3 4 9 6 4" xfId="16945"/>
    <cellStyle name="Normal 3 4 9 6 4 2" xfId="34502"/>
    <cellStyle name="Normal 3 4 9 6 5" xfId="16946"/>
    <cellStyle name="Normal 3 4 9 6 5 2" xfId="34503"/>
    <cellStyle name="Normal 3 4 9 6 6" xfId="16947"/>
    <cellStyle name="Normal 3 4 9 6 6 2" xfId="34504"/>
    <cellStyle name="Normal 3 4 9 6 7" xfId="16948"/>
    <cellStyle name="Normal 3 4 9 6 7 2" xfId="34505"/>
    <cellStyle name="Normal 3 4 9 6 8" xfId="16949"/>
    <cellStyle name="Normal 3 4 9 6 8 2" xfId="34506"/>
    <cellStyle name="Normal 3 4 9 6 9" xfId="16950"/>
    <cellStyle name="Normal 3 4 9 6 9 2" xfId="34507"/>
    <cellStyle name="Normal 3 4 9 7" xfId="16951"/>
    <cellStyle name="Normal 3 4 9 7 10" xfId="16952"/>
    <cellStyle name="Normal 3 4 9 7 10 2" xfId="34508"/>
    <cellStyle name="Normal 3 4 9 7 11" xfId="16953"/>
    <cellStyle name="Normal 3 4 9 7 11 2" xfId="34509"/>
    <cellStyle name="Normal 3 4 9 7 12" xfId="16954"/>
    <cellStyle name="Normal 3 4 9 7 12 2" xfId="34510"/>
    <cellStyle name="Normal 3 4 9 7 13" xfId="16955"/>
    <cellStyle name="Normal 3 4 9 7 13 2" xfId="34511"/>
    <cellStyle name="Normal 3 4 9 7 14" xfId="16956"/>
    <cellStyle name="Normal 3 4 9 7 14 2" xfId="34512"/>
    <cellStyle name="Normal 3 4 9 7 15" xfId="34513"/>
    <cellStyle name="Normal 3 4 9 7 2" xfId="16957"/>
    <cellStyle name="Normal 3 4 9 7 2 2" xfId="34514"/>
    <cellStyle name="Normal 3 4 9 7 3" xfId="16958"/>
    <cellStyle name="Normal 3 4 9 7 3 2" xfId="34515"/>
    <cellStyle name="Normal 3 4 9 7 4" xfId="16959"/>
    <cellStyle name="Normal 3 4 9 7 4 2" xfId="34516"/>
    <cellStyle name="Normal 3 4 9 7 5" xfId="16960"/>
    <cellStyle name="Normal 3 4 9 7 5 2" xfId="34517"/>
    <cellStyle name="Normal 3 4 9 7 6" xfId="16961"/>
    <cellStyle name="Normal 3 4 9 7 6 2" xfId="34518"/>
    <cellStyle name="Normal 3 4 9 7 7" xfId="16962"/>
    <cellStyle name="Normal 3 4 9 7 7 2" xfId="34519"/>
    <cellStyle name="Normal 3 4 9 7 8" xfId="16963"/>
    <cellStyle name="Normal 3 4 9 7 8 2" xfId="34520"/>
    <cellStyle name="Normal 3 4 9 7 9" xfId="16964"/>
    <cellStyle name="Normal 3 4 9 7 9 2" xfId="34521"/>
    <cellStyle name="Normal 3 4 9 8" xfId="16965"/>
    <cellStyle name="Normal 3 4 9 8 10" xfId="16966"/>
    <cellStyle name="Normal 3 4 9 8 10 2" xfId="34522"/>
    <cellStyle name="Normal 3 4 9 8 11" xfId="16967"/>
    <cellStyle name="Normal 3 4 9 8 11 2" xfId="34523"/>
    <cellStyle name="Normal 3 4 9 8 12" xfId="16968"/>
    <cellStyle name="Normal 3 4 9 8 12 2" xfId="34524"/>
    <cellStyle name="Normal 3 4 9 8 13" xfId="16969"/>
    <cellStyle name="Normal 3 4 9 8 13 2" xfId="34525"/>
    <cellStyle name="Normal 3 4 9 8 14" xfId="16970"/>
    <cellStyle name="Normal 3 4 9 8 14 2" xfId="34526"/>
    <cellStyle name="Normal 3 4 9 8 15" xfId="34527"/>
    <cellStyle name="Normal 3 4 9 8 2" xfId="16971"/>
    <cellStyle name="Normal 3 4 9 8 2 2" xfId="34528"/>
    <cellStyle name="Normal 3 4 9 8 3" xfId="16972"/>
    <cellStyle name="Normal 3 4 9 8 3 2" xfId="34529"/>
    <cellStyle name="Normal 3 4 9 8 4" xfId="16973"/>
    <cellStyle name="Normal 3 4 9 8 4 2" xfId="34530"/>
    <cellStyle name="Normal 3 4 9 8 5" xfId="16974"/>
    <cellStyle name="Normal 3 4 9 8 5 2" xfId="34531"/>
    <cellStyle name="Normal 3 4 9 8 6" xfId="16975"/>
    <cellStyle name="Normal 3 4 9 8 6 2" xfId="34532"/>
    <cellStyle name="Normal 3 4 9 8 7" xfId="16976"/>
    <cellStyle name="Normal 3 4 9 8 7 2" xfId="34533"/>
    <cellStyle name="Normal 3 4 9 8 8" xfId="16977"/>
    <cellStyle name="Normal 3 4 9 8 8 2" xfId="34534"/>
    <cellStyle name="Normal 3 4 9 8 9" xfId="16978"/>
    <cellStyle name="Normal 3 4 9 8 9 2" xfId="34535"/>
    <cellStyle name="Normal 3 4 9 9" xfId="16979"/>
    <cellStyle name="Normal 3 4 9 9 10" xfId="16980"/>
    <cellStyle name="Normal 3 4 9 9 10 2" xfId="34536"/>
    <cellStyle name="Normal 3 4 9 9 11" xfId="16981"/>
    <cellStyle name="Normal 3 4 9 9 11 2" xfId="34537"/>
    <cellStyle name="Normal 3 4 9 9 12" xfId="16982"/>
    <cellStyle name="Normal 3 4 9 9 12 2" xfId="34538"/>
    <cellStyle name="Normal 3 4 9 9 13" xfId="16983"/>
    <cellStyle name="Normal 3 4 9 9 13 2" xfId="34539"/>
    <cellStyle name="Normal 3 4 9 9 14" xfId="16984"/>
    <cellStyle name="Normal 3 4 9 9 14 2" xfId="34540"/>
    <cellStyle name="Normal 3 4 9 9 15" xfId="34541"/>
    <cellStyle name="Normal 3 4 9 9 2" xfId="16985"/>
    <cellStyle name="Normal 3 4 9 9 2 2" xfId="34542"/>
    <cellStyle name="Normal 3 4 9 9 3" xfId="16986"/>
    <cellStyle name="Normal 3 4 9 9 3 2" xfId="34543"/>
    <cellStyle name="Normal 3 4 9 9 4" xfId="16987"/>
    <cellStyle name="Normal 3 4 9 9 4 2" xfId="34544"/>
    <cellStyle name="Normal 3 4 9 9 5" xfId="16988"/>
    <cellStyle name="Normal 3 4 9 9 5 2" xfId="34545"/>
    <cellStyle name="Normal 3 4 9 9 6" xfId="16989"/>
    <cellStyle name="Normal 3 4 9 9 6 2" xfId="34546"/>
    <cellStyle name="Normal 3 4 9 9 7" xfId="16990"/>
    <cellStyle name="Normal 3 4 9 9 7 2" xfId="34547"/>
    <cellStyle name="Normal 3 4 9 9 8" xfId="16991"/>
    <cellStyle name="Normal 3 4 9 9 8 2" xfId="34548"/>
    <cellStyle name="Normal 3 4 9 9 9" xfId="16992"/>
    <cellStyle name="Normal 3 4 9 9 9 2" xfId="34549"/>
    <cellStyle name="Normal 3 40" xfId="110"/>
    <cellStyle name="Normal 3 40 10" xfId="16993"/>
    <cellStyle name="Normal 3 40 10 2" xfId="34550"/>
    <cellStyle name="Normal 3 40 11" xfId="16994"/>
    <cellStyle name="Normal 3 40 11 2" xfId="34551"/>
    <cellStyle name="Normal 3 40 12" xfId="16995"/>
    <cellStyle name="Normal 3 40 12 2" xfId="34552"/>
    <cellStyle name="Normal 3 40 13" xfId="16996"/>
    <cellStyle name="Normal 3 40 13 2" xfId="34553"/>
    <cellStyle name="Normal 3 40 14" xfId="16997"/>
    <cellStyle name="Normal 3 40 14 2" xfId="34554"/>
    <cellStyle name="Normal 3 40 15" xfId="16998"/>
    <cellStyle name="Normal 3 40 16" xfId="34555"/>
    <cellStyle name="Normal 3 40 17" xfId="37738"/>
    <cellStyle name="Normal 3 40 2" xfId="356"/>
    <cellStyle name="Normal 3 40 2 2" xfId="553"/>
    <cellStyle name="Normal 3 40 2 2 2" xfId="37911"/>
    <cellStyle name="Normal 3 40 2 3" xfId="16999"/>
    <cellStyle name="Normal 3 40 2 4" xfId="34556"/>
    <cellStyle name="Normal 3 40 2 5" xfId="37797"/>
    <cellStyle name="Normal 3 40 3" xfId="467"/>
    <cellStyle name="Normal 3 40 3 2" xfId="17000"/>
    <cellStyle name="Normal 3 40 3 3" xfId="34557"/>
    <cellStyle name="Normal 3 40 3 4" xfId="37851"/>
    <cellStyle name="Normal 3 40 4" xfId="17001"/>
    <cellStyle name="Normal 3 40 4 2" xfId="34558"/>
    <cellStyle name="Normal 3 40 5" xfId="17002"/>
    <cellStyle name="Normal 3 40 5 2" xfId="34559"/>
    <cellStyle name="Normal 3 40 6" xfId="17003"/>
    <cellStyle name="Normal 3 40 6 2" xfId="34560"/>
    <cellStyle name="Normal 3 40 7" xfId="17004"/>
    <cellStyle name="Normal 3 40 7 2" xfId="34561"/>
    <cellStyle name="Normal 3 40 8" xfId="17005"/>
    <cellStyle name="Normal 3 40 8 2" xfId="34562"/>
    <cellStyle name="Normal 3 40 9" xfId="17006"/>
    <cellStyle name="Normal 3 40 9 2" xfId="34563"/>
    <cellStyle name="Normal 3 41" xfId="17007"/>
    <cellStyle name="Normal 3 41 2" xfId="34564"/>
    <cellStyle name="Normal 3 42" xfId="17008"/>
    <cellStyle name="Normal 3 42 2" xfId="34565"/>
    <cellStyle name="Normal 3 43" xfId="17009"/>
    <cellStyle name="Normal 3 43 2" xfId="34566"/>
    <cellStyle name="Normal 3 44" xfId="17010"/>
    <cellStyle name="Normal 3 44 2" xfId="34567"/>
    <cellStyle name="Normal 3 45" xfId="17011"/>
    <cellStyle name="Normal 3 45 2" xfId="34568"/>
    <cellStyle name="Normal 3 46" xfId="17012"/>
    <cellStyle name="Normal 3 46 2" xfId="34569"/>
    <cellStyle name="Normal 3 47" xfId="17013"/>
    <cellStyle name="Normal 3 47 2" xfId="34570"/>
    <cellStyle name="Normal 3 48" xfId="17014"/>
    <cellStyle name="Normal 3 48 2" xfId="34571"/>
    <cellStyle name="Normal 3 49" xfId="17015"/>
    <cellStyle name="Normal 3 49 2" xfId="34572"/>
    <cellStyle name="Normal 3 5" xfId="17016"/>
    <cellStyle name="Normal 3 5 10" xfId="17017"/>
    <cellStyle name="Normal 3 5 10 10" xfId="17018"/>
    <cellStyle name="Normal 3 5 10 10 2" xfId="34573"/>
    <cellStyle name="Normal 3 5 10 11" xfId="17019"/>
    <cellStyle name="Normal 3 5 10 11 2" xfId="34574"/>
    <cellStyle name="Normal 3 5 10 12" xfId="17020"/>
    <cellStyle name="Normal 3 5 10 12 2" xfId="34575"/>
    <cellStyle name="Normal 3 5 10 13" xfId="17021"/>
    <cellStyle name="Normal 3 5 10 13 2" xfId="34576"/>
    <cellStyle name="Normal 3 5 10 14" xfId="17022"/>
    <cellStyle name="Normal 3 5 10 14 2" xfId="34577"/>
    <cellStyle name="Normal 3 5 10 15" xfId="34578"/>
    <cellStyle name="Normal 3 5 10 2" xfId="17023"/>
    <cellStyle name="Normal 3 5 10 2 2" xfId="34579"/>
    <cellStyle name="Normal 3 5 10 3" xfId="17024"/>
    <cellStyle name="Normal 3 5 10 3 2" xfId="34580"/>
    <cellStyle name="Normal 3 5 10 4" xfId="17025"/>
    <cellStyle name="Normal 3 5 10 4 2" xfId="34581"/>
    <cellStyle name="Normal 3 5 10 5" xfId="17026"/>
    <cellStyle name="Normal 3 5 10 5 2" xfId="34582"/>
    <cellStyle name="Normal 3 5 10 6" xfId="17027"/>
    <cellStyle name="Normal 3 5 10 6 2" xfId="34583"/>
    <cellStyle name="Normal 3 5 10 7" xfId="17028"/>
    <cellStyle name="Normal 3 5 10 7 2" xfId="34584"/>
    <cellStyle name="Normal 3 5 10 8" xfId="17029"/>
    <cellStyle name="Normal 3 5 10 8 2" xfId="34585"/>
    <cellStyle name="Normal 3 5 10 9" xfId="17030"/>
    <cellStyle name="Normal 3 5 10 9 2" xfId="34586"/>
    <cellStyle name="Normal 3 5 11" xfId="17031"/>
    <cellStyle name="Normal 3 5 11 10" xfId="17032"/>
    <cellStyle name="Normal 3 5 11 10 2" xfId="34587"/>
    <cellStyle name="Normal 3 5 11 11" xfId="17033"/>
    <cellStyle name="Normal 3 5 11 11 2" xfId="34588"/>
    <cellStyle name="Normal 3 5 11 12" xfId="17034"/>
    <cellStyle name="Normal 3 5 11 12 2" xfId="34589"/>
    <cellStyle name="Normal 3 5 11 13" xfId="17035"/>
    <cellStyle name="Normal 3 5 11 13 2" xfId="34590"/>
    <cellStyle name="Normal 3 5 11 14" xfId="17036"/>
    <cellStyle name="Normal 3 5 11 14 2" xfId="34591"/>
    <cellStyle name="Normal 3 5 11 15" xfId="34592"/>
    <cellStyle name="Normal 3 5 11 2" xfId="17037"/>
    <cellStyle name="Normal 3 5 11 2 2" xfId="34593"/>
    <cellStyle name="Normal 3 5 11 3" xfId="17038"/>
    <cellStyle name="Normal 3 5 11 3 2" xfId="34594"/>
    <cellStyle name="Normal 3 5 11 4" xfId="17039"/>
    <cellStyle name="Normal 3 5 11 4 2" xfId="34595"/>
    <cellStyle name="Normal 3 5 11 5" xfId="17040"/>
    <cellStyle name="Normal 3 5 11 5 2" xfId="34596"/>
    <cellStyle name="Normal 3 5 11 6" xfId="17041"/>
    <cellStyle name="Normal 3 5 11 6 2" xfId="34597"/>
    <cellStyle name="Normal 3 5 11 7" xfId="17042"/>
    <cellStyle name="Normal 3 5 11 7 2" xfId="34598"/>
    <cellStyle name="Normal 3 5 11 8" xfId="17043"/>
    <cellStyle name="Normal 3 5 11 8 2" xfId="34599"/>
    <cellStyle name="Normal 3 5 11 9" xfId="17044"/>
    <cellStyle name="Normal 3 5 11 9 2" xfId="34600"/>
    <cellStyle name="Normal 3 5 12" xfId="17045"/>
    <cellStyle name="Normal 3 5 12 10" xfId="17046"/>
    <cellStyle name="Normal 3 5 12 10 2" xfId="34601"/>
    <cellStyle name="Normal 3 5 12 11" xfId="17047"/>
    <cellStyle name="Normal 3 5 12 11 2" xfId="34602"/>
    <cellStyle name="Normal 3 5 12 12" xfId="17048"/>
    <cellStyle name="Normal 3 5 12 12 2" xfId="34603"/>
    <cellStyle name="Normal 3 5 12 13" xfId="17049"/>
    <cellStyle name="Normal 3 5 12 13 2" xfId="34604"/>
    <cellStyle name="Normal 3 5 12 14" xfId="17050"/>
    <cellStyle name="Normal 3 5 12 14 2" xfId="34605"/>
    <cellStyle name="Normal 3 5 12 15" xfId="34606"/>
    <cellStyle name="Normal 3 5 12 2" xfId="17051"/>
    <cellStyle name="Normal 3 5 12 2 2" xfId="34607"/>
    <cellStyle name="Normal 3 5 12 3" xfId="17052"/>
    <cellStyle name="Normal 3 5 12 3 2" xfId="34608"/>
    <cellStyle name="Normal 3 5 12 4" xfId="17053"/>
    <cellStyle name="Normal 3 5 12 4 2" xfId="34609"/>
    <cellStyle name="Normal 3 5 12 5" xfId="17054"/>
    <cellStyle name="Normal 3 5 12 5 2" xfId="34610"/>
    <cellStyle name="Normal 3 5 12 6" xfId="17055"/>
    <cellStyle name="Normal 3 5 12 6 2" xfId="34611"/>
    <cellStyle name="Normal 3 5 12 7" xfId="17056"/>
    <cellStyle name="Normal 3 5 12 7 2" xfId="34612"/>
    <cellStyle name="Normal 3 5 12 8" xfId="17057"/>
    <cellStyle name="Normal 3 5 12 8 2" xfId="34613"/>
    <cellStyle name="Normal 3 5 12 9" xfId="17058"/>
    <cellStyle name="Normal 3 5 12 9 2" xfId="34614"/>
    <cellStyle name="Normal 3 5 13" xfId="17059"/>
    <cellStyle name="Normal 3 5 13 10" xfId="17060"/>
    <cellStyle name="Normal 3 5 13 10 2" xfId="34615"/>
    <cellStyle name="Normal 3 5 13 11" xfId="17061"/>
    <cellStyle name="Normal 3 5 13 11 2" xfId="34616"/>
    <cellStyle name="Normal 3 5 13 12" xfId="17062"/>
    <cellStyle name="Normal 3 5 13 12 2" xfId="34617"/>
    <cellStyle name="Normal 3 5 13 13" xfId="17063"/>
    <cellStyle name="Normal 3 5 13 13 2" xfId="34618"/>
    <cellStyle name="Normal 3 5 13 14" xfId="17064"/>
    <cellStyle name="Normal 3 5 13 14 2" xfId="34619"/>
    <cellStyle name="Normal 3 5 13 15" xfId="34620"/>
    <cellStyle name="Normal 3 5 13 2" xfId="17065"/>
    <cellStyle name="Normal 3 5 13 2 2" xfId="34621"/>
    <cellStyle name="Normal 3 5 13 3" xfId="17066"/>
    <cellStyle name="Normal 3 5 13 3 2" xfId="34622"/>
    <cellStyle name="Normal 3 5 13 4" xfId="17067"/>
    <cellStyle name="Normal 3 5 13 4 2" xfId="34623"/>
    <cellStyle name="Normal 3 5 13 5" xfId="17068"/>
    <cellStyle name="Normal 3 5 13 5 2" xfId="34624"/>
    <cellStyle name="Normal 3 5 13 6" xfId="17069"/>
    <cellStyle name="Normal 3 5 13 6 2" xfId="34625"/>
    <cellStyle name="Normal 3 5 13 7" xfId="17070"/>
    <cellStyle name="Normal 3 5 13 7 2" xfId="34626"/>
    <cellStyle name="Normal 3 5 13 8" xfId="17071"/>
    <cellStyle name="Normal 3 5 13 8 2" xfId="34627"/>
    <cellStyle name="Normal 3 5 13 9" xfId="17072"/>
    <cellStyle name="Normal 3 5 13 9 2" xfId="34628"/>
    <cellStyle name="Normal 3 5 14" xfId="17073"/>
    <cellStyle name="Normal 3 5 14 10" xfId="17074"/>
    <cellStyle name="Normal 3 5 14 10 2" xfId="34629"/>
    <cellStyle name="Normal 3 5 14 11" xfId="17075"/>
    <cellStyle name="Normal 3 5 14 11 2" xfId="34630"/>
    <cellStyle name="Normal 3 5 14 12" xfId="17076"/>
    <cellStyle name="Normal 3 5 14 12 2" xfId="34631"/>
    <cellStyle name="Normal 3 5 14 13" xfId="17077"/>
    <cellStyle name="Normal 3 5 14 13 2" xfId="34632"/>
    <cellStyle name="Normal 3 5 14 14" xfId="17078"/>
    <cellStyle name="Normal 3 5 14 14 2" xfId="34633"/>
    <cellStyle name="Normal 3 5 14 15" xfId="34634"/>
    <cellStyle name="Normal 3 5 14 2" xfId="17079"/>
    <cellStyle name="Normal 3 5 14 2 2" xfId="34635"/>
    <cellStyle name="Normal 3 5 14 3" xfId="17080"/>
    <cellStyle name="Normal 3 5 14 3 2" xfId="34636"/>
    <cellStyle name="Normal 3 5 14 4" xfId="17081"/>
    <cellStyle name="Normal 3 5 14 4 2" xfId="34637"/>
    <cellStyle name="Normal 3 5 14 5" xfId="17082"/>
    <cellStyle name="Normal 3 5 14 5 2" xfId="34638"/>
    <cellStyle name="Normal 3 5 14 6" xfId="17083"/>
    <cellStyle name="Normal 3 5 14 6 2" xfId="34639"/>
    <cellStyle name="Normal 3 5 14 7" xfId="17084"/>
    <cellStyle name="Normal 3 5 14 7 2" xfId="34640"/>
    <cellStyle name="Normal 3 5 14 8" xfId="17085"/>
    <cellStyle name="Normal 3 5 14 8 2" xfId="34641"/>
    <cellStyle name="Normal 3 5 14 9" xfId="17086"/>
    <cellStyle name="Normal 3 5 14 9 2" xfId="34642"/>
    <cellStyle name="Normal 3 5 15" xfId="17087"/>
    <cellStyle name="Normal 3 5 16" xfId="17088"/>
    <cellStyle name="Normal 3 5 17" xfId="17089"/>
    <cellStyle name="Normal 3 5 17 10" xfId="17090"/>
    <cellStyle name="Normal 3 5 17 10 2" xfId="34643"/>
    <cellStyle name="Normal 3 5 17 11" xfId="17091"/>
    <cellStyle name="Normal 3 5 17 11 2" xfId="34644"/>
    <cellStyle name="Normal 3 5 17 12" xfId="17092"/>
    <cellStyle name="Normal 3 5 17 12 2" xfId="34645"/>
    <cellStyle name="Normal 3 5 17 13" xfId="17093"/>
    <cellStyle name="Normal 3 5 17 13 2" xfId="34646"/>
    <cellStyle name="Normal 3 5 17 14" xfId="17094"/>
    <cellStyle name="Normal 3 5 17 14 2" xfId="34647"/>
    <cellStyle name="Normal 3 5 17 15" xfId="34648"/>
    <cellStyle name="Normal 3 5 17 2" xfId="17095"/>
    <cellStyle name="Normal 3 5 17 2 2" xfId="34649"/>
    <cellStyle name="Normal 3 5 17 3" xfId="17096"/>
    <cellStyle name="Normal 3 5 17 3 2" xfId="34650"/>
    <cellStyle name="Normal 3 5 17 4" xfId="17097"/>
    <cellStyle name="Normal 3 5 17 4 2" xfId="34651"/>
    <cellStyle name="Normal 3 5 17 5" xfId="17098"/>
    <cellStyle name="Normal 3 5 17 5 2" xfId="34652"/>
    <cellStyle name="Normal 3 5 17 6" xfId="17099"/>
    <cellStyle name="Normal 3 5 17 6 2" xfId="34653"/>
    <cellStyle name="Normal 3 5 17 7" xfId="17100"/>
    <cellStyle name="Normal 3 5 17 7 2" xfId="34654"/>
    <cellStyle name="Normal 3 5 17 8" xfId="17101"/>
    <cellStyle name="Normal 3 5 17 8 2" xfId="34655"/>
    <cellStyle name="Normal 3 5 17 9" xfId="17102"/>
    <cellStyle name="Normal 3 5 17 9 2" xfId="34656"/>
    <cellStyle name="Normal 3 5 18" xfId="17103"/>
    <cellStyle name="Normal 3 5 18 10" xfId="17104"/>
    <cellStyle name="Normal 3 5 18 10 2" xfId="34657"/>
    <cellStyle name="Normal 3 5 18 11" xfId="17105"/>
    <cellStyle name="Normal 3 5 18 11 2" xfId="34658"/>
    <cellStyle name="Normal 3 5 18 12" xfId="17106"/>
    <cellStyle name="Normal 3 5 18 12 2" xfId="34659"/>
    <cellStyle name="Normal 3 5 18 13" xfId="17107"/>
    <cellStyle name="Normal 3 5 18 13 2" xfId="34660"/>
    <cellStyle name="Normal 3 5 18 14" xfId="17108"/>
    <cellStyle name="Normal 3 5 18 14 2" xfId="34661"/>
    <cellStyle name="Normal 3 5 18 15" xfId="34662"/>
    <cellStyle name="Normal 3 5 18 2" xfId="17109"/>
    <cellStyle name="Normal 3 5 18 2 2" xfId="34663"/>
    <cellStyle name="Normal 3 5 18 3" xfId="17110"/>
    <cellStyle name="Normal 3 5 18 3 2" xfId="34664"/>
    <cellStyle name="Normal 3 5 18 4" xfId="17111"/>
    <cellStyle name="Normal 3 5 18 4 2" xfId="34665"/>
    <cellStyle name="Normal 3 5 18 5" xfId="17112"/>
    <cellStyle name="Normal 3 5 18 5 2" xfId="34666"/>
    <cellStyle name="Normal 3 5 18 6" xfId="17113"/>
    <cellStyle name="Normal 3 5 18 6 2" xfId="34667"/>
    <cellStyle name="Normal 3 5 18 7" xfId="17114"/>
    <cellStyle name="Normal 3 5 18 7 2" xfId="34668"/>
    <cellStyle name="Normal 3 5 18 8" xfId="17115"/>
    <cellStyle name="Normal 3 5 18 8 2" xfId="34669"/>
    <cellStyle name="Normal 3 5 18 9" xfId="17116"/>
    <cellStyle name="Normal 3 5 18 9 2" xfId="34670"/>
    <cellStyle name="Normal 3 5 19" xfId="37961"/>
    <cellStyle name="Normal 3 5 2" xfId="17117"/>
    <cellStyle name="Normal 3 5 3" xfId="17118"/>
    <cellStyle name="Normal 3 5 3 10" xfId="17119"/>
    <cellStyle name="Normal 3 5 3 10 2" xfId="34671"/>
    <cellStyle name="Normal 3 5 3 11" xfId="17120"/>
    <cellStyle name="Normal 3 5 3 11 2" xfId="34672"/>
    <cellStyle name="Normal 3 5 3 12" xfId="17121"/>
    <cellStyle name="Normal 3 5 3 12 2" xfId="34673"/>
    <cellStyle name="Normal 3 5 3 13" xfId="17122"/>
    <cellStyle name="Normal 3 5 3 13 2" xfId="34674"/>
    <cellStyle name="Normal 3 5 3 14" xfId="17123"/>
    <cellStyle name="Normal 3 5 3 14 2" xfId="34675"/>
    <cellStyle name="Normal 3 5 3 15" xfId="17124"/>
    <cellStyle name="Normal 3 5 3 15 2" xfId="34676"/>
    <cellStyle name="Normal 3 5 3 16" xfId="17125"/>
    <cellStyle name="Normal 3 5 3 16 2" xfId="34677"/>
    <cellStyle name="Normal 3 5 3 17" xfId="17126"/>
    <cellStyle name="Normal 3 5 3 17 2" xfId="34678"/>
    <cellStyle name="Normal 3 5 3 18" xfId="34679"/>
    <cellStyle name="Normal 3 5 3 2" xfId="17127"/>
    <cellStyle name="Normal 3 5 3 3" xfId="17128"/>
    <cellStyle name="Normal 3 5 3 4" xfId="17129"/>
    <cellStyle name="Normal 3 5 3 5" xfId="17130"/>
    <cellStyle name="Normal 3 5 3 5 2" xfId="34680"/>
    <cellStyle name="Normal 3 5 3 6" xfId="17131"/>
    <cellStyle name="Normal 3 5 3 6 2" xfId="34681"/>
    <cellStyle name="Normal 3 5 3 7" xfId="17132"/>
    <cellStyle name="Normal 3 5 3 7 2" xfId="34682"/>
    <cellStyle name="Normal 3 5 3 8" xfId="17133"/>
    <cellStyle name="Normal 3 5 3 8 2" xfId="34683"/>
    <cellStyle name="Normal 3 5 3 9" xfId="17134"/>
    <cellStyle name="Normal 3 5 3 9 2" xfId="34684"/>
    <cellStyle name="Normal 3 5 4" xfId="17135"/>
    <cellStyle name="Normal 3 5 5" xfId="17136"/>
    <cellStyle name="Normal 3 5 6" xfId="17137"/>
    <cellStyle name="Normal 3 5 6 10" xfId="17138"/>
    <cellStyle name="Normal 3 5 6 10 2" xfId="34685"/>
    <cellStyle name="Normal 3 5 6 11" xfId="17139"/>
    <cellStyle name="Normal 3 5 6 11 2" xfId="34686"/>
    <cellStyle name="Normal 3 5 6 12" xfId="17140"/>
    <cellStyle name="Normal 3 5 6 12 2" xfId="34687"/>
    <cellStyle name="Normal 3 5 6 13" xfId="17141"/>
    <cellStyle name="Normal 3 5 6 13 2" xfId="34688"/>
    <cellStyle name="Normal 3 5 6 14" xfId="17142"/>
    <cellStyle name="Normal 3 5 6 14 2" xfId="34689"/>
    <cellStyle name="Normal 3 5 6 15" xfId="17143"/>
    <cellStyle name="Normal 3 5 6 15 2" xfId="34690"/>
    <cellStyle name="Normal 3 5 6 16" xfId="34691"/>
    <cellStyle name="Normal 3 5 6 2" xfId="17144"/>
    <cellStyle name="Normal 3 5 6 2 10" xfId="17145"/>
    <cellStyle name="Normal 3 5 6 2 10 2" xfId="34692"/>
    <cellStyle name="Normal 3 5 6 2 11" xfId="17146"/>
    <cellStyle name="Normal 3 5 6 2 11 2" xfId="34693"/>
    <cellStyle name="Normal 3 5 6 2 12" xfId="17147"/>
    <cellStyle name="Normal 3 5 6 2 12 2" xfId="34694"/>
    <cellStyle name="Normal 3 5 6 2 13" xfId="17148"/>
    <cellStyle name="Normal 3 5 6 2 13 2" xfId="34695"/>
    <cellStyle name="Normal 3 5 6 2 14" xfId="17149"/>
    <cellStyle name="Normal 3 5 6 2 14 2" xfId="34696"/>
    <cellStyle name="Normal 3 5 6 2 15" xfId="34697"/>
    <cellStyle name="Normal 3 5 6 2 2" xfId="17150"/>
    <cellStyle name="Normal 3 5 6 2 2 2" xfId="34698"/>
    <cellStyle name="Normal 3 5 6 2 3" xfId="17151"/>
    <cellStyle name="Normal 3 5 6 2 3 2" xfId="34699"/>
    <cellStyle name="Normal 3 5 6 2 4" xfId="17152"/>
    <cellStyle name="Normal 3 5 6 2 4 2" xfId="34700"/>
    <cellStyle name="Normal 3 5 6 2 5" xfId="17153"/>
    <cellStyle name="Normal 3 5 6 2 5 2" xfId="34701"/>
    <cellStyle name="Normal 3 5 6 2 6" xfId="17154"/>
    <cellStyle name="Normal 3 5 6 2 6 2" xfId="34702"/>
    <cellStyle name="Normal 3 5 6 2 7" xfId="17155"/>
    <cellStyle name="Normal 3 5 6 2 7 2" xfId="34703"/>
    <cellStyle name="Normal 3 5 6 2 8" xfId="17156"/>
    <cellStyle name="Normal 3 5 6 2 8 2" xfId="34704"/>
    <cellStyle name="Normal 3 5 6 2 9" xfId="17157"/>
    <cellStyle name="Normal 3 5 6 2 9 2" xfId="34705"/>
    <cellStyle name="Normal 3 5 6 3" xfId="17158"/>
    <cellStyle name="Normal 3 5 6 3 2" xfId="34706"/>
    <cellStyle name="Normal 3 5 6 4" xfId="17159"/>
    <cellStyle name="Normal 3 5 6 4 2" xfId="34707"/>
    <cellStyle name="Normal 3 5 6 5" xfId="17160"/>
    <cellStyle name="Normal 3 5 6 5 2" xfId="34708"/>
    <cellStyle name="Normal 3 5 6 6" xfId="17161"/>
    <cellStyle name="Normal 3 5 6 6 2" xfId="34709"/>
    <cellStyle name="Normal 3 5 6 7" xfId="17162"/>
    <cellStyle name="Normal 3 5 6 7 2" xfId="34710"/>
    <cellStyle name="Normal 3 5 6 8" xfId="17163"/>
    <cellStyle name="Normal 3 5 6 8 2" xfId="34711"/>
    <cellStyle name="Normal 3 5 6 9" xfId="17164"/>
    <cellStyle name="Normal 3 5 6 9 2" xfId="34712"/>
    <cellStyle name="Normal 3 5 7" xfId="17165"/>
    <cellStyle name="Normal 3 5 7 10" xfId="17166"/>
    <cellStyle name="Normal 3 5 7 10 2" xfId="34713"/>
    <cellStyle name="Normal 3 5 7 11" xfId="17167"/>
    <cellStyle name="Normal 3 5 7 11 2" xfId="34714"/>
    <cellStyle name="Normal 3 5 7 12" xfId="17168"/>
    <cellStyle name="Normal 3 5 7 12 2" xfId="34715"/>
    <cellStyle name="Normal 3 5 7 13" xfId="17169"/>
    <cellStyle name="Normal 3 5 7 13 2" xfId="34716"/>
    <cellStyle name="Normal 3 5 7 14" xfId="17170"/>
    <cellStyle name="Normal 3 5 7 14 2" xfId="34717"/>
    <cellStyle name="Normal 3 5 7 15" xfId="17171"/>
    <cellStyle name="Normal 3 5 7 15 2" xfId="34718"/>
    <cellStyle name="Normal 3 5 7 16" xfId="34719"/>
    <cellStyle name="Normal 3 5 7 2" xfId="17172"/>
    <cellStyle name="Normal 3 5 7 2 10" xfId="17173"/>
    <cellStyle name="Normal 3 5 7 2 10 2" xfId="34720"/>
    <cellStyle name="Normal 3 5 7 2 11" xfId="17174"/>
    <cellStyle name="Normal 3 5 7 2 11 2" xfId="34721"/>
    <cellStyle name="Normal 3 5 7 2 12" xfId="17175"/>
    <cellStyle name="Normal 3 5 7 2 12 2" xfId="34722"/>
    <cellStyle name="Normal 3 5 7 2 13" xfId="17176"/>
    <cellStyle name="Normal 3 5 7 2 13 2" xfId="34723"/>
    <cellStyle name="Normal 3 5 7 2 14" xfId="17177"/>
    <cellStyle name="Normal 3 5 7 2 14 2" xfId="34724"/>
    <cellStyle name="Normal 3 5 7 2 15" xfId="34725"/>
    <cellStyle name="Normal 3 5 7 2 2" xfId="17178"/>
    <cellStyle name="Normal 3 5 7 2 2 2" xfId="34726"/>
    <cellStyle name="Normal 3 5 7 2 3" xfId="17179"/>
    <cellStyle name="Normal 3 5 7 2 3 2" xfId="34727"/>
    <cellStyle name="Normal 3 5 7 2 4" xfId="17180"/>
    <cellStyle name="Normal 3 5 7 2 4 2" xfId="34728"/>
    <cellStyle name="Normal 3 5 7 2 5" xfId="17181"/>
    <cellStyle name="Normal 3 5 7 2 5 2" xfId="34729"/>
    <cellStyle name="Normal 3 5 7 2 6" xfId="17182"/>
    <cellStyle name="Normal 3 5 7 2 6 2" xfId="34730"/>
    <cellStyle name="Normal 3 5 7 2 7" xfId="17183"/>
    <cellStyle name="Normal 3 5 7 2 7 2" xfId="34731"/>
    <cellStyle name="Normal 3 5 7 2 8" xfId="17184"/>
    <cellStyle name="Normal 3 5 7 2 8 2" xfId="34732"/>
    <cellStyle name="Normal 3 5 7 2 9" xfId="17185"/>
    <cellStyle name="Normal 3 5 7 2 9 2" xfId="34733"/>
    <cellStyle name="Normal 3 5 7 3" xfId="17186"/>
    <cellStyle name="Normal 3 5 7 3 2" xfId="34734"/>
    <cellStyle name="Normal 3 5 7 4" xfId="17187"/>
    <cellStyle name="Normal 3 5 7 4 2" xfId="34735"/>
    <cellStyle name="Normal 3 5 7 5" xfId="17188"/>
    <cellStyle name="Normal 3 5 7 5 2" xfId="34736"/>
    <cellStyle name="Normal 3 5 7 6" xfId="17189"/>
    <cellStyle name="Normal 3 5 7 6 2" xfId="34737"/>
    <cellStyle name="Normal 3 5 7 7" xfId="17190"/>
    <cellStyle name="Normal 3 5 7 7 2" xfId="34738"/>
    <cellStyle name="Normal 3 5 7 8" xfId="17191"/>
    <cellStyle name="Normal 3 5 7 8 2" xfId="34739"/>
    <cellStyle name="Normal 3 5 7 9" xfId="17192"/>
    <cellStyle name="Normal 3 5 7 9 2" xfId="34740"/>
    <cellStyle name="Normal 3 5 8" xfId="17193"/>
    <cellStyle name="Normal 3 5 8 10" xfId="17194"/>
    <cellStyle name="Normal 3 5 8 10 2" xfId="34741"/>
    <cellStyle name="Normal 3 5 8 11" xfId="17195"/>
    <cellStyle name="Normal 3 5 8 11 2" xfId="34742"/>
    <cellStyle name="Normal 3 5 8 12" xfId="17196"/>
    <cellStyle name="Normal 3 5 8 12 2" xfId="34743"/>
    <cellStyle name="Normal 3 5 8 13" xfId="17197"/>
    <cellStyle name="Normal 3 5 8 13 2" xfId="34744"/>
    <cellStyle name="Normal 3 5 8 14" xfId="17198"/>
    <cellStyle name="Normal 3 5 8 14 2" xfId="34745"/>
    <cellStyle name="Normal 3 5 8 15" xfId="17199"/>
    <cellStyle name="Normal 3 5 8 15 2" xfId="34746"/>
    <cellStyle name="Normal 3 5 8 16" xfId="34747"/>
    <cellStyle name="Normal 3 5 8 2" xfId="17200"/>
    <cellStyle name="Normal 3 5 8 2 10" xfId="17201"/>
    <cellStyle name="Normal 3 5 8 2 10 2" xfId="34748"/>
    <cellStyle name="Normal 3 5 8 2 11" xfId="17202"/>
    <cellStyle name="Normal 3 5 8 2 11 2" xfId="34749"/>
    <cellStyle name="Normal 3 5 8 2 12" xfId="17203"/>
    <cellStyle name="Normal 3 5 8 2 12 2" xfId="34750"/>
    <cellStyle name="Normal 3 5 8 2 13" xfId="17204"/>
    <cellStyle name="Normal 3 5 8 2 13 2" xfId="34751"/>
    <cellStyle name="Normal 3 5 8 2 14" xfId="17205"/>
    <cellStyle name="Normal 3 5 8 2 14 2" xfId="34752"/>
    <cellStyle name="Normal 3 5 8 2 15" xfId="34753"/>
    <cellStyle name="Normal 3 5 8 2 2" xfId="17206"/>
    <cellStyle name="Normal 3 5 8 2 2 2" xfId="34754"/>
    <cellStyle name="Normal 3 5 8 2 3" xfId="17207"/>
    <cellStyle name="Normal 3 5 8 2 3 2" xfId="34755"/>
    <cellStyle name="Normal 3 5 8 2 4" xfId="17208"/>
    <cellStyle name="Normal 3 5 8 2 4 2" xfId="34756"/>
    <cellStyle name="Normal 3 5 8 2 5" xfId="17209"/>
    <cellStyle name="Normal 3 5 8 2 5 2" xfId="34757"/>
    <cellStyle name="Normal 3 5 8 2 6" xfId="17210"/>
    <cellStyle name="Normal 3 5 8 2 6 2" xfId="34758"/>
    <cellStyle name="Normal 3 5 8 2 7" xfId="17211"/>
    <cellStyle name="Normal 3 5 8 2 7 2" xfId="34759"/>
    <cellStyle name="Normal 3 5 8 2 8" xfId="17212"/>
    <cellStyle name="Normal 3 5 8 2 8 2" xfId="34760"/>
    <cellStyle name="Normal 3 5 8 2 9" xfId="17213"/>
    <cellStyle name="Normal 3 5 8 2 9 2" xfId="34761"/>
    <cellStyle name="Normal 3 5 8 3" xfId="17214"/>
    <cellStyle name="Normal 3 5 8 3 2" xfId="34762"/>
    <cellStyle name="Normal 3 5 8 4" xfId="17215"/>
    <cellStyle name="Normal 3 5 8 4 2" xfId="34763"/>
    <cellStyle name="Normal 3 5 8 5" xfId="17216"/>
    <cellStyle name="Normal 3 5 8 5 2" xfId="34764"/>
    <cellStyle name="Normal 3 5 8 6" xfId="17217"/>
    <cellStyle name="Normal 3 5 8 6 2" xfId="34765"/>
    <cellStyle name="Normal 3 5 8 7" xfId="17218"/>
    <cellStyle name="Normal 3 5 8 7 2" xfId="34766"/>
    <cellStyle name="Normal 3 5 8 8" xfId="17219"/>
    <cellStyle name="Normal 3 5 8 8 2" xfId="34767"/>
    <cellStyle name="Normal 3 5 8 9" xfId="17220"/>
    <cellStyle name="Normal 3 5 8 9 2" xfId="34768"/>
    <cellStyle name="Normal 3 5 9" xfId="17221"/>
    <cellStyle name="Normal 3 5 9 10" xfId="17222"/>
    <cellStyle name="Normal 3 5 9 10 2" xfId="34769"/>
    <cellStyle name="Normal 3 5 9 11" xfId="17223"/>
    <cellStyle name="Normal 3 5 9 11 2" xfId="34770"/>
    <cellStyle name="Normal 3 5 9 12" xfId="17224"/>
    <cellStyle name="Normal 3 5 9 12 2" xfId="34771"/>
    <cellStyle name="Normal 3 5 9 13" xfId="17225"/>
    <cellStyle name="Normal 3 5 9 13 2" xfId="34772"/>
    <cellStyle name="Normal 3 5 9 14" xfId="17226"/>
    <cellStyle name="Normal 3 5 9 14 2" xfId="34773"/>
    <cellStyle name="Normal 3 5 9 15" xfId="34774"/>
    <cellStyle name="Normal 3 5 9 2" xfId="17227"/>
    <cellStyle name="Normal 3 5 9 2 2" xfId="34775"/>
    <cellStyle name="Normal 3 5 9 3" xfId="17228"/>
    <cellStyle name="Normal 3 5 9 3 2" xfId="34776"/>
    <cellStyle name="Normal 3 5 9 4" xfId="17229"/>
    <cellStyle name="Normal 3 5 9 4 2" xfId="34777"/>
    <cellStyle name="Normal 3 5 9 5" xfId="17230"/>
    <cellStyle name="Normal 3 5 9 5 2" xfId="34778"/>
    <cellStyle name="Normal 3 5 9 6" xfId="17231"/>
    <cellStyle name="Normal 3 5 9 6 2" xfId="34779"/>
    <cellStyle name="Normal 3 5 9 7" xfId="17232"/>
    <cellStyle name="Normal 3 5 9 7 2" xfId="34780"/>
    <cellStyle name="Normal 3 5 9 8" xfId="17233"/>
    <cellStyle name="Normal 3 5 9 8 2" xfId="34781"/>
    <cellStyle name="Normal 3 5 9 9" xfId="17234"/>
    <cellStyle name="Normal 3 5 9 9 2" xfId="34782"/>
    <cellStyle name="Normal 3 50" xfId="17235"/>
    <cellStyle name="Normal 3 50 2" xfId="34783"/>
    <cellStyle name="Normal 3 51" xfId="17236"/>
    <cellStyle name="Normal 3 51 2" xfId="34784"/>
    <cellStyle name="Normal 3 52" xfId="17237"/>
    <cellStyle name="Normal 3 52 2" xfId="34785"/>
    <cellStyle name="Normal 3 53" xfId="17238"/>
    <cellStyle name="Normal 3 53 2" xfId="34786"/>
    <cellStyle name="Normal 3 54" xfId="17239"/>
    <cellStyle name="Normal 3 54 2" xfId="34787"/>
    <cellStyle name="Normal 3 55" xfId="34788"/>
    <cellStyle name="Normal 3 56" xfId="34789"/>
    <cellStyle name="Normal 3 6" xfId="17240"/>
    <cellStyle name="Normal 3 6 10" xfId="17241"/>
    <cellStyle name="Normal 3 6 11" xfId="17242"/>
    <cellStyle name="Normal 3 6 11 10" xfId="17243"/>
    <cellStyle name="Normal 3 6 11 10 2" xfId="34790"/>
    <cellStyle name="Normal 3 6 11 11" xfId="17244"/>
    <cellStyle name="Normal 3 6 11 11 2" xfId="34791"/>
    <cellStyle name="Normal 3 6 11 12" xfId="17245"/>
    <cellStyle name="Normal 3 6 11 12 2" xfId="34792"/>
    <cellStyle name="Normal 3 6 11 13" xfId="17246"/>
    <cellStyle name="Normal 3 6 11 13 2" xfId="34793"/>
    <cellStyle name="Normal 3 6 11 14" xfId="17247"/>
    <cellStyle name="Normal 3 6 11 14 2" xfId="34794"/>
    <cellStyle name="Normal 3 6 11 15" xfId="17248"/>
    <cellStyle name="Normal 3 6 11 15 2" xfId="34795"/>
    <cellStyle name="Normal 3 6 11 16" xfId="17249"/>
    <cellStyle name="Normal 3 6 11 16 2" xfId="34796"/>
    <cellStyle name="Normal 3 6 11 17" xfId="17250"/>
    <cellStyle name="Normal 3 6 11 17 2" xfId="34797"/>
    <cellStyle name="Normal 3 6 11 18" xfId="34798"/>
    <cellStyle name="Normal 3 6 11 2" xfId="17251"/>
    <cellStyle name="Normal 3 6 11 3" xfId="17252"/>
    <cellStyle name="Normal 3 6 11 4" xfId="17253"/>
    <cellStyle name="Normal 3 6 11 5" xfId="17254"/>
    <cellStyle name="Normal 3 6 11 5 2" xfId="34799"/>
    <cellStyle name="Normal 3 6 11 6" xfId="17255"/>
    <cellStyle name="Normal 3 6 11 6 2" xfId="34800"/>
    <cellStyle name="Normal 3 6 11 7" xfId="17256"/>
    <cellStyle name="Normal 3 6 11 7 2" xfId="34801"/>
    <cellStyle name="Normal 3 6 11 8" xfId="17257"/>
    <cellStyle name="Normal 3 6 11 8 2" xfId="34802"/>
    <cellStyle name="Normal 3 6 11 9" xfId="17258"/>
    <cellStyle name="Normal 3 6 11 9 2" xfId="34803"/>
    <cellStyle name="Normal 3 6 12" xfId="17259"/>
    <cellStyle name="Normal 3 6 13" xfId="17260"/>
    <cellStyle name="Normal 3 6 14" xfId="17261"/>
    <cellStyle name="Normal 3 6 14 10" xfId="17262"/>
    <cellStyle name="Normal 3 6 14 10 2" xfId="34804"/>
    <cellStyle name="Normal 3 6 14 11" xfId="17263"/>
    <cellStyle name="Normal 3 6 14 11 2" xfId="34805"/>
    <cellStyle name="Normal 3 6 14 12" xfId="17264"/>
    <cellStyle name="Normal 3 6 14 12 2" xfId="34806"/>
    <cellStyle name="Normal 3 6 14 13" xfId="17265"/>
    <cellStyle name="Normal 3 6 14 13 2" xfId="34807"/>
    <cellStyle name="Normal 3 6 14 14" xfId="17266"/>
    <cellStyle name="Normal 3 6 14 14 2" xfId="34808"/>
    <cellStyle name="Normal 3 6 14 15" xfId="17267"/>
    <cellStyle name="Normal 3 6 14 15 2" xfId="34809"/>
    <cellStyle name="Normal 3 6 14 16" xfId="34810"/>
    <cellStyle name="Normal 3 6 14 2" xfId="17268"/>
    <cellStyle name="Normal 3 6 14 2 10" xfId="17269"/>
    <cellStyle name="Normal 3 6 14 2 10 2" xfId="34811"/>
    <cellStyle name="Normal 3 6 14 2 11" xfId="17270"/>
    <cellStyle name="Normal 3 6 14 2 11 2" xfId="34812"/>
    <cellStyle name="Normal 3 6 14 2 12" xfId="17271"/>
    <cellStyle name="Normal 3 6 14 2 12 2" xfId="34813"/>
    <cellStyle name="Normal 3 6 14 2 13" xfId="17272"/>
    <cellStyle name="Normal 3 6 14 2 13 2" xfId="34814"/>
    <cellStyle name="Normal 3 6 14 2 14" xfId="17273"/>
    <cellStyle name="Normal 3 6 14 2 14 2" xfId="34815"/>
    <cellStyle name="Normal 3 6 14 2 15" xfId="34816"/>
    <cellStyle name="Normal 3 6 14 2 2" xfId="17274"/>
    <cellStyle name="Normal 3 6 14 2 2 2" xfId="34817"/>
    <cellStyle name="Normal 3 6 14 2 3" xfId="17275"/>
    <cellStyle name="Normal 3 6 14 2 3 2" xfId="34818"/>
    <cellStyle name="Normal 3 6 14 2 4" xfId="17276"/>
    <cellStyle name="Normal 3 6 14 2 4 2" xfId="34819"/>
    <cellStyle name="Normal 3 6 14 2 5" xfId="17277"/>
    <cellStyle name="Normal 3 6 14 2 5 2" xfId="34820"/>
    <cellStyle name="Normal 3 6 14 2 6" xfId="17278"/>
    <cellStyle name="Normal 3 6 14 2 6 2" xfId="34821"/>
    <cellStyle name="Normal 3 6 14 2 7" xfId="17279"/>
    <cellStyle name="Normal 3 6 14 2 7 2" xfId="34822"/>
    <cellStyle name="Normal 3 6 14 2 8" xfId="17280"/>
    <cellStyle name="Normal 3 6 14 2 8 2" xfId="34823"/>
    <cellStyle name="Normal 3 6 14 2 9" xfId="17281"/>
    <cellStyle name="Normal 3 6 14 2 9 2" xfId="34824"/>
    <cellStyle name="Normal 3 6 14 3" xfId="17282"/>
    <cellStyle name="Normal 3 6 14 3 2" xfId="34825"/>
    <cellStyle name="Normal 3 6 14 4" xfId="17283"/>
    <cellStyle name="Normal 3 6 14 4 2" xfId="34826"/>
    <cellStyle name="Normal 3 6 14 5" xfId="17284"/>
    <cellStyle name="Normal 3 6 14 5 2" xfId="34827"/>
    <cellStyle name="Normal 3 6 14 6" xfId="17285"/>
    <cellStyle name="Normal 3 6 14 6 2" xfId="34828"/>
    <cellStyle name="Normal 3 6 14 7" xfId="17286"/>
    <cellStyle name="Normal 3 6 14 7 2" xfId="34829"/>
    <cellStyle name="Normal 3 6 14 8" xfId="17287"/>
    <cellStyle name="Normal 3 6 14 8 2" xfId="34830"/>
    <cellStyle name="Normal 3 6 14 9" xfId="17288"/>
    <cellStyle name="Normal 3 6 14 9 2" xfId="34831"/>
    <cellStyle name="Normal 3 6 15" xfId="17289"/>
    <cellStyle name="Normal 3 6 15 10" xfId="17290"/>
    <cellStyle name="Normal 3 6 15 10 2" xfId="34832"/>
    <cellStyle name="Normal 3 6 15 11" xfId="17291"/>
    <cellStyle name="Normal 3 6 15 11 2" xfId="34833"/>
    <cellStyle name="Normal 3 6 15 12" xfId="17292"/>
    <cellStyle name="Normal 3 6 15 12 2" xfId="34834"/>
    <cellStyle name="Normal 3 6 15 13" xfId="17293"/>
    <cellStyle name="Normal 3 6 15 13 2" xfId="34835"/>
    <cellStyle name="Normal 3 6 15 14" xfId="17294"/>
    <cellStyle name="Normal 3 6 15 14 2" xfId="34836"/>
    <cellStyle name="Normal 3 6 15 15" xfId="17295"/>
    <cellStyle name="Normal 3 6 15 15 2" xfId="34837"/>
    <cellStyle name="Normal 3 6 15 16" xfId="34838"/>
    <cellStyle name="Normal 3 6 15 2" xfId="17296"/>
    <cellStyle name="Normal 3 6 15 2 10" xfId="17297"/>
    <cellStyle name="Normal 3 6 15 2 10 2" xfId="34839"/>
    <cellStyle name="Normal 3 6 15 2 11" xfId="17298"/>
    <cellStyle name="Normal 3 6 15 2 11 2" xfId="34840"/>
    <cellStyle name="Normal 3 6 15 2 12" xfId="17299"/>
    <cellStyle name="Normal 3 6 15 2 12 2" xfId="34841"/>
    <cellStyle name="Normal 3 6 15 2 13" xfId="17300"/>
    <cellStyle name="Normal 3 6 15 2 13 2" xfId="34842"/>
    <cellStyle name="Normal 3 6 15 2 14" xfId="17301"/>
    <cellStyle name="Normal 3 6 15 2 14 2" xfId="34843"/>
    <cellStyle name="Normal 3 6 15 2 15" xfId="34844"/>
    <cellStyle name="Normal 3 6 15 2 2" xfId="17302"/>
    <cellStyle name="Normal 3 6 15 2 2 2" xfId="34845"/>
    <cellStyle name="Normal 3 6 15 2 3" xfId="17303"/>
    <cellStyle name="Normal 3 6 15 2 3 2" xfId="34846"/>
    <cellStyle name="Normal 3 6 15 2 4" xfId="17304"/>
    <cellStyle name="Normal 3 6 15 2 4 2" xfId="34847"/>
    <cellStyle name="Normal 3 6 15 2 5" xfId="17305"/>
    <cellStyle name="Normal 3 6 15 2 5 2" xfId="34848"/>
    <cellStyle name="Normal 3 6 15 2 6" xfId="17306"/>
    <cellStyle name="Normal 3 6 15 2 6 2" xfId="34849"/>
    <cellStyle name="Normal 3 6 15 2 7" xfId="17307"/>
    <cellStyle name="Normal 3 6 15 2 7 2" xfId="34850"/>
    <cellStyle name="Normal 3 6 15 2 8" xfId="17308"/>
    <cellStyle name="Normal 3 6 15 2 8 2" xfId="34851"/>
    <cellStyle name="Normal 3 6 15 2 9" xfId="17309"/>
    <cellStyle name="Normal 3 6 15 2 9 2" xfId="34852"/>
    <cellStyle name="Normal 3 6 15 3" xfId="17310"/>
    <cellStyle name="Normal 3 6 15 3 2" xfId="34853"/>
    <cellStyle name="Normal 3 6 15 4" xfId="17311"/>
    <cellStyle name="Normal 3 6 15 4 2" xfId="34854"/>
    <cellStyle name="Normal 3 6 15 5" xfId="17312"/>
    <cellStyle name="Normal 3 6 15 5 2" xfId="34855"/>
    <cellStyle name="Normal 3 6 15 6" xfId="17313"/>
    <cellStyle name="Normal 3 6 15 6 2" xfId="34856"/>
    <cellStyle name="Normal 3 6 15 7" xfId="17314"/>
    <cellStyle name="Normal 3 6 15 7 2" xfId="34857"/>
    <cellStyle name="Normal 3 6 15 8" xfId="17315"/>
    <cellStyle name="Normal 3 6 15 8 2" xfId="34858"/>
    <cellStyle name="Normal 3 6 15 9" xfId="17316"/>
    <cellStyle name="Normal 3 6 15 9 2" xfId="34859"/>
    <cellStyle name="Normal 3 6 16" xfId="17317"/>
    <cellStyle name="Normal 3 6 16 10" xfId="17318"/>
    <cellStyle name="Normal 3 6 16 10 2" xfId="34860"/>
    <cellStyle name="Normal 3 6 16 11" xfId="17319"/>
    <cellStyle name="Normal 3 6 16 11 2" xfId="34861"/>
    <cellStyle name="Normal 3 6 16 12" xfId="17320"/>
    <cellStyle name="Normal 3 6 16 12 2" xfId="34862"/>
    <cellStyle name="Normal 3 6 16 13" xfId="17321"/>
    <cellStyle name="Normal 3 6 16 13 2" xfId="34863"/>
    <cellStyle name="Normal 3 6 16 14" xfId="17322"/>
    <cellStyle name="Normal 3 6 16 14 2" xfId="34864"/>
    <cellStyle name="Normal 3 6 16 15" xfId="17323"/>
    <cellStyle name="Normal 3 6 16 15 2" xfId="34865"/>
    <cellStyle name="Normal 3 6 16 16" xfId="34866"/>
    <cellStyle name="Normal 3 6 16 2" xfId="17324"/>
    <cellStyle name="Normal 3 6 16 2 10" xfId="17325"/>
    <cellStyle name="Normal 3 6 16 2 10 2" xfId="34867"/>
    <cellStyle name="Normal 3 6 16 2 11" xfId="17326"/>
    <cellStyle name="Normal 3 6 16 2 11 2" xfId="34868"/>
    <cellStyle name="Normal 3 6 16 2 12" xfId="17327"/>
    <cellStyle name="Normal 3 6 16 2 12 2" xfId="34869"/>
    <cellStyle name="Normal 3 6 16 2 13" xfId="17328"/>
    <cellStyle name="Normal 3 6 16 2 13 2" xfId="34870"/>
    <cellStyle name="Normal 3 6 16 2 14" xfId="17329"/>
    <cellStyle name="Normal 3 6 16 2 14 2" xfId="34871"/>
    <cellStyle name="Normal 3 6 16 2 15" xfId="34872"/>
    <cellStyle name="Normal 3 6 16 2 2" xfId="17330"/>
    <cellStyle name="Normal 3 6 16 2 2 2" xfId="34873"/>
    <cellStyle name="Normal 3 6 16 2 3" xfId="17331"/>
    <cellStyle name="Normal 3 6 16 2 3 2" xfId="34874"/>
    <cellStyle name="Normal 3 6 16 2 4" xfId="17332"/>
    <cellStyle name="Normal 3 6 16 2 4 2" xfId="34875"/>
    <cellStyle name="Normal 3 6 16 2 5" xfId="17333"/>
    <cellStyle name="Normal 3 6 16 2 5 2" xfId="34876"/>
    <cellStyle name="Normal 3 6 16 2 6" xfId="17334"/>
    <cellStyle name="Normal 3 6 16 2 6 2" xfId="34877"/>
    <cellStyle name="Normal 3 6 16 2 7" xfId="17335"/>
    <cellStyle name="Normal 3 6 16 2 7 2" xfId="34878"/>
    <cellStyle name="Normal 3 6 16 2 8" xfId="17336"/>
    <cellStyle name="Normal 3 6 16 2 8 2" xfId="34879"/>
    <cellStyle name="Normal 3 6 16 2 9" xfId="17337"/>
    <cellStyle name="Normal 3 6 16 2 9 2" xfId="34880"/>
    <cellStyle name="Normal 3 6 16 3" xfId="17338"/>
    <cellStyle name="Normal 3 6 16 3 2" xfId="34881"/>
    <cellStyle name="Normal 3 6 16 4" xfId="17339"/>
    <cellStyle name="Normal 3 6 16 4 2" xfId="34882"/>
    <cellStyle name="Normal 3 6 16 5" xfId="17340"/>
    <cellStyle name="Normal 3 6 16 5 2" xfId="34883"/>
    <cellStyle name="Normal 3 6 16 6" xfId="17341"/>
    <cellStyle name="Normal 3 6 16 6 2" xfId="34884"/>
    <cellStyle name="Normal 3 6 16 7" xfId="17342"/>
    <cellStyle name="Normal 3 6 16 7 2" xfId="34885"/>
    <cellStyle name="Normal 3 6 16 8" xfId="17343"/>
    <cellStyle name="Normal 3 6 16 8 2" xfId="34886"/>
    <cellStyle name="Normal 3 6 16 9" xfId="17344"/>
    <cellStyle name="Normal 3 6 16 9 2" xfId="34887"/>
    <cellStyle name="Normal 3 6 17" xfId="17345"/>
    <cellStyle name="Normal 3 6 17 10" xfId="17346"/>
    <cellStyle name="Normal 3 6 17 10 2" xfId="34888"/>
    <cellStyle name="Normal 3 6 17 11" xfId="17347"/>
    <cellStyle name="Normal 3 6 17 11 2" xfId="34889"/>
    <cellStyle name="Normal 3 6 17 12" xfId="17348"/>
    <cellStyle name="Normal 3 6 17 12 2" xfId="34890"/>
    <cellStyle name="Normal 3 6 17 13" xfId="17349"/>
    <cellStyle name="Normal 3 6 17 13 2" xfId="34891"/>
    <cellStyle name="Normal 3 6 17 14" xfId="17350"/>
    <cellStyle name="Normal 3 6 17 14 2" xfId="34892"/>
    <cellStyle name="Normal 3 6 17 15" xfId="34893"/>
    <cellStyle name="Normal 3 6 17 2" xfId="17351"/>
    <cellStyle name="Normal 3 6 17 2 2" xfId="34894"/>
    <cellStyle name="Normal 3 6 17 3" xfId="17352"/>
    <cellStyle name="Normal 3 6 17 3 2" xfId="34895"/>
    <cellStyle name="Normal 3 6 17 4" xfId="17353"/>
    <cellStyle name="Normal 3 6 17 4 2" xfId="34896"/>
    <cellStyle name="Normal 3 6 17 5" xfId="17354"/>
    <cellStyle name="Normal 3 6 17 5 2" xfId="34897"/>
    <cellStyle name="Normal 3 6 17 6" xfId="17355"/>
    <cellStyle name="Normal 3 6 17 6 2" xfId="34898"/>
    <cellStyle name="Normal 3 6 17 7" xfId="17356"/>
    <cellStyle name="Normal 3 6 17 7 2" xfId="34899"/>
    <cellStyle name="Normal 3 6 17 8" xfId="17357"/>
    <cellStyle name="Normal 3 6 17 8 2" xfId="34900"/>
    <cellStyle name="Normal 3 6 17 9" xfId="17358"/>
    <cellStyle name="Normal 3 6 17 9 2" xfId="34901"/>
    <cellStyle name="Normal 3 6 18" xfId="17359"/>
    <cellStyle name="Normal 3 6 18 10" xfId="17360"/>
    <cellStyle name="Normal 3 6 18 10 2" xfId="34902"/>
    <cellStyle name="Normal 3 6 18 11" xfId="17361"/>
    <cellStyle name="Normal 3 6 18 11 2" xfId="34903"/>
    <cellStyle name="Normal 3 6 18 12" xfId="17362"/>
    <cellStyle name="Normal 3 6 18 12 2" xfId="34904"/>
    <cellStyle name="Normal 3 6 18 13" xfId="17363"/>
    <cellStyle name="Normal 3 6 18 13 2" xfId="34905"/>
    <cellStyle name="Normal 3 6 18 14" xfId="17364"/>
    <cellStyle name="Normal 3 6 18 14 2" xfId="34906"/>
    <cellStyle name="Normal 3 6 18 15" xfId="34907"/>
    <cellStyle name="Normal 3 6 18 2" xfId="17365"/>
    <cellStyle name="Normal 3 6 18 2 2" xfId="34908"/>
    <cellStyle name="Normal 3 6 18 3" xfId="17366"/>
    <cellStyle name="Normal 3 6 18 3 2" xfId="34909"/>
    <cellStyle name="Normal 3 6 18 4" xfId="17367"/>
    <cellStyle name="Normal 3 6 18 4 2" xfId="34910"/>
    <cellStyle name="Normal 3 6 18 5" xfId="17368"/>
    <cellStyle name="Normal 3 6 18 5 2" xfId="34911"/>
    <cellStyle name="Normal 3 6 18 6" xfId="17369"/>
    <cellStyle name="Normal 3 6 18 6 2" xfId="34912"/>
    <cellStyle name="Normal 3 6 18 7" xfId="17370"/>
    <cellStyle name="Normal 3 6 18 7 2" xfId="34913"/>
    <cellStyle name="Normal 3 6 18 8" xfId="17371"/>
    <cellStyle name="Normal 3 6 18 8 2" xfId="34914"/>
    <cellStyle name="Normal 3 6 18 9" xfId="17372"/>
    <cellStyle name="Normal 3 6 18 9 2" xfId="34915"/>
    <cellStyle name="Normal 3 6 19" xfId="17373"/>
    <cellStyle name="Normal 3 6 19 10" xfId="17374"/>
    <cellStyle name="Normal 3 6 19 10 2" xfId="34916"/>
    <cellStyle name="Normal 3 6 19 11" xfId="17375"/>
    <cellStyle name="Normal 3 6 19 11 2" xfId="34917"/>
    <cellStyle name="Normal 3 6 19 12" xfId="17376"/>
    <cellStyle name="Normal 3 6 19 12 2" xfId="34918"/>
    <cellStyle name="Normal 3 6 19 13" xfId="17377"/>
    <cellStyle name="Normal 3 6 19 13 2" xfId="34919"/>
    <cellStyle name="Normal 3 6 19 14" xfId="17378"/>
    <cellStyle name="Normal 3 6 19 14 2" xfId="34920"/>
    <cellStyle name="Normal 3 6 19 15" xfId="34921"/>
    <cellStyle name="Normal 3 6 19 2" xfId="17379"/>
    <cellStyle name="Normal 3 6 19 2 2" xfId="34922"/>
    <cellStyle name="Normal 3 6 19 3" xfId="17380"/>
    <cellStyle name="Normal 3 6 19 3 2" xfId="34923"/>
    <cellStyle name="Normal 3 6 19 4" xfId="17381"/>
    <cellStyle name="Normal 3 6 19 4 2" xfId="34924"/>
    <cellStyle name="Normal 3 6 19 5" xfId="17382"/>
    <cellStyle name="Normal 3 6 19 5 2" xfId="34925"/>
    <cellStyle name="Normal 3 6 19 6" xfId="17383"/>
    <cellStyle name="Normal 3 6 19 6 2" xfId="34926"/>
    <cellStyle name="Normal 3 6 19 7" xfId="17384"/>
    <cellStyle name="Normal 3 6 19 7 2" xfId="34927"/>
    <cellStyle name="Normal 3 6 19 8" xfId="17385"/>
    <cellStyle name="Normal 3 6 19 8 2" xfId="34928"/>
    <cellStyle name="Normal 3 6 19 9" xfId="17386"/>
    <cellStyle name="Normal 3 6 19 9 2" xfId="34929"/>
    <cellStyle name="Normal 3 6 2" xfId="17387"/>
    <cellStyle name="Normal 3 6 20" xfId="17388"/>
    <cellStyle name="Normal 3 6 20 10" xfId="17389"/>
    <cellStyle name="Normal 3 6 20 10 2" xfId="34930"/>
    <cellStyle name="Normal 3 6 20 11" xfId="17390"/>
    <cellStyle name="Normal 3 6 20 11 2" xfId="34931"/>
    <cellStyle name="Normal 3 6 20 12" xfId="17391"/>
    <cellStyle name="Normal 3 6 20 12 2" xfId="34932"/>
    <cellStyle name="Normal 3 6 20 13" xfId="17392"/>
    <cellStyle name="Normal 3 6 20 13 2" xfId="34933"/>
    <cellStyle name="Normal 3 6 20 14" xfId="17393"/>
    <cellStyle name="Normal 3 6 20 14 2" xfId="34934"/>
    <cellStyle name="Normal 3 6 20 15" xfId="34935"/>
    <cellStyle name="Normal 3 6 20 2" xfId="17394"/>
    <cellStyle name="Normal 3 6 20 2 2" xfId="34936"/>
    <cellStyle name="Normal 3 6 20 3" xfId="17395"/>
    <cellStyle name="Normal 3 6 20 3 2" xfId="34937"/>
    <cellStyle name="Normal 3 6 20 4" xfId="17396"/>
    <cellStyle name="Normal 3 6 20 4 2" xfId="34938"/>
    <cellStyle name="Normal 3 6 20 5" xfId="17397"/>
    <cellStyle name="Normal 3 6 20 5 2" xfId="34939"/>
    <cellStyle name="Normal 3 6 20 6" xfId="17398"/>
    <cellStyle name="Normal 3 6 20 6 2" xfId="34940"/>
    <cellStyle name="Normal 3 6 20 7" xfId="17399"/>
    <cellStyle name="Normal 3 6 20 7 2" xfId="34941"/>
    <cellStyle name="Normal 3 6 20 8" xfId="17400"/>
    <cellStyle name="Normal 3 6 20 8 2" xfId="34942"/>
    <cellStyle name="Normal 3 6 20 9" xfId="17401"/>
    <cellStyle name="Normal 3 6 20 9 2" xfId="34943"/>
    <cellStyle name="Normal 3 6 21" xfId="17402"/>
    <cellStyle name="Normal 3 6 21 10" xfId="17403"/>
    <cellStyle name="Normal 3 6 21 10 2" xfId="34944"/>
    <cellStyle name="Normal 3 6 21 11" xfId="17404"/>
    <cellStyle name="Normal 3 6 21 11 2" xfId="34945"/>
    <cellStyle name="Normal 3 6 21 12" xfId="17405"/>
    <cellStyle name="Normal 3 6 21 12 2" xfId="34946"/>
    <cellStyle name="Normal 3 6 21 13" xfId="17406"/>
    <cellStyle name="Normal 3 6 21 13 2" xfId="34947"/>
    <cellStyle name="Normal 3 6 21 14" xfId="17407"/>
    <cellStyle name="Normal 3 6 21 14 2" xfId="34948"/>
    <cellStyle name="Normal 3 6 21 15" xfId="34949"/>
    <cellStyle name="Normal 3 6 21 2" xfId="17408"/>
    <cellStyle name="Normal 3 6 21 2 2" xfId="34950"/>
    <cellStyle name="Normal 3 6 21 3" xfId="17409"/>
    <cellStyle name="Normal 3 6 21 3 2" xfId="34951"/>
    <cellStyle name="Normal 3 6 21 4" xfId="17410"/>
    <cellStyle name="Normal 3 6 21 4 2" xfId="34952"/>
    <cellStyle name="Normal 3 6 21 5" xfId="17411"/>
    <cellStyle name="Normal 3 6 21 5 2" xfId="34953"/>
    <cellStyle name="Normal 3 6 21 6" xfId="17412"/>
    <cellStyle name="Normal 3 6 21 6 2" xfId="34954"/>
    <cellStyle name="Normal 3 6 21 7" xfId="17413"/>
    <cellStyle name="Normal 3 6 21 7 2" xfId="34955"/>
    <cellStyle name="Normal 3 6 21 8" xfId="17414"/>
    <cellStyle name="Normal 3 6 21 8 2" xfId="34956"/>
    <cellStyle name="Normal 3 6 21 9" xfId="17415"/>
    <cellStyle name="Normal 3 6 21 9 2" xfId="34957"/>
    <cellStyle name="Normal 3 6 22" xfId="17416"/>
    <cellStyle name="Normal 3 6 22 10" xfId="17417"/>
    <cellStyle name="Normal 3 6 22 10 2" xfId="34958"/>
    <cellStyle name="Normal 3 6 22 11" xfId="17418"/>
    <cellStyle name="Normal 3 6 22 11 2" xfId="34959"/>
    <cellStyle name="Normal 3 6 22 12" xfId="17419"/>
    <cellStyle name="Normal 3 6 22 12 2" xfId="34960"/>
    <cellStyle name="Normal 3 6 22 13" xfId="17420"/>
    <cellStyle name="Normal 3 6 22 13 2" xfId="34961"/>
    <cellStyle name="Normal 3 6 22 14" xfId="17421"/>
    <cellStyle name="Normal 3 6 22 14 2" xfId="34962"/>
    <cellStyle name="Normal 3 6 22 15" xfId="34963"/>
    <cellStyle name="Normal 3 6 22 2" xfId="17422"/>
    <cellStyle name="Normal 3 6 22 2 2" xfId="34964"/>
    <cellStyle name="Normal 3 6 22 3" xfId="17423"/>
    <cellStyle name="Normal 3 6 22 3 2" xfId="34965"/>
    <cellStyle name="Normal 3 6 22 4" xfId="17424"/>
    <cellStyle name="Normal 3 6 22 4 2" xfId="34966"/>
    <cellStyle name="Normal 3 6 22 5" xfId="17425"/>
    <cellStyle name="Normal 3 6 22 5 2" xfId="34967"/>
    <cellStyle name="Normal 3 6 22 6" xfId="17426"/>
    <cellStyle name="Normal 3 6 22 6 2" xfId="34968"/>
    <cellStyle name="Normal 3 6 22 7" xfId="17427"/>
    <cellStyle name="Normal 3 6 22 7 2" xfId="34969"/>
    <cellStyle name="Normal 3 6 22 8" xfId="17428"/>
    <cellStyle name="Normal 3 6 22 8 2" xfId="34970"/>
    <cellStyle name="Normal 3 6 22 9" xfId="17429"/>
    <cellStyle name="Normal 3 6 22 9 2" xfId="34971"/>
    <cellStyle name="Normal 3 6 23" xfId="17430"/>
    <cellStyle name="Normal 3 6 24" xfId="17431"/>
    <cellStyle name="Normal 3 6 25" xfId="17432"/>
    <cellStyle name="Normal 3 6 25 10" xfId="17433"/>
    <cellStyle name="Normal 3 6 25 10 2" xfId="34972"/>
    <cellStyle name="Normal 3 6 25 11" xfId="17434"/>
    <cellStyle name="Normal 3 6 25 11 2" xfId="34973"/>
    <cellStyle name="Normal 3 6 25 12" xfId="17435"/>
    <cellStyle name="Normal 3 6 25 12 2" xfId="34974"/>
    <cellStyle name="Normal 3 6 25 13" xfId="17436"/>
    <cellStyle name="Normal 3 6 25 13 2" xfId="34975"/>
    <cellStyle name="Normal 3 6 25 14" xfId="17437"/>
    <cellStyle name="Normal 3 6 25 14 2" xfId="34976"/>
    <cellStyle name="Normal 3 6 25 15" xfId="34977"/>
    <cellStyle name="Normal 3 6 25 2" xfId="17438"/>
    <cellStyle name="Normal 3 6 25 2 2" xfId="34978"/>
    <cellStyle name="Normal 3 6 25 3" xfId="17439"/>
    <cellStyle name="Normal 3 6 25 3 2" xfId="34979"/>
    <cellStyle name="Normal 3 6 25 4" xfId="17440"/>
    <cellStyle name="Normal 3 6 25 4 2" xfId="34980"/>
    <cellStyle name="Normal 3 6 25 5" xfId="17441"/>
    <cellStyle name="Normal 3 6 25 5 2" xfId="34981"/>
    <cellStyle name="Normal 3 6 25 6" xfId="17442"/>
    <cellStyle name="Normal 3 6 25 6 2" xfId="34982"/>
    <cellStyle name="Normal 3 6 25 7" xfId="17443"/>
    <cellStyle name="Normal 3 6 25 7 2" xfId="34983"/>
    <cellStyle name="Normal 3 6 25 8" xfId="17444"/>
    <cellStyle name="Normal 3 6 25 8 2" xfId="34984"/>
    <cellStyle name="Normal 3 6 25 9" xfId="17445"/>
    <cellStyle name="Normal 3 6 25 9 2" xfId="34985"/>
    <cellStyle name="Normal 3 6 26" xfId="17446"/>
    <cellStyle name="Normal 3 6 26 10" xfId="17447"/>
    <cellStyle name="Normal 3 6 26 10 2" xfId="34986"/>
    <cellStyle name="Normal 3 6 26 11" xfId="17448"/>
    <cellStyle name="Normal 3 6 26 11 2" xfId="34987"/>
    <cellStyle name="Normal 3 6 26 12" xfId="17449"/>
    <cellStyle name="Normal 3 6 26 12 2" xfId="34988"/>
    <cellStyle name="Normal 3 6 26 13" xfId="17450"/>
    <cellStyle name="Normal 3 6 26 13 2" xfId="34989"/>
    <cellStyle name="Normal 3 6 26 14" xfId="17451"/>
    <cellStyle name="Normal 3 6 26 14 2" xfId="34990"/>
    <cellStyle name="Normal 3 6 26 15" xfId="34991"/>
    <cellStyle name="Normal 3 6 26 2" xfId="17452"/>
    <cellStyle name="Normal 3 6 26 2 2" xfId="34992"/>
    <cellStyle name="Normal 3 6 26 3" xfId="17453"/>
    <cellStyle name="Normal 3 6 26 3 2" xfId="34993"/>
    <cellStyle name="Normal 3 6 26 4" xfId="17454"/>
    <cellStyle name="Normal 3 6 26 4 2" xfId="34994"/>
    <cellStyle name="Normal 3 6 26 5" xfId="17455"/>
    <cellStyle name="Normal 3 6 26 5 2" xfId="34995"/>
    <cellStyle name="Normal 3 6 26 6" xfId="17456"/>
    <cellStyle name="Normal 3 6 26 6 2" xfId="34996"/>
    <cellStyle name="Normal 3 6 26 7" xfId="17457"/>
    <cellStyle name="Normal 3 6 26 7 2" xfId="34997"/>
    <cellStyle name="Normal 3 6 26 8" xfId="17458"/>
    <cellStyle name="Normal 3 6 26 8 2" xfId="34998"/>
    <cellStyle name="Normal 3 6 26 9" xfId="17459"/>
    <cellStyle name="Normal 3 6 26 9 2" xfId="34999"/>
    <cellStyle name="Normal 3 6 3" xfId="17460"/>
    <cellStyle name="Normal 3 6 4" xfId="17461"/>
    <cellStyle name="Normal 3 6 5" xfId="17462"/>
    <cellStyle name="Normal 3 6 6" xfId="17463"/>
    <cellStyle name="Normal 3 6 7" xfId="17464"/>
    <cellStyle name="Normal 3 6 8" xfId="17465"/>
    <cellStyle name="Normal 3 6 9" xfId="17466"/>
    <cellStyle name="Normal 3 7" xfId="17467"/>
    <cellStyle name="Normal 3 7 10" xfId="17468"/>
    <cellStyle name="Normal 3 7 11" xfId="17469"/>
    <cellStyle name="Normal 3 7 11 10" xfId="17470"/>
    <cellStyle name="Normal 3 7 11 10 2" xfId="35000"/>
    <cellStyle name="Normal 3 7 11 11" xfId="17471"/>
    <cellStyle name="Normal 3 7 11 11 2" xfId="35001"/>
    <cellStyle name="Normal 3 7 11 12" xfId="17472"/>
    <cellStyle name="Normal 3 7 11 12 2" xfId="35002"/>
    <cellStyle name="Normal 3 7 11 13" xfId="17473"/>
    <cellStyle name="Normal 3 7 11 13 2" xfId="35003"/>
    <cellStyle name="Normal 3 7 11 14" xfId="17474"/>
    <cellStyle name="Normal 3 7 11 14 2" xfId="35004"/>
    <cellStyle name="Normal 3 7 11 15" xfId="17475"/>
    <cellStyle name="Normal 3 7 11 15 2" xfId="35005"/>
    <cellStyle name="Normal 3 7 11 16" xfId="17476"/>
    <cellStyle name="Normal 3 7 11 16 2" xfId="35006"/>
    <cellStyle name="Normal 3 7 11 17" xfId="17477"/>
    <cellStyle name="Normal 3 7 11 17 2" xfId="35007"/>
    <cellStyle name="Normal 3 7 11 18" xfId="35008"/>
    <cellStyle name="Normal 3 7 11 2" xfId="17478"/>
    <cellStyle name="Normal 3 7 11 3" xfId="17479"/>
    <cellStyle name="Normal 3 7 11 4" xfId="17480"/>
    <cellStyle name="Normal 3 7 11 5" xfId="17481"/>
    <cellStyle name="Normal 3 7 11 5 2" xfId="35009"/>
    <cellStyle name="Normal 3 7 11 6" xfId="17482"/>
    <cellStyle name="Normal 3 7 11 6 2" xfId="35010"/>
    <cellStyle name="Normal 3 7 11 7" xfId="17483"/>
    <cellStyle name="Normal 3 7 11 7 2" xfId="35011"/>
    <cellStyle name="Normal 3 7 11 8" xfId="17484"/>
    <cellStyle name="Normal 3 7 11 8 2" xfId="35012"/>
    <cellStyle name="Normal 3 7 11 9" xfId="17485"/>
    <cellStyle name="Normal 3 7 11 9 2" xfId="35013"/>
    <cellStyle name="Normal 3 7 12" xfId="17486"/>
    <cellStyle name="Normal 3 7 13" xfId="17487"/>
    <cellStyle name="Normal 3 7 14" xfId="17488"/>
    <cellStyle name="Normal 3 7 14 10" xfId="17489"/>
    <cellStyle name="Normal 3 7 14 10 2" xfId="35014"/>
    <cellStyle name="Normal 3 7 14 11" xfId="17490"/>
    <cellStyle name="Normal 3 7 14 11 2" xfId="35015"/>
    <cellStyle name="Normal 3 7 14 12" xfId="17491"/>
    <cellStyle name="Normal 3 7 14 12 2" xfId="35016"/>
    <cellStyle name="Normal 3 7 14 13" xfId="17492"/>
    <cellStyle name="Normal 3 7 14 13 2" xfId="35017"/>
    <cellStyle name="Normal 3 7 14 14" xfId="17493"/>
    <cellStyle name="Normal 3 7 14 14 2" xfId="35018"/>
    <cellStyle name="Normal 3 7 14 15" xfId="17494"/>
    <cellStyle name="Normal 3 7 14 15 2" xfId="35019"/>
    <cellStyle name="Normal 3 7 14 16" xfId="35020"/>
    <cellStyle name="Normal 3 7 14 2" xfId="17495"/>
    <cellStyle name="Normal 3 7 14 2 10" xfId="17496"/>
    <cellStyle name="Normal 3 7 14 2 10 2" xfId="35021"/>
    <cellStyle name="Normal 3 7 14 2 11" xfId="17497"/>
    <cellStyle name="Normal 3 7 14 2 11 2" xfId="35022"/>
    <cellStyle name="Normal 3 7 14 2 12" xfId="17498"/>
    <cellStyle name="Normal 3 7 14 2 12 2" xfId="35023"/>
    <cellStyle name="Normal 3 7 14 2 13" xfId="17499"/>
    <cellStyle name="Normal 3 7 14 2 13 2" xfId="35024"/>
    <cellStyle name="Normal 3 7 14 2 14" xfId="17500"/>
    <cellStyle name="Normal 3 7 14 2 14 2" xfId="35025"/>
    <cellStyle name="Normal 3 7 14 2 15" xfId="35026"/>
    <cellStyle name="Normal 3 7 14 2 2" xfId="17501"/>
    <cellStyle name="Normal 3 7 14 2 2 2" xfId="35027"/>
    <cellStyle name="Normal 3 7 14 2 3" xfId="17502"/>
    <cellStyle name="Normal 3 7 14 2 3 2" xfId="35028"/>
    <cellStyle name="Normal 3 7 14 2 4" xfId="17503"/>
    <cellStyle name="Normal 3 7 14 2 4 2" xfId="35029"/>
    <cellStyle name="Normal 3 7 14 2 5" xfId="17504"/>
    <cellStyle name="Normal 3 7 14 2 5 2" xfId="35030"/>
    <cellStyle name="Normal 3 7 14 2 6" xfId="17505"/>
    <cellStyle name="Normal 3 7 14 2 6 2" xfId="35031"/>
    <cellStyle name="Normal 3 7 14 2 7" xfId="17506"/>
    <cellStyle name="Normal 3 7 14 2 7 2" xfId="35032"/>
    <cellStyle name="Normal 3 7 14 2 8" xfId="17507"/>
    <cellStyle name="Normal 3 7 14 2 8 2" xfId="35033"/>
    <cellStyle name="Normal 3 7 14 2 9" xfId="17508"/>
    <cellStyle name="Normal 3 7 14 2 9 2" xfId="35034"/>
    <cellStyle name="Normal 3 7 14 3" xfId="17509"/>
    <cellStyle name="Normal 3 7 14 3 2" xfId="35035"/>
    <cellStyle name="Normal 3 7 14 4" xfId="17510"/>
    <cellStyle name="Normal 3 7 14 4 2" xfId="35036"/>
    <cellStyle name="Normal 3 7 14 5" xfId="17511"/>
    <cellStyle name="Normal 3 7 14 5 2" xfId="35037"/>
    <cellStyle name="Normal 3 7 14 6" xfId="17512"/>
    <cellStyle name="Normal 3 7 14 6 2" xfId="35038"/>
    <cellStyle name="Normal 3 7 14 7" xfId="17513"/>
    <cellStyle name="Normal 3 7 14 7 2" xfId="35039"/>
    <cellStyle name="Normal 3 7 14 8" xfId="17514"/>
    <cellStyle name="Normal 3 7 14 8 2" xfId="35040"/>
    <cellStyle name="Normal 3 7 14 9" xfId="17515"/>
    <cellStyle name="Normal 3 7 14 9 2" xfId="35041"/>
    <cellStyle name="Normal 3 7 15" xfId="17516"/>
    <cellStyle name="Normal 3 7 15 10" xfId="17517"/>
    <cellStyle name="Normal 3 7 15 10 2" xfId="35042"/>
    <cellStyle name="Normal 3 7 15 11" xfId="17518"/>
    <cellStyle name="Normal 3 7 15 11 2" xfId="35043"/>
    <cellStyle name="Normal 3 7 15 12" xfId="17519"/>
    <cellStyle name="Normal 3 7 15 12 2" xfId="35044"/>
    <cellStyle name="Normal 3 7 15 13" xfId="17520"/>
    <cellStyle name="Normal 3 7 15 13 2" xfId="35045"/>
    <cellStyle name="Normal 3 7 15 14" xfId="17521"/>
    <cellStyle name="Normal 3 7 15 14 2" xfId="35046"/>
    <cellStyle name="Normal 3 7 15 15" xfId="17522"/>
    <cellStyle name="Normal 3 7 15 15 2" xfId="35047"/>
    <cellStyle name="Normal 3 7 15 16" xfId="35048"/>
    <cellStyle name="Normal 3 7 15 2" xfId="17523"/>
    <cellStyle name="Normal 3 7 15 2 10" xfId="17524"/>
    <cellStyle name="Normal 3 7 15 2 10 2" xfId="35049"/>
    <cellStyle name="Normal 3 7 15 2 11" xfId="17525"/>
    <cellStyle name="Normal 3 7 15 2 11 2" xfId="35050"/>
    <cellStyle name="Normal 3 7 15 2 12" xfId="17526"/>
    <cellStyle name="Normal 3 7 15 2 12 2" xfId="35051"/>
    <cellStyle name="Normal 3 7 15 2 13" xfId="17527"/>
    <cellStyle name="Normal 3 7 15 2 13 2" xfId="35052"/>
    <cellStyle name="Normal 3 7 15 2 14" xfId="17528"/>
    <cellStyle name="Normal 3 7 15 2 14 2" xfId="35053"/>
    <cellStyle name="Normal 3 7 15 2 15" xfId="35054"/>
    <cellStyle name="Normal 3 7 15 2 2" xfId="17529"/>
    <cellStyle name="Normal 3 7 15 2 2 2" xfId="35055"/>
    <cellStyle name="Normal 3 7 15 2 3" xfId="17530"/>
    <cellStyle name="Normal 3 7 15 2 3 2" xfId="35056"/>
    <cellStyle name="Normal 3 7 15 2 4" xfId="17531"/>
    <cellStyle name="Normal 3 7 15 2 4 2" xfId="35057"/>
    <cellStyle name="Normal 3 7 15 2 5" xfId="17532"/>
    <cellStyle name="Normal 3 7 15 2 5 2" xfId="35058"/>
    <cellStyle name="Normal 3 7 15 2 6" xfId="17533"/>
    <cellStyle name="Normal 3 7 15 2 6 2" xfId="35059"/>
    <cellStyle name="Normal 3 7 15 2 7" xfId="17534"/>
    <cellStyle name="Normal 3 7 15 2 7 2" xfId="35060"/>
    <cellStyle name="Normal 3 7 15 2 8" xfId="17535"/>
    <cellStyle name="Normal 3 7 15 2 8 2" xfId="35061"/>
    <cellStyle name="Normal 3 7 15 2 9" xfId="17536"/>
    <cellStyle name="Normal 3 7 15 2 9 2" xfId="35062"/>
    <cellStyle name="Normal 3 7 15 3" xfId="17537"/>
    <cellStyle name="Normal 3 7 15 3 2" xfId="35063"/>
    <cellStyle name="Normal 3 7 15 4" xfId="17538"/>
    <cellStyle name="Normal 3 7 15 4 2" xfId="35064"/>
    <cellStyle name="Normal 3 7 15 5" xfId="17539"/>
    <cellStyle name="Normal 3 7 15 5 2" xfId="35065"/>
    <cellStyle name="Normal 3 7 15 6" xfId="17540"/>
    <cellStyle name="Normal 3 7 15 6 2" xfId="35066"/>
    <cellStyle name="Normal 3 7 15 7" xfId="17541"/>
    <cellStyle name="Normal 3 7 15 7 2" xfId="35067"/>
    <cellStyle name="Normal 3 7 15 8" xfId="17542"/>
    <cellStyle name="Normal 3 7 15 8 2" xfId="35068"/>
    <cellStyle name="Normal 3 7 15 9" xfId="17543"/>
    <cellStyle name="Normal 3 7 15 9 2" xfId="35069"/>
    <cellStyle name="Normal 3 7 16" xfId="17544"/>
    <cellStyle name="Normal 3 7 16 10" xfId="17545"/>
    <cellStyle name="Normal 3 7 16 10 2" xfId="35070"/>
    <cellStyle name="Normal 3 7 16 11" xfId="17546"/>
    <cellStyle name="Normal 3 7 16 11 2" xfId="35071"/>
    <cellStyle name="Normal 3 7 16 12" xfId="17547"/>
    <cellStyle name="Normal 3 7 16 12 2" xfId="35072"/>
    <cellStyle name="Normal 3 7 16 13" xfId="17548"/>
    <cellStyle name="Normal 3 7 16 13 2" xfId="35073"/>
    <cellStyle name="Normal 3 7 16 14" xfId="17549"/>
    <cellStyle name="Normal 3 7 16 14 2" xfId="35074"/>
    <cellStyle name="Normal 3 7 16 15" xfId="17550"/>
    <cellStyle name="Normal 3 7 16 15 2" xfId="35075"/>
    <cellStyle name="Normal 3 7 16 16" xfId="35076"/>
    <cellStyle name="Normal 3 7 16 2" xfId="17551"/>
    <cellStyle name="Normal 3 7 16 2 10" xfId="17552"/>
    <cellStyle name="Normal 3 7 16 2 10 2" xfId="35077"/>
    <cellStyle name="Normal 3 7 16 2 11" xfId="17553"/>
    <cellStyle name="Normal 3 7 16 2 11 2" xfId="35078"/>
    <cellStyle name="Normal 3 7 16 2 12" xfId="17554"/>
    <cellStyle name="Normal 3 7 16 2 12 2" xfId="35079"/>
    <cellStyle name="Normal 3 7 16 2 13" xfId="17555"/>
    <cellStyle name="Normal 3 7 16 2 13 2" xfId="35080"/>
    <cellStyle name="Normal 3 7 16 2 14" xfId="17556"/>
    <cellStyle name="Normal 3 7 16 2 14 2" xfId="35081"/>
    <cellStyle name="Normal 3 7 16 2 15" xfId="35082"/>
    <cellStyle name="Normal 3 7 16 2 2" xfId="17557"/>
    <cellStyle name="Normal 3 7 16 2 2 2" xfId="35083"/>
    <cellStyle name="Normal 3 7 16 2 3" xfId="17558"/>
    <cellStyle name="Normal 3 7 16 2 3 2" xfId="35084"/>
    <cellStyle name="Normal 3 7 16 2 4" xfId="17559"/>
    <cellStyle name="Normal 3 7 16 2 4 2" xfId="35085"/>
    <cellStyle name="Normal 3 7 16 2 5" xfId="17560"/>
    <cellStyle name="Normal 3 7 16 2 5 2" xfId="35086"/>
    <cellStyle name="Normal 3 7 16 2 6" xfId="17561"/>
    <cellStyle name="Normal 3 7 16 2 6 2" xfId="35087"/>
    <cellStyle name="Normal 3 7 16 2 7" xfId="17562"/>
    <cellStyle name="Normal 3 7 16 2 7 2" xfId="35088"/>
    <cellStyle name="Normal 3 7 16 2 8" xfId="17563"/>
    <cellStyle name="Normal 3 7 16 2 8 2" xfId="35089"/>
    <cellStyle name="Normal 3 7 16 2 9" xfId="17564"/>
    <cellStyle name="Normal 3 7 16 2 9 2" xfId="35090"/>
    <cellStyle name="Normal 3 7 16 3" xfId="17565"/>
    <cellStyle name="Normal 3 7 16 3 2" xfId="35091"/>
    <cellStyle name="Normal 3 7 16 4" xfId="17566"/>
    <cellStyle name="Normal 3 7 16 4 2" xfId="35092"/>
    <cellStyle name="Normal 3 7 16 5" xfId="17567"/>
    <cellStyle name="Normal 3 7 16 5 2" xfId="35093"/>
    <cellStyle name="Normal 3 7 16 6" xfId="17568"/>
    <cellStyle name="Normal 3 7 16 6 2" xfId="35094"/>
    <cellStyle name="Normal 3 7 16 7" xfId="17569"/>
    <cellStyle name="Normal 3 7 16 7 2" xfId="35095"/>
    <cellStyle name="Normal 3 7 16 8" xfId="17570"/>
    <cellStyle name="Normal 3 7 16 8 2" xfId="35096"/>
    <cellStyle name="Normal 3 7 16 9" xfId="17571"/>
    <cellStyle name="Normal 3 7 16 9 2" xfId="35097"/>
    <cellStyle name="Normal 3 7 17" xfId="17572"/>
    <cellStyle name="Normal 3 7 17 10" xfId="17573"/>
    <cellStyle name="Normal 3 7 17 10 2" xfId="35098"/>
    <cellStyle name="Normal 3 7 17 11" xfId="17574"/>
    <cellStyle name="Normal 3 7 17 11 2" xfId="35099"/>
    <cellStyle name="Normal 3 7 17 12" xfId="17575"/>
    <cellStyle name="Normal 3 7 17 12 2" xfId="35100"/>
    <cellStyle name="Normal 3 7 17 13" xfId="17576"/>
    <cellStyle name="Normal 3 7 17 13 2" xfId="35101"/>
    <cellStyle name="Normal 3 7 17 14" xfId="17577"/>
    <cellStyle name="Normal 3 7 17 14 2" xfId="35102"/>
    <cellStyle name="Normal 3 7 17 15" xfId="35103"/>
    <cellStyle name="Normal 3 7 17 2" xfId="17578"/>
    <cellStyle name="Normal 3 7 17 2 2" xfId="35104"/>
    <cellStyle name="Normal 3 7 17 3" xfId="17579"/>
    <cellStyle name="Normal 3 7 17 3 2" xfId="35105"/>
    <cellStyle name="Normal 3 7 17 4" xfId="17580"/>
    <cellStyle name="Normal 3 7 17 4 2" xfId="35106"/>
    <cellStyle name="Normal 3 7 17 5" xfId="17581"/>
    <cellStyle name="Normal 3 7 17 5 2" xfId="35107"/>
    <cellStyle name="Normal 3 7 17 6" xfId="17582"/>
    <cellStyle name="Normal 3 7 17 6 2" xfId="35108"/>
    <cellStyle name="Normal 3 7 17 7" xfId="17583"/>
    <cellStyle name="Normal 3 7 17 7 2" xfId="35109"/>
    <cellStyle name="Normal 3 7 17 8" xfId="17584"/>
    <cellStyle name="Normal 3 7 17 8 2" xfId="35110"/>
    <cellStyle name="Normal 3 7 17 9" xfId="17585"/>
    <cellStyle name="Normal 3 7 17 9 2" xfId="35111"/>
    <cellStyle name="Normal 3 7 18" xfId="17586"/>
    <cellStyle name="Normal 3 7 18 10" xfId="17587"/>
    <cellStyle name="Normal 3 7 18 10 2" xfId="35112"/>
    <cellStyle name="Normal 3 7 18 11" xfId="17588"/>
    <cellStyle name="Normal 3 7 18 11 2" xfId="35113"/>
    <cellStyle name="Normal 3 7 18 12" xfId="17589"/>
    <cellStyle name="Normal 3 7 18 12 2" xfId="35114"/>
    <cellStyle name="Normal 3 7 18 13" xfId="17590"/>
    <cellStyle name="Normal 3 7 18 13 2" xfId="35115"/>
    <cellStyle name="Normal 3 7 18 14" xfId="17591"/>
    <cellStyle name="Normal 3 7 18 14 2" xfId="35116"/>
    <cellStyle name="Normal 3 7 18 15" xfId="35117"/>
    <cellStyle name="Normal 3 7 18 2" xfId="17592"/>
    <cellStyle name="Normal 3 7 18 2 2" xfId="35118"/>
    <cellStyle name="Normal 3 7 18 3" xfId="17593"/>
    <cellStyle name="Normal 3 7 18 3 2" xfId="35119"/>
    <cellStyle name="Normal 3 7 18 4" xfId="17594"/>
    <cellStyle name="Normal 3 7 18 4 2" xfId="35120"/>
    <cellStyle name="Normal 3 7 18 5" xfId="17595"/>
    <cellStyle name="Normal 3 7 18 5 2" xfId="35121"/>
    <cellStyle name="Normal 3 7 18 6" xfId="17596"/>
    <cellStyle name="Normal 3 7 18 6 2" xfId="35122"/>
    <cellStyle name="Normal 3 7 18 7" xfId="17597"/>
    <cellStyle name="Normal 3 7 18 7 2" xfId="35123"/>
    <cellStyle name="Normal 3 7 18 8" xfId="17598"/>
    <cellStyle name="Normal 3 7 18 8 2" xfId="35124"/>
    <cellStyle name="Normal 3 7 18 9" xfId="17599"/>
    <cellStyle name="Normal 3 7 18 9 2" xfId="35125"/>
    <cellStyle name="Normal 3 7 19" xfId="17600"/>
    <cellStyle name="Normal 3 7 19 10" xfId="17601"/>
    <cellStyle name="Normal 3 7 19 10 2" xfId="35126"/>
    <cellStyle name="Normal 3 7 19 11" xfId="17602"/>
    <cellStyle name="Normal 3 7 19 11 2" xfId="35127"/>
    <cellStyle name="Normal 3 7 19 12" xfId="17603"/>
    <cellStyle name="Normal 3 7 19 12 2" xfId="35128"/>
    <cellStyle name="Normal 3 7 19 13" xfId="17604"/>
    <cellStyle name="Normal 3 7 19 13 2" xfId="35129"/>
    <cellStyle name="Normal 3 7 19 14" xfId="17605"/>
    <cellStyle name="Normal 3 7 19 14 2" xfId="35130"/>
    <cellStyle name="Normal 3 7 19 15" xfId="35131"/>
    <cellStyle name="Normal 3 7 19 2" xfId="17606"/>
    <cellStyle name="Normal 3 7 19 2 2" xfId="35132"/>
    <cellStyle name="Normal 3 7 19 3" xfId="17607"/>
    <cellStyle name="Normal 3 7 19 3 2" xfId="35133"/>
    <cellStyle name="Normal 3 7 19 4" xfId="17608"/>
    <cellStyle name="Normal 3 7 19 4 2" xfId="35134"/>
    <cellStyle name="Normal 3 7 19 5" xfId="17609"/>
    <cellStyle name="Normal 3 7 19 5 2" xfId="35135"/>
    <cellStyle name="Normal 3 7 19 6" xfId="17610"/>
    <cellStyle name="Normal 3 7 19 6 2" xfId="35136"/>
    <cellStyle name="Normal 3 7 19 7" xfId="17611"/>
    <cellStyle name="Normal 3 7 19 7 2" xfId="35137"/>
    <cellStyle name="Normal 3 7 19 8" xfId="17612"/>
    <cellStyle name="Normal 3 7 19 8 2" xfId="35138"/>
    <cellStyle name="Normal 3 7 19 9" xfId="17613"/>
    <cellStyle name="Normal 3 7 19 9 2" xfId="35139"/>
    <cellStyle name="Normal 3 7 2" xfId="17614"/>
    <cellStyle name="Normal 3 7 20" xfId="17615"/>
    <cellStyle name="Normal 3 7 20 10" xfId="17616"/>
    <cellStyle name="Normal 3 7 20 10 2" xfId="35140"/>
    <cellStyle name="Normal 3 7 20 11" xfId="17617"/>
    <cellStyle name="Normal 3 7 20 11 2" xfId="35141"/>
    <cellStyle name="Normal 3 7 20 12" xfId="17618"/>
    <cellStyle name="Normal 3 7 20 12 2" xfId="35142"/>
    <cellStyle name="Normal 3 7 20 13" xfId="17619"/>
    <cellStyle name="Normal 3 7 20 13 2" xfId="35143"/>
    <cellStyle name="Normal 3 7 20 14" xfId="17620"/>
    <cellStyle name="Normal 3 7 20 14 2" xfId="35144"/>
    <cellStyle name="Normal 3 7 20 15" xfId="35145"/>
    <cellStyle name="Normal 3 7 20 2" xfId="17621"/>
    <cellStyle name="Normal 3 7 20 2 2" xfId="35146"/>
    <cellStyle name="Normal 3 7 20 3" xfId="17622"/>
    <cellStyle name="Normal 3 7 20 3 2" xfId="35147"/>
    <cellStyle name="Normal 3 7 20 4" xfId="17623"/>
    <cellStyle name="Normal 3 7 20 4 2" xfId="35148"/>
    <cellStyle name="Normal 3 7 20 5" xfId="17624"/>
    <cellStyle name="Normal 3 7 20 5 2" xfId="35149"/>
    <cellStyle name="Normal 3 7 20 6" xfId="17625"/>
    <cellStyle name="Normal 3 7 20 6 2" xfId="35150"/>
    <cellStyle name="Normal 3 7 20 7" xfId="17626"/>
    <cellStyle name="Normal 3 7 20 7 2" xfId="35151"/>
    <cellStyle name="Normal 3 7 20 8" xfId="17627"/>
    <cellStyle name="Normal 3 7 20 8 2" xfId="35152"/>
    <cellStyle name="Normal 3 7 20 9" xfId="17628"/>
    <cellStyle name="Normal 3 7 20 9 2" xfId="35153"/>
    <cellStyle name="Normal 3 7 21" xfId="17629"/>
    <cellStyle name="Normal 3 7 21 10" xfId="17630"/>
    <cellStyle name="Normal 3 7 21 10 2" xfId="35154"/>
    <cellStyle name="Normal 3 7 21 11" xfId="17631"/>
    <cellStyle name="Normal 3 7 21 11 2" xfId="35155"/>
    <cellStyle name="Normal 3 7 21 12" xfId="17632"/>
    <cellStyle name="Normal 3 7 21 12 2" xfId="35156"/>
    <cellStyle name="Normal 3 7 21 13" xfId="17633"/>
    <cellStyle name="Normal 3 7 21 13 2" xfId="35157"/>
    <cellStyle name="Normal 3 7 21 14" xfId="17634"/>
    <cellStyle name="Normal 3 7 21 14 2" xfId="35158"/>
    <cellStyle name="Normal 3 7 21 15" xfId="35159"/>
    <cellStyle name="Normal 3 7 21 2" xfId="17635"/>
    <cellStyle name="Normal 3 7 21 2 2" xfId="35160"/>
    <cellStyle name="Normal 3 7 21 3" xfId="17636"/>
    <cellStyle name="Normal 3 7 21 3 2" xfId="35161"/>
    <cellStyle name="Normal 3 7 21 4" xfId="17637"/>
    <cellStyle name="Normal 3 7 21 4 2" xfId="35162"/>
    <cellStyle name="Normal 3 7 21 5" xfId="17638"/>
    <cellStyle name="Normal 3 7 21 5 2" xfId="35163"/>
    <cellStyle name="Normal 3 7 21 6" xfId="17639"/>
    <cellStyle name="Normal 3 7 21 6 2" xfId="35164"/>
    <cellStyle name="Normal 3 7 21 7" xfId="17640"/>
    <cellStyle name="Normal 3 7 21 7 2" xfId="35165"/>
    <cellStyle name="Normal 3 7 21 8" xfId="17641"/>
    <cellStyle name="Normal 3 7 21 8 2" xfId="35166"/>
    <cellStyle name="Normal 3 7 21 9" xfId="17642"/>
    <cellStyle name="Normal 3 7 21 9 2" xfId="35167"/>
    <cellStyle name="Normal 3 7 22" xfId="17643"/>
    <cellStyle name="Normal 3 7 22 10" xfId="17644"/>
    <cellStyle name="Normal 3 7 22 10 2" xfId="35168"/>
    <cellStyle name="Normal 3 7 22 11" xfId="17645"/>
    <cellStyle name="Normal 3 7 22 11 2" xfId="35169"/>
    <cellStyle name="Normal 3 7 22 12" xfId="17646"/>
    <cellStyle name="Normal 3 7 22 12 2" xfId="35170"/>
    <cellStyle name="Normal 3 7 22 13" xfId="17647"/>
    <cellStyle name="Normal 3 7 22 13 2" xfId="35171"/>
    <cellStyle name="Normal 3 7 22 14" xfId="17648"/>
    <cellStyle name="Normal 3 7 22 14 2" xfId="35172"/>
    <cellStyle name="Normal 3 7 22 15" xfId="35173"/>
    <cellStyle name="Normal 3 7 22 2" xfId="17649"/>
    <cellStyle name="Normal 3 7 22 2 2" xfId="35174"/>
    <cellStyle name="Normal 3 7 22 3" xfId="17650"/>
    <cellStyle name="Normal 3 7 22 3 2" xfId="35175"/>
    <cellStyle name="Normal 3 7 22 4" xfId="17651"/>
    <cellStyle name="Normal 3 7 22 4 2" xfId="35176"/>
    <cellStyle name="Normal 3 7 22 5" xfId="17652"/>
    <cellStyle name="Normal 3 7 22 5 2" xfId="35177"/>
    <cellStyle name="Normal 3 7 22 6" xfId="17653"/>
    <cellStyle name="Normal 3 7 22 6 2" xfId="35178"/>
    <cellStyle name="Normal 3 7 22 7" xfId="17654"/>
    <cellStyle name="Normal 3 7 22 7 2" xfId="35179"/>
    <cellStyle name="Normal 3 7 22 8" xfId="17655"/>
    <cellStyle name="Normal 3 7 22 8 2" xfId="35180"/>
    <cellStyle name="Normal 3 7 22 9" xfId="17656"/>
    <cellStyle name="Normal 3 7 22 9 2" xfId="35181"/>
    <cellStyle name="Normal 3 7 23" xfId="17657"/>
    <cellStyle name="Normal 3 7 24" xfId="17658"/>
    <cellStyle name="Normal 3 7 25" xfId="17659"/>
    <cellStyle name="Normal 3 7 25 10" xfId="17660"/>
    <cellStyle name="Normal 3 7 25 10 2" xfId="35182"/>
    <cellStyle name="Normal 3 7 25 11" xfId="17661"/>
    <cellStyle name="Normal 3 7 25 11 2" xfId="35183"/>
    <cellStyle name="Normal 3 7 25 12" xfId="17662"/>
    <cellStyle name="Normal 3 7 25 12 2" xfId="35184"/>
    <cellStyle name="Normal 3 7 25 13" xfId="17663"/>
    <cellStyle name="Normal 3 7 25 13 2" xfId="35185"/>
    <cellStyle name="Normal 3 7 25 14" xfId="17664"/>
    <cellStyle name="Normal 3 7 25 14 2" xfId="35186"/>
    <cellStyle name="Normal 3 7 25 15" xfId="35187"/>
    <cellStyle name="Normal 3 7 25 2" xfId="17665"/>
    <cellStyle name="Normal 3 7 25 2 2" xfId="35188"/>
    <cellStyle name="Normal 3 7 25 3" xfId="17666"/>
    <cellStyle name="Normal 3 7 25 3 2" xfId="35189"/>
    <cellStyle name="Normal 3 7 25 4" xfId="17667"/>
    <cellStyle name="Normal 3 7 25 4 2" xfId="35190"/>
    <cellStyle name="Normal 3 7 25 5" xfId="17668"/>
    <cellStyle name="Normal 3 7 25 5 2" xfId="35191"/>
    <cellStyle name="Normal 3 7 25 6" xfId="17669"/>
    <cellStyle name="Normal 3 7 25 6 2" xfId="35192"/>
    <cellStyle name="Normal 3 7 25 7" xfId="17670"/>
    <cellStyle name="Normal 3 7 25 7 2" xfId="35193"/>
    <cellStyle name="Normal 3 7 25 8" xfId="17671"/>
    <cellStyle name="Normal 3 7 25 8 2" xfId="35194"/>
    <cellStyle name="Normal 3 7 25 9" xfId="17672"/>
    <cellStyle name="Normal 3 7 25 9 2" xfId="35195"/>
    <cellStyle name="Normal 3 7 26" xfId="17673"/>
    <cellStyle name="Normal 3 7 26 10" xfId="17674"/>
    <cellStyle name="Normal 3 7 26 10 2" xfId="35196"/>
    <cellStyle name="Normal 3 7 26 11" xfId="17675"/>
    <cellStyle name="Normal 3 7 26 11 2" xfId="35197"/>
    <cellStyle name="Normal 3 7 26 12" xfId="17676"/>
    <cellStyle name="Normal 3 7 26 12 2" xfId="35198"/>
    <cellStyle name="Normal 3 7 26 13" xfId="17677"/>
    <cellStyle name="Normal 3 7 26 13 2" xfId="35199"/>
    <cellStyle name="Normal 3 7 26 14" xfId="17678"/>
    <cellStyle name="Normal 3 7 26 14 2" xfId="35200"/>
    <cellStyle name="Normal 3 7 26 15" xfId="35201"/>
    <cellStyle name="Normal 3 7 26 2" xfId="17679"/>
    <cellStyle name="Normal 3 7 26 2 2" xfId="35202"/>
    <cellStyle name="Normal 3 7 26 3" xfId="17680"/>
    <cellStyle name="Normal 3 7 26 3 2" xfId="35203"/>
    <cellStyle name="Normal 3 7 26 4" xfId="17681"/>
    <cellStyle name="Normal 3 7 26 4 2" xfId="35204"/>
    <cellStyle name="Normal 3 7 26 5" xfId="17682"/>
    <cellStyle name="Normal 3 7 26 5 2" xfId="35205"/>
    <cellStyle name="Normal 3 7 26 6" xfId="17683"/>
    <cellStyle name="Normal 3 7 26 6 2" xfId="35206"/>
    <cellStyle name="Normal 3 7 26 7" xfId="17684"/>
    <cellStyle name="Normal 3 7 26 7 2" xfId="35207"/>
    <cellStyle name="Normal 3 7 26 8" xfId="17685"/>
    <cellStyle name="Normal 3 7 26 8 2" xfId="35208"/>
    <cellStyle name="Normal 3 7 26 9" xfId="17686"/>
    <cellStyle name="Normal 3 7 26 9 2" xfId="35209"/>
    <cellStyle name="Normal 3 7 3" xfId="17687"/>
    <cellStyle name="Normal 3 7 4" xfId="17688"/>
    <cellStyle name="Normal 3 7 5" xfId="17689"/>
    <cellStyle name="Normal 3 7 6" xfId="17690"/>
    <cellStyle name="Normal 3 7 7" xfId="17691"/>
    <cellStyle name="Normal 3 7 8" xfId="17692"/>
    <cellStyle name="Normal 3 7 9" xfId="17693"/>
    <cellStyle name="Normal 3 8" xfId="17694"/>
    <cellStyle name="Normal 3 8 10" xfId="17695"/>
    <cellStyle name="Normal 3 8 11" xfId="17696"/>
    <cellStyle name="Normal 3 8 11 10" xfId="17697"/>
    <cellStyle name="Normal 3 8 11 10 2" xfId="35210"/>
    <cellStyle name="Normal 3 8 11 11" xfId="17698"/>
    <cellStyle name="Normal 3 8 11 11 2" xfId="35211"/>
    <cellStyle name="Normal 3 8 11 12" xfId="17699"/>
    <cellStyle name="Normal 3 8 11 12 2" xfId="35212"/>
    <cellStyle name="Normal 3 8 11 13" xfId="17700"/>
    <cellStyle name="Normal 3 8 11 13 2" xfId="35213"/>
    <cellStyle name="Normal 3 8 11 14" xfId="17701"/>
    <cellStyle name="Normal 3 8 11 14 2" xfId="35214"/>
    <cellStyle name="Normal 3 8 11 15" xfId="17702"/>
    <cellStyle name="Normal 3 8 11 15 2" xfId="35215"/>
    <cellStyle name="Normal 3 8 11 16" xfId="17703"/>
    <cellStyle name="Normal 3 8 11 16 2" xfId="35216"/>
    <cellStyle name="Normal 3 8 11 17" xfId="17704"/>
    <cellStyle name="Normal 3 8 11 17 2" xfId="35217"/>
    <cellStyle name="Normal 3 8 11 18" xfId="35218"/>
    <cellStyle name="Normal 3 8 11 2" xfId="17705"/>
    <cellStyle name="Normal 3 8 11 3" xfId="17706"/>
    <cellStyle name="Normal 3 8 11 4" xfId="17707"/>
    <cellStyle name="Normal 3 8 11 5" xfId="17708"/>
    <cellStyle name="Normal 3 8 11 5 2" xfId="35219"/>
    <cellStyle name="Normal 3 8 11 6" xfId="17709"/>
    <cellStyle name="Normal 3 8 11 6 2" xfId="35220"/>
    <cellStyle name="Normal 3 8 11 7" xfId="17710"/>
    <cellStyle name="Normal 3 8 11 7 2" xfId="35221"/>
    <cellStyle name="Normal 3 8 11 8" xfId="17711"/>
    <cellStyle name="Normal 3 8 11 8 2" xfId="35222"/>
    <cellStyle name="Normal 3 8 11 9" xfId="17712"/>
    <cellStyle name="Normal 3 8 11 9 2" xfId="35223"/>
    <cellStyle name="Normal 3 8 12" xfId="17713"/>
    <cellStyle name="Normal 3 8 13" xfId="17714"/>
    <cellStyle name="Normal 3 8 14" xfId="17715"/>
    <cellStyle name="Normal 3 8 14 10" xfId="17716"/>
    <cellStyle name="Normal 3 8 14 10 2" xfId="35224"/>
    <cellStyle name="Normal 3 8 14 11" xfId="17717"/>
    <cellStyle name="Normal 3 8 14 11 2" xfId="35225"/>
    <cellStyle name="Normal 3 8 14 12" xfId="17718"/>
    <cellStyle name="Normal 3 8 14 12 2" xfId="35226"/>
    <cellStyle name="Normal 3 8 14 13" xfId="17719"/>
    <cellStyle name="Normal 3 8 14 13 2" xfId="35227"/>
    <cellStyle name="Normal 3 8 14 14" xfId="17720"/>
    <cellStyle name="Normal 3 8 14 14 2" xfId="35228"/>
    <cellStyle name="Normal 3 8 14 15" xfId="17721"/>
    <cellStyle name="Normal 3 8 14 15 2" xfId="35229"/>
    <cellStyle name="Normal 3 8 14 16" xfId="35230"/>
    <cellStyle name="Normal 3 8 14 2" xfId="17722"/>
    <cellStyle name="Normal 3 8 14 2 10" xfId="17723"/>
    <cellStyle name="Normal 3 8 14 2 10 2" xfId="35231"/>
    <cellStyle name="Normal 3 8 14 2 11" xfId="17724"/>
    <cellStyle name="Normal 3 8 14 2 11 2" xfId="35232"/>
    <cellStyle name="Normal 3 8 14 2 12" xfId="17725"/>
    <cellStyle name="Normal 3 8 14 2 12 2" xfId="35233"/>
    <cellStyle name="Normal 3 8 14 2 13" xfId="17726"/>
    <cellStyle name="Normal 3 8 14 2 13 2" xfId="35234"/>
    <cellStyle name="Normal 3 8 14 2 14" xfId="17727"/>
    <cellStyle name="Normal 3 8 14 2 14 2" xfId="35235"/>
    <cellStyle name="Normal 3 8 14 2 15" xfId="35236"/>
    <cellStyle name="Normal 3 8 14 2 2" xfId="17728"/>
    <cellStyle name="Normal 3 8 14 2 2 2" xfId="35237"/>
    <cellStyle name="Normal 3 8 14 2 3" xfId="17729"/>
    <cellStyle name="Normal 3 8 14 2 3 2" xfId="35238"/>
    <cellStyle name="Normal 3 8 14 2 4" xfId="17730"/>
    <cellStyle name="Normal 3 8 14 2 4 2" xfId="35239"/>
    <cellStyle name="Normal 3 8 14 2 5" xfId="17731"/>
    <cellStyle name="Normal 3 8 14 2 5 2" xfId="35240"/>
    <cellStyle name="Normal 3 8 14 2 6" xfId="17732"/>
    <cellStyle name="Normal 3 8 14 2 6 2" xfId="35241"/>
    <cellStyle name="Normal 3 8 14 2 7" xfId="17733"/>
    <cellStyle name="Normal 3 8 14 2 7 2" xfId="35242"/>
    <cellStyle name="Normal 3 8 14 2 8" xfId="17734"/>
    <cellStyle name="Normal 3 8 14 2 8 2" xfId="35243"/>
    <cellStyle name="Normal 3 8 14 2 9" xfId="17735"/>
    <cellStyle name="Normal 3 8 14 2 9 2" xfId="35244"/>
    <cellStyle name="Normal 3 8 14 3" xfId="17736"/>
    <cellStyle name="Normal 3 8 14 3 2" xfId="35245"/>
    <cellStyle name="Normal 3 8 14 4" xfId="17737"/>
    <cellStyle name="Normal 3 8 14 4 2" xfId="35246"/>
    <cellStyle name="Normal 3 8 14 5" xfId="17738"/>
    <cellStyle name="Normal 3 8 14 5 2" xfId="35247"/>
    <cellStyle name="Normal 3 8 14 6" xfId="17739"/>
    <cellStyle name="Normal 3 8 14 6 2" xfId="35248"/>
    <cellStyle name="Normal 3 8 14 7" xfId="17740"/>
    <cellStyle name="Normal 3 8 14 7 2" xfId="35249"/>
    <cellStyle name="Normal 3 8 14 8" xfId="17741"/>
    <cellStyle name="Normal 3 8 14 8 2" xfId="35250"/>
    <cellStyle name="Normal 3 8 14 9" xfId="17742"/>
    <cellStyle name="Normal 3 8 14 9 2" xfId="35251"/>
    <cellStyle name="Normal 3 8 15" xfId="17743"/>
    <cellStyle name="Normal 3 8 15 10" xfId="17744"/>
    <cellStyle name="Normal 3 8 15 10 2" xfId="35252"/>
    <cellStyle name="Normal 3 8 15 11" xfId="17745"/>
    <cellStyle name="Normal 3 8 15 11 2" xfId="35253"/>
    <cellStyle name="Normal 3 8 15 12" xfId="17746"/>
    <cellStyle name="Normal 3 8 15 12 2" xfId="35254"/>
    <cellStyle name="Normal 3 8 15 13" xfId="17747"/>
    <cellStyle name="Normal 3 8 15 13 2" xfId="35255"/>
    <cellStyle name="Normal 3 8 15 14" xfId="17748"/>
    <cellStyle name="Normal 3 8 15 14 2" xfId="35256"/>
    <cellStyle name="Normal 3 8 15 15" xfId="17749"/>
    <cellStyle name="Normal 3 8 15 15 2" xfId="35257"/>
    <cellStyle name="Normal 3 8 15 16" xfId="35258"/>
    <cellStyle name="Normal 3 8 15 2" xfId="17750"/>
    <cellStyle name="Normal 3 8 15 2 10" xfId="17751"/>
    <cellStyle name="Normal 3 8 15 2 10 2" xfId="35259"/>
    <cellStyle name="Normal 3 8 15 2 11" xfId="17752"/>
    <cellStyle name="Normal 3 8 15 2 11 2" xfId="35260"/>
    <cellStyle name="Normal 3 8 15 2 12" xfId="17753"/>
    <cellStyle name="Normal 3 8 15 2 12 2" xfId="35261"/>
    <cellStyle name="Normal 3 8 15 2 13" xfId="17754"/>
    <cellStyle name="Normal 3 8 15 2 13 2" xfId="35262"/>
    <cellStyle name="Normal 3 8 15 2 14" xfId="17755"/>
    <cellStyle name="Normal 3 8 15 2 14 2" xfId="35263"/>
    <cellStyle name="Normal 3 8 15 2 15" xfId="35264"/>
    <cellStyle name="Normal 3 8 15 2 2" xfId="17756"/>
    <cellStyle name="Normal 3 8 15 2 2 2" xfId="35265"/>
    <cellStyle name="Normal 3 8 15 2 3" xfId="17757"/>
    <cellStyle name="Normal 3 8 15 2 3 2" xfId="35266"/>
    <cellStyle name="Normal 3 8 15 2 4" xfId="17758"/>
    <cellStyle name="Normal 3 8 15 2 4 2" xfId="35267"/>
    <cellStyle name="Normal 3 8 15 2 5" xfId="17759"/>
    <cellStyle name="Normal 3 8 15 2 5 2" xfId="35268"/>
    <cellStyle name="Normal 3 8 15 2 6" xfId="17760"/>
    <cellStyle name="Normal 3 8 15 2 6 2" xfId="35269"/>
    <cellStyle name="Normal 3 8 15 2 7" xfId="17761"/>
    <cellStyle name="Normal 3 8 15 2 7 2" xfId="35270"/>
    <cellStyle name="Normal 3 8 15 2 8" xfId="17762"/>
    <cellStyle name="Normal 3 8 15 2 8 2" xfId="35271"/>
    <cellStyle name="Normal 3 8 15 2 9" xfId="17763"/>
    <cellStyle name="Normal 3 8 15 2 9 2" xfId="35272"/>
    <cellStyle name="Normal 3 8 15 3" xfId="17764"/>
    <cellStyle name="Normal 3 8 15 3 2" xfId="35273"/>
    <cellStyle name="Normal 3 8 15 4" xfId="17765"/>
    <cellStyle name="Normal 3 8 15 4 2" xfId="35274"/>
    <cellStyle name="Normal 3 8 15 5" xfId="17766"/>
    <cellStyle name="Normal 3 8 15 5 2" xfId="35275"/>
    <cellStyle name="Normal 3 8 15 6" xfId="17767"/>
    <cellStyle name="Normal 3 8 15 6 2" xfId="35276"/>
    <cellStyle name="Normal 3 8 15 7" xfId="17768"/>
    <cellStyle name="Normal 3 8 15 7 2" xfId="35277"/>
    <cellStyle name="Normal 3 8 15 8" xfId="17769"/>
    <cellStyle name="Normal 3 8 15 8 2" xfId="35278"/>
    <cellStyle name="Normal 3 8 15 9" xfId="17770"/>
    <cellStyle name="Normal 3 8 15 9 2" xfId="35279"/>
    <cellStyle name="Normal 3 8 16" xfId="17771"/>
    <cellStyle name="Normal 3 8 16 10" xfId="17772"/>
    <cellStyle name="Normal 3 8 16 10 2" xfId="35280"/>
    <cellStyle name="Normal 3 8 16 11" xfId="17773"/>
    <cellStyle name="Normal 3 8 16 11 2" xfId="35281"/>
    <cellStyle name="Normal 3 8 16 12" xfId="17774"/>
    <cellStyle name="Normal 3 8 16 12 2" xfId="35282"/>
    <cellStyle name="Normal 3 8 16 13" xfId="17775"/>
    <cellStyle name="Normal 3 8 16 13 2" xfId="35283"/>
    <cellStyle name="Normal 3 8 16 14" xfId="17776"/>
    <cellStyle name="Normal 3 8 16 14 2" xfId="35284"/>
    <cellStyle name="Normal 3 8 16 15" xfId="17777"/>
    <cellStyle name="Normal 3 8 16 15 2" xfId="35285"/>
    <cellStyle name="Normal 3 8 16 16" xfId="35286"/>
    <cellStyle name="Normal 3 8 16 2" xfId="17778"/>
    <cellStyle name="Normal 3 8 16 2 10" xfId="17779"/>
    <cellStyle name="Normal 3 8 16 2 10 2" xfId="35287"/>
    <cellStyle name="Normal 3 8 16 2 11" xfId="17780"/>
    <cellStyle name="Normal 3 8 16 2 11 2" xfId="35288"/>
    <cellStyle name="Normal 3 8 16 2 12" xfId="17781"/>
    <cellStyle name="Normal 3 8 16 2 12 2" xfId="35289"/>
    <cellStyle name="Normal 3 8 16 2 13" xfId="17782"/>
    <cellStyle name="Normal 3 8 16 2 13 2" xfId="35290"/>
    <cellStyle name="Normal 3 8 16 2 14" xfId="17783"/>
    <cellStyle name="Normal 3 8 16 2 14 2" xfId="35291"/>
    <cellStyle name="Normal 3 8 16 2 15" xfId="35292"/>
    <cellStyle name="Normal 3 8 16 2 2" xfId="17784"/>
    <cellStyle name="Normal 3 8 16 2 2 2" xfId="35293"/>
    <cellStyle name="Normal 3 8 16 2 3" xfId="17785"/>
    <cellStyle name="Normal 3 8 16 2 3 2" xfId="35294"/>
    <cellStyle name="Normal 3 8 16 2 4" xfId="17786"/>
    <cellStyle name="Normal 3 8 16 2 4 2" xfId="35295"/>
    <cellStyle name="Normal 3 8 16 2 5" xfId="17787"/>
    <cellStyle name="Normal 3 8 16 2 5 2" xfId="35296"/>
    <cellStyle name="Normal 3 8 16 2 6" xfId="17788"/>
    <cellStyle name="Normal 3 8 16 2 6 2" xfId="35297"/>
    <cellStyle name="Normal 3 8 16 2 7" xfId="17789"/>
    <cellStyle name="Normal 3 8 16 2 7 2" xfId="35298"/>
    <cellStyle name="Normal 3 8 16 2 8" xfId="17790"/>
    <cellStyle name="Normal 3 8 16 2 8 2" xfId="35299"/>
    <cellStyle name="Normal 3 8 16 2 9" xfId="17791"/>
    <cellStyle name="Normal 3 8 16 2 9 2" xfId="35300"/>
    <cellStyle name="Normal 3 8 16 3" xfId="17792"/>
    <cellStyle name="Normal 3 8 16 3 2" xfId="35301"/>
    <cellStyle name="Normal 3 8 16 4" xfId="17793"/>
    <cellStyle name="Normal 3 8 16 4 2" xfId="35302"/>
    <cellStyle name="Normal 3 8 16 5" xfId="17794"/>
    <cellStyle name="Normal 3 8 16 5 2" xfId="35303"/>
    <cellStyle name="Normal 3 8 16 6" xfId="17795"/>
    <cellStyle name="Normal 3 8 16 6 2" xfId="35304"/>
    <cellStyle name="Normal 3 8 16 7" xfId="17796"/>
    <cellStyle name="Normal 3 8 16 7 2" xfId="35305"/>
    <cellStyle name="Normal 3 8 16 8" xfId="17797"/>
    <cellStyle name="Normal 3 8 16 8 2" xfId="35306"/>
    <cellStyle name="Normal 3 8 16 9" xfId="17798"/>
    <cellStyle name="Normal 3 8 16 9 2" xfId="35307"/>
    <cellStyle name="Normal 3 8 17" xfId="17799"/>
    <cellStyle name="Normal 3 8 17 10" xfId="17800"/>
    <cellStyle name="Normal 3 8 17 10 2" xfId="35308"/>
    <cellStyle name="Normal 3 8 17 11" xfId="17801"/>
    <cellStyle name="Normal 3 8 17 11 2" xfId="35309"/>
    <cellStyle name="Normal 3 8 17 12" xfId="17802"/>
    <cellStyle name="Normal 3 8 17 12 2" xfId="35310"/>
    <cellStyle name="Normal 3 8 17 13" xfId="17803"/>
    <cellStyle name="Normal 3 8 17 13 2" xfId="35311"/>
    <cellStyle name="Normal 3 8 17 14" xfId="17804"/>
    <cellStyle name="Normal 3 8 17 14 2" xfId="35312"/>
    <cellStyle name="Normal 3 8 17 15" xfId="35313"/>
    <cellStyle name="Normal 3 8 17 2" xfId="17805"/>
    <cellStyle name="Normal 3 8 17 2 2" xfId="35314"/>
    <cellStyle name="Normal 3 8 17 3" xfId="17806"/>
    <cellStyle name="Normal 3 8 17 3 2" xfId="35315"/>
    <cellStyle name="Normal 3 8 17 4" xfId="17807"/>
    <cellStyle name="Normal 3 8 17 4 2" xfId="35316"/>
    <cellStyle name="Normal 3 8 17 5" xfId="17808"/>
    <cellStyle name="Normal 3 8 17 5 2" xfId="35317"/>
    <cellStyle name="Normal 3 8 17 6" xfId="17809"/>
    <cellStyle name="Normal 3 8 17 6 2" xfId="35318"/>
    <cellStyle name="Normal 3 8 17 7" xfId="17810"/>
    <cellStyle name="Normal 3 8 17 7 2" xfId="35319"/>
    <cellStyle name="Normal 3 8 17 8" xfId="17811"/>
    <cellStyle name="Normal 3 8 17 8 2" xfId="35320"/>
    <cellStyle name="Normal 3 8 17 9" xfId="17812"/>
    <cellStyle name="Normal 3 8 17 9 2" xfId="35321"/>
    <cellStyle name="Normal 3 8 18" xfId="17813"/>
    <cellStyle name="Normal 3 8 18 10" xfId="17814"/>
    <cellStyle name="Normal 3 8 18 10 2" xfId="35322"/>
    <cellStyle name="Normal 3 8 18 11" xfId="17815"/>
    <cellStyle name="Normal 3 8 18 11 2" xfId="35323"/>
    <cellStyle name="Normal 3 8 18 12" xfId="17816"/>
    <cellStyle name="Normal 3 8 18 12 2" xfId="35324"/>
    <cellStyle name="Normal 3 8 18 13" xfId="17817"/>
    <cellStyle name="Normal 3 8 18 13 2" xfId="35325"/>
    <cellStyle name="Normal 3 8 18 14" xfId="17818"/>
    <cellStyle name="Normal 3 8 18 14 2" xfId="35326"/>
    <cellStyle name="Normal 3 8 18 15" xfId="35327"/>
    <cellStyle name="Normal 3 8 18 2" xfId="17819"/>
    <cellStyle name="Normal 3 8 18 2 2" xfId="35328"/>
    <cellStyle name="Normal 3 8 18 3" xfId="17820"/>
    <cellStyle name="Normal 3 8 18 3 2" xfId="35329"/>
    <cellStyle name="Normal 3 8 18 4" xfId="17821"/>
    <cellStyle name="Normal 3 8 18 4 2" xfId="35330"/>
    <cellStyle name="Normal 3 8 18 5" xfId="17822"/>
    <cellStyle name="Normal 3 8 18 5 2" xfId="35331"/>
    <cellStyle name="Normal 3 8 18 6" xfId="17823"/>
    <cellStyle name="Normal 3 8 18 6 2" xfId="35332"/>
    <cellStyle name="Normal 3 8 18 7" xfId="17824"/>
    <cellStyle name="Normal 3 8 18 7 2" xfId="35333"/>
    <cellStyle name="Normal 3 8 18 8" xfId="17825"/>
    <cellStyle name="Normal 3 8 18 8 2" xfId="35334"/>
    <cellStyle name="Normal 3 8 18 9" xfId="17826"/>
    <cellStyle name="Normal 3 8 18 9 2" xfId="35335"/>
    <cellStyle name="Normal 3 8 19" xfId="17827"/>
    <cellStyle name="Normal 3 8 19 10" xfId="17828"/>
    <cellStyle name="Normal 3 8 19 10 2" xfId="35336"/>
    <cellStyle name="Normal 3 8 19 11" xfId="17829"/>
    <cellStyle name="Normal 3 8 19 11 2" xfId="35337"/>
    <cellStyle name="Normal 3 8 19 12" xfId="17830"/>
    <cellStyle name="Normal 3 8 19 12 2" xfId="35338"/>
    <cellStyle name="Normal 3 8 19 13" xfId="17831"/>
    <cellStyle name="Normal 3 8 19 13 2" xfId="35339"/>
    <cellStyle name="Normal 3 8 19 14" xfId="17832"/>
    <cellStyle name="Normal 3 8 19 14 2" xfId="35340"/>
    <cellStyle name="Normal 3 8 19 15" xfId="35341"/>
    <cellStyle name="Normal 3 8 19 2" xfId="17833"/>
    <cellStyle name="Normal 3 8 19 2 2" xfId="35342"/>
    <cellStyle name="Normal 3 8 19 3" xfId="17834"/>
    <cellStyle name="Normal 3 8 19 3 2" xfId="35343"/>
    <cellStyle name="Normal 3 8 19 4" xfId="17835"/>
    <cellStyle name="Normal 3 8 19 4 2" xfId="35344"/>
    <cellStyle name="Normal 3 8 19 5" xfId="17836"/>
    <cellStyle name="Normal 3 8 19 5 2" xfId="35345"/>
    <cellStyle name="Normal 3 8 19 6" xfId="17837"/>
    <cellStyle name="Normal 3 8 19 6 2" xfId="35346"/>
    <cellStyle name="Normal 3 8 19 7" xfId="17838"/>
    <cellStyle name="Normal 3 8 19 7 2" xfId="35347"/>
    <cellStyle name="Normal 3 8 19 8" xfId="17839"/>
    <cellStyle name="Normal 3 8 19 8 2" xfId="35348"/>
    <cellStyle name="Normal 3 8 19 9" xfId="17840"/>
    <cellStyle name="Normal 3 8 19 9 2" xfId="35349"/>
    <cellStyle name="Normal 3 8 2" xfId="17841"/>
    <cellStyle name="Normal 3 8 20" xfId="17842"/>
    <cellStyle name="Normal 3 8 20 10" xfId="17843"/>
    <cellStyle name="Normal 3 8 20 10 2" xfId="35350"/>
    <cellStyle name="Normal 3 8 20 11" xfId="17844"/>
    <cellStyle name="Normal 3 8 20 11 2" xfId="35351"/>
    <cellStyle name="Normal 3 8 20 12" xfId="17845"/>
    <cellStyle name="Normal 3 8 20 12 2" xfId="35352"/>
    <cellStyle name="Normal 3 8 20 13" xfId="17846"/>
    <cellStyle name="Normal 3 8 20 13 2" xfId="35353"/>
    <cellStyle name="Normal 3 8 20 14" xfId="17847"/>
    <cellStyle name="Normal 3 8 20 14 2" xfId="35354"/>
    <cellStyle name="Normal 3 8 20 15" xfId="35355"/>
    <cellStyle name="Normal 3 8 20 2" xfId="17848"/>
    <cellStyle name="Normal 3 8 20 2 2" xfId="35356"/>
    <cellStyle name="Normal 3 8 20 3" xfId="17849"/>
    <cellStyle name="Normal 3 8 20 3 2" xfId="35357"/>
    <cellStyle name="Normal 3 8 20 4" xfId="17850"/>
    <cellStyle name="Normal 3 8 20 4 2" xfId="35358"/>
    <cellStyle name="Normal 3 8 20 5" xfId="17851"/>
    <cellStyle name="Normal 3 8 20 5 2" xfId="35359"/>
    <cellStyle name="Normal 3 8 20 6" xfId="17852"/>
    <cellStyle name="Normal 3 8 20 6 2" xfId="35360"/>
    <cellStyle name="Normal 3 8 20 7" xfId="17853"/>
    <cellStyle name="Normal 3 8 20 7 2" xfId="35361"/>
    <cellStyle name="Normal 3 8 20 8" xfId="17854"/>
    <cellStyle name="Normal 3 8 20 8 2" xfId="35362"/>
    <cellStyle name="Normal 3 8 20 9" xfId="17855"/>
    <cellStyle name="Normal 3 8 20 9 2" xfId="35363"/>
    <cellStyle name="Normal 3 8 21" xfId="17856"/>
    <cellStyle name="Normal 3 8 21 10" xfId="17857"/>
    <cellStyle name="Normal 3 8 21 10 2" xfId="35364"/>
    <cellStyle name="Normal 3 8 21 11" xfId="17858"/>
    <cellStyle name="Normal 3 8 21 11 2" xfId="35365"/>
    <cellStyle name="Normal 3 8 21 12" xfId="17859"/>
    <cellStyle name="Normal 3 8 21 12 2" xfId="35366"/>
    <cellStyle name="Normal 3 8 21 13" xfId="17860"/>
    <cellStyle name="Normal 3 8 21 13 2" xfId="35367"/>
    <cellStyle name="Normal 3 8 21 14" xfId="17861"/>
    <cellStyle name="Normal 3 8 21 14 2" xfId="35368"/>
    <cellStyle name="Normal 3 8 21 15" xfId="35369"/>
    <cellStyle name="Normal 3 8 21 2" xfId="17862"/>
    <cellStyle name="Normal 3 8 21 2 2" xfId="35370"/>
    <cellStyle name="Normal 3 8 21 3" xfId="17863"/>
    <cellStyle name="Normal 3 8 21 3 2" xfId="35371"/>
    <cellStyle name="Normal 3 8 21 4" xfId="17864"/>
    <cellStyle name="Normal 3 8 21 4 2" xfId="35372"/>
    <cellStyle name="Normal 3 8 21 5" xfId="17865"/>
    <cellStyle name="Normal 3 8 21 5 2" xfId="35373"/>
    <cellStyle name="Normal 3 8 21 6" xfId="17866"/>
    <cellStyle name="Normal 3 8 21 6 2" xfId="35374"/>
    <cellStyle name="Normal 3 8 21 7" xfId="17867"/>
    <cellStyle name="Normal 3 8 21 7 2" xfId="35375"/>
    <cellStyle name="Normal 3 8 21 8" xfId="17868"/>
    <cellStyle name="Normal 3 8 21 8 2" xfId="35376"/>
    <cellStyle name="Normal 3 8 21 9" xfId="17869"/>
    <cellStyle name="Normal 3 8 21 9 2" xfId="35377"/>
    <cellStyle name="Normal 3 8 22" xfId="17870"/>
    <cellStyle name="Normal 3 8 22 10" xfId="17871"/>
    <cellStyle name="Normal 3 8 22 10 2" xfId="35378"/>
    <cellStyle name="Normal 3 8 22 11" xfId="17872"/>
    <cellStyle name="Normal 3 8 22 11 2" xfId="35379"/>
    <cellStyle name="Normal 3 8 22 12" xfId="17873"/>
    <cellStyle name="Normal 3 8 22 12 2" xfId="35380"/>
    <cellStyle name="Normal 3 8 22 13" xfId="17874"/>
    <cellStyle name="Normal 3 8 22 13 2" xfId="35381"/>
    <cellStyle name="Normal 3 8 22 14" xfId="17875"/>
    <cellStyle name="Normal 3 8 22 14 2" xfId="35382"/>
    <cellStyle name="Normal 3 8 22 15" xfId="35383"/>
    <cellStyle name="Normal 3 8 22 2" xfId="17876"/>
    <cellStyle name="Normal 3 8 22 2 2" xfId="35384"/>
    <cellStyle name="Normal 3 8 22 3" xfId="17877"/>
    <cellStyle name="Normal 3 8 22 3 2" xfId="35385"/>
    <cellStyle name="Normal 3 8 22 4" xfId="17878"/>
    <cellStyle name="Normal 3 8 22 4 2" xfId="35386"/>
    <cellStyle name="Normal 3 8 22 5" xfId="17879"/>
    <cellStyle name="Normal 3 8 22 5 2" xfId="35387"/>
    <cellStyle name="Normal 3 8 22 6" xfId="17880"/>
    <cellStyle name="Normal 3 8 22 6 2" xfId="35388"/>
    <cellStyle name="Normal 3 8 22 7" xfId="17881"/>
    <cellStyle name="Normal 3 8 22 7 2" xfId="35389"/>
    <cellStyle name="Normal 3 8 22 8" xfId="17882"/>
    <cellStyle name="Normal 3 8 22 8 2" xfId="35390"/>
    <cellStyle name="Normal 3 8 22 9" xfId="17883"/>
    <cellStyle name="Normal 3 8 22 9 2" xfId="35391"/>
    <cellStyle name="Normal 3 8 23" xfId="17884"/>
    <cellStyle name="Normal 3 8 24" xfId="17885"/>
    <cellStyle name="Normal 3 8 25" xfId="17886"/>
    <cellStyle name="Normal 3 8 25 10" xfId="17887"/>
    <cellStyle name="Normal 3 8 25 10 2" xfId="35392"/>
    <cellStyle name="Normal 3 8 25 11" xfId="17888"/>
    <cellStyle name="Normal 3 8 25 11 2" xfId="35393"/>
    <cellStyle name="Normal 3 8 25 12" xfId="17889"/>
    <cellStyle name="Normal 3 8 25 12 2" xfId="35394"/>
    <cellStyle name="Normal 3 8 25 13" xfId="17890"/>
    <cellStyle name="Normal 3 8 25 13 2" xfId="35395"/>
    <cellStyle name="Normal 3 8 25 14" xfId="17891"/>
    <cellStyle name="Normal 3 8 25 14 2" xfId="35396"/>
    <cellStyle name="Normal 3 8 25 15" xfId="35397"/>
    <cellStyle name="Normal 3 8 25 2" xfId="17892"/>
    <cellStyle name="Normal 3 8 25 2 2" xfId="35398"/>
    <cellStyle name="Normal 3 8 25 3" xfId="17893"/>
    <cellStyle name="Normal 3 8 25 3 2" xfId="35399"/>
    <cellStyle name="Normal 3 8 25 4" xfId="17894"/>
    <cellStyle name="Normal 3 8 25 4 2" xfId="35400"/>
    <cellStyle name="Normal 3 8 25 5" xfId="17895"/>
    <cellStyle name="Normal 3 8 25 5 2" xfId="35401"/>
    <cellStyle name="Normal 3 8 25 6" xfId="17896"/>
    <cellStyle name="Normal 3 8 25 6 2" xfId="35402"/>
    <cellStyle name="Normal 3 8 25 7" xfId="17897"/>
    <cellStyle name="Normal 3 8 25 7 2" xfId="35403"/>
    <cellStyle name="Normal 3 8 25 8" xfId="17898"/>
    <cellStyle name="Normal 3 8 25 8 2" xfId="35404"/>
    <cellStyle name="Normal 3 8 25 9" xfId="17899"/>
    <cellStyle name="Normal 3 8 25 9 2" xfId="35405"/>
    <cellStyle name="Normal 3 8 26" xfId="17900"/>
    <cellStyle name="Normal 3 8 26 10" xfId="17901"/>
    <cellStyle name="Normal 3 8 26 10 2" xfId="35406"/>
    <cellStyle name="Normal 3 8 26 11" xfId="17902"/>
    <cellStyle name="Normal 3 8 26 11 2" xfId="35407"/>
    <cellStyle name="Normal 3 8 26 12" xfId="17903"/>
    <cellStyle name="Normal 3 8 26 12 2" xfId="35408"/>
    <cellStyle name="Normal 3 8 26 13" xfId="17904"/>
    <cellStyle name="Normal 3 8 26 13 2" xfId="35409"/>
    <cellStyle name="Normal 3 8 26 14" xfId="17905"/>
    <cellStyle name="Normal 3 8 26 14 2" xfId="35410"/>
    <cellStyle name="Normal 3 8 26 15" xfId="35411"/>
    <cellStyle name="Normal 3 8 26 2" xfId="17906"/>
    <cellStyle name="Normal 3 8 26 2 2" xfId="35412"/>
    <cellStyle name="Normal 3 8 26 3" xfId="17907"/>
    <cellStyle name="Normal 3 8 26 3 2" xfId="35413"/>
    <cellStyle name="Normal 3 8 26 4" xfId="17908"/>
    <cellStyle name="Normal 3 8 26 4 2" xfId="35414"/>
    <cellStyle name="Normal 3 8 26 5" xfId="17909"/>
    <cellStyle name="Normal 3 8 26 5 2" xfId="35415"/>
    <cellStyle name="Normal 3 8 26 6" xfId="17910"/>
    <cellStyle name="Normal 3 8 26 6 2" xfId="35416"/>
    <cellStyle name="Normal 3 8 26 7" xfId="17911"/>
    <cellStyle name="Normal 3 8 26 7 2" xfId="35417"/>
    <cellStyle name="Normal 3 8 26 8" xfId="17912"/>
    <cellStyle name="Normal 3 8 26 8 2" xfId="35418"/>
    <cellStyle name="Normal 3 8 26 9" xfId="17913"/>
    <cellStyle name="Normal 3 8 26 9 2" xfId="35419"/>
    <cellStyle name="Normal 3 8 3" xfId="17914"/>
    <cellStyle name="Normal 3 8 4" xfId="17915"/>
    <cellStyle name="Normal 3 8 5" xfId="17916"/>
    <cellStyle name="Normal 3 8 6" xfId="17917"/>
    <cellStyle name="Normal 3 8 7" xfId="17918"/>
    <cellStyle name="Normal 3 8 8" xfId="17919"/>
    <cellStyle name="Normal 3 8 9" xfId="17920"/>
    <cellStyle name="Normal 3 9" xfId="17921"/>
    <cellStyle name="Normal 3 9 10" xfId="17922"/>
    <cellStyle name="Normal 3 9 11" xfId="17923"/>
    <cellStyle name="Normal 3 9 11 10" xfId="17924"/>
    <cellStyle name="Normal 3 9 11 10 2" xfId="35420"/>
    <cellStyle name="Normal 3 9 11 11" xfId="17925"/>
    <cellStyle name="Normal 3 9 11 11 2" xfId="35421"/>
    <cellStyle name="Normal 3 9 11 12" xfId="17926"/>
    <cellStyle name="Normal 3 9 11 12 2" xfId="35422"/>
    <cellStyle name="Normal 3 9 11 13" xfId="17927"/>
    <cellStyle name="Normal 3 9 11 13 2" xfId="35423"/>
    <cellStyle name="Normal 3 9 11 14" xfId="17928"/>
    <cellStyle name="Normal 3 9 11 14 2" xfId="35424"/>
    <cellStyle name="Normal 3 9 11 15" xfId="17929"/>
    <cellStyle name="Normal 3 9 11 15 2" xfId="35425"/>
    <cellStyle name="Normal 3 9 11 16" xfId="17930"/>
    <cellStyle name="Normal 3 9 11 16 2" xfId="35426"/>
    <cellStyle name="Normal 3 9 11 17" xfId="17931"/>
    <cellStyle name="Normal 3 9 11 17 2" xfId="35427"/>
    <cellStyle name="Normal 3 9 11 18" xfId="35428"/>
    <cellStyle name="Normal 3 9 11 2" xfId="17932"/>
    <cellStyle name="Normal 3 9 11 3" xfId="17933"/>
    <cellStyle name="Normal 3 9 11 4" xfId="17934"/>
    <cellStyle name="Normal 3 9 11 5" xfId="17935"/>
    <cellStyle name="Normal 3 9 11 5 2" xfId="35429"/>
    <cellStyle name="Normal 3 9 11 6" xfId="17936"/>
    <cellStyle name="Normal 3 9 11 6 2" xfId="35430"/>
    <cellStyle name="Normal 3 9 11 7" xfId="17937"/>
    <cellStyle name="Normal 3 9 11 7 2" xfId="35431"/>
    <cellStyle name="Normal 3 9 11 8" xfId="17938"/>
    <cellStyle name="Normal 3 9 11 8 2" xfId="35432"/>
    <cellStyle name="Normal 3 9 11 9" xfId="17939"/>
    <cellStyle name="Normal 3 9 11 9 2" xfId="35433"/>
    <cellStyle name="Normal 3 9 12" xfId="17940"/>
    <cellStyle name="Normal 3 9 13" xfId="17941"/>
    <cellStyle name="Normal 3 9 14" xfId="17942"/>
    <cellStyle name="Normal 3 9 14 10" xfId="17943"/>
    <cellStyle name="Normal 3 9 14 10 2" xfId="35434"/>
    <cellStyle name="Normal 3 9 14 11" xfId="17944"/>
    <cellStyle name="Normal 3 9 14 11 2" xfId="35435"/>
    <cellStyle name="Normal 3 9 14 12" xfId="17945"/>
    <cellStyle name="Normal 3 9 14 12 2" xfId="35436"/>
    <cellStyle name="Normal 3 9 14 13" xfId="17946"/>
    <cellStyle name="Normal 3 9 14 13 2" xfId="35437"/>
    <cellStyle name="Normal 3 9 14 14" xfId="17947"/>
    <cellStyle name="Normal 3 9 14 14 2" xfId="35438"/>
    <cellStyle name="Normal 3 9 14 15" xfId="17948"/>
    <cellStyle name="Normal 3 9 14 15 2" xfId="35439"/>
    <cellStyle name="Normal 3 9 14 16" xfId="35440"/>
    <cellStyle name="Normal 3 9 14 2" xfId="17949"/>
    <cellStyle name="Normal 3 9 14 2 10" xfId="17950"/>
    <cellStyle name="Normal 3 9 14 2 10 2" xfId="35441"/>
    <cellStyle name="Normal 3 9 14 2 11" xfId="17951"/>
    <cellStyle name="Normal 3 9 14 2 11 2" xfId="35442"/>
    <cellStyle name="Normal 3 9 14 2 12" xfId="17952"/>
    <cellStyle name="Normal 3 9 14 2 12 2" xfId="35443"/>
    <cellStyle name="Normal 3 9 14 2 13" xfId="17953"/>
    <cellStyle name="Normal 3 9 14 2 13 2" xfId="35444"/>
    <cellStyle name="Normal 3 9 14 2 14" xfId="17954"/>
    <cellStyle name="Normal 3 9 14 2 14 2" xfId="35445"/>
    <cellStyle name="Normal 3 9 14 2 15" xfId="35446"/>
    <cellStyle name="Normal 3 9 14 2 2" xfId="17955"/>
    <cellStyle name="Normal 3 9 14 2 2 2" xfId="35447"/>
    <cellStyle name="Normal 3 9 14 2 3" xfId="17956"/>
    <cellStyle name="Normal 3 9 14 2 3 2" xfId="35448"/>
    <cellStyle name="Normal 3 9 14 2 4" xfId="17957"/>
    <cellStyle name="Normal 3 9 14 2 4 2" xfId="35449"/>
    <cellStyle name="Normal 3 9 14 2 5" xfId="17958"/>
    <cellStyle name="Normal 3 9 14 2 5 2" xfId="35450"/>
    <cellStyle name="Normal 3 9 14 2 6" xfId="17959"/>
    <cellStyle name="Normal 3 9 14 2 6 2" xfId="35451"/>
    <cellStyle name="Normal 3 9 14 2 7" xfId="17960"/>
    <cellStyle name="Normal 3 9 14 2 7 2" xfId="35452"/>
    <cellStyle name="Normal 3 9 14 2 8" xfId="17961"/>
    <cellStyle name="Normal 3 9 14 2 8 2" xfId="35453"/>
    <cellStyle name="Normal 3 9 14 2 9" xfId="17962"/>
    <cellStyle name="Normal 3 9 14 2 9 2" xfId="35454"/>
    <cellStyle name="Normal 3 9 14 3" xfId="17963"/>
    <cellStyle name="Normal 3 9 14 3 2" xfId="35455"/>
    <cellStyle name="Normal 3 9 14 4" xfId="17964"/>
    <cellStyle name="Normal 3 9 14 4 2" xfId="35456"/>
    <cellStyle name="Normal 3 9 14 5" xfId="17965"/>
    <cellStyle name="Normal 3 9 14 5 2" xfId="35457"/>
    <cellStyle name="Normal 3 9 14 6" xfId="17966"/>
    <cellStyle name="Normal 3 9 14 6 2" xfId="35458"/>
    <cellStyle name="Normal 3 9 14 7" xfId="17967"/>
    <cellStyle name="Normal 3 9 14 7 2" xfId="35459"/>
    <cellStyle name="Normal 3 9 14 8" xfId="17968"/>
    <cellStyle name="Normal 3 9 14 8 2" xfId="35460"/>
    <cellStyle name="Normal 3 9 14 9" xfId="17969"/>
    <cellStyle name="Normal 3 9 14 9 2" xfId="35461"/>
    <cellStyle name="Normal 3 9 15" xfId="17970"/>
    <cellStyle name="Normal 3 9 15 10" xfId="17971"/>
    <cellStyle name="Normal 3 9 15 10 2" xfId="35462"/>
    <cellStyle name="Normal 3 9 15 11" xfId="17972"/>
    <cellStyle name="Normal 3 9 15 11 2" xfId="35463"/>
    <cellStyle name="Normal 3 9 15 12" xfId="17973"/>
    <cellStyle name="Normal 3 9 15 12 2" xfId="35464"/>
    <cellStyle name="Normal 3 9 15 13" xfId="17974"/>
    <cellStyle name="Normal 3 9 15 13 2" xfId="35465"/>
    <cellStyle name="Normal 3 9 15 14" xfId="17975"/>
    <cellStyle name="Normal 3 9 15 14 2" xfId="35466"/>
    <cellStyle name="Normal 3 9 15 15" xfId="17976"/>
    <cellStyle name="Normal 3 9 15 15 2" xfId="35467"/>
    <cellStyle name="Normal 3 9 15 16" xfId="35468"/>
    <cellStyle name="Normal 3 9 15 2" xfId="17977"/>
    <cellStyle name="Normal 3 9 15 2 10" xfId="17978"/>
    <cellStyle name="Normal 3 9 15 2 10 2" xfId="35469"/>
    <cellStyle name="Normal 3 9 15 2 11" xfId="17979"/>
    <cellStyle name="Normal 3 9 15 2 11 2" xfId="35470"/>
    <cellStyle name="Normal 3 9 15 2 12" xfId="17980"/>
    <cellStyle name="Normal 3 9 15 2 12 2" xfId="35471"/>
    <cellStyle name="Normal 3 9 15 2 13" xfId="17981"/>
    <cellStyle name="Normal 3 9 15 2 13 2" xfId="35472"/>
    <cellStyle name="Normal 3 9 15 2 14" xfId="17982"/>
    <cellStyle name="Normal 3 9 15 2 14 2" xfId="35473"/>
    <cellStyle name="Normal 3 9 15 2 15" xfId="35474"/>
    <cellStyle name="Normal 3 9 15 2 2" xfId="17983"/>
    <cellStyle name="Normal 3 9 15 2 2 2" xfId="35475"/>
    <cellStyle name="Normal 3 9 15 2 3" xfId="17984"/>
    <cellStyle name="Normal 3 9 15 2 3 2" xfId="35476"/>
    <cellStyle name="Normal 3 9 15 2 4" xfId="17985"/>
    <cellStyle name="Normal 3 9 15 2 4 2" xfId="35477"/>
    <cellStyle name="Normal 3 9 15 2 5" xfId="17986"/>
    <cellStyle name="Normal 3 9 15 2 5 2" xfId="35478"/>
    <cellStyle name="Normal 3 9 15 2 6" xfId="17987"/>
    <cellStyle name="Normal 3 9 15 2 6 2" xfId="35479"/>
    <cellStyle name="Normal 3 9 15 2 7" xfId="17988"/>
    <cellStyle name="Normal 3 9 15 2 7 2" xfId="35480"/>
    <cellStyle name="Normal 3 9 15 2 8" xfId="17989"/>
    <cellStyle name="Normal 3 9 15 2 8 2" xfId="35481"/>
    <cellStyle name="Normal 3 9 15 2 9" xfId="17990"/>
    <cellStyle name="Normal 3 9 15 2 9 2" xfId="35482"/>
    <cellStyle name="Normal 3 9 15 3" xfId="17991"/>
    <cellStyle name="Normal 3 9 15 3 2" xfId="35483"/>
    <cellStyle name="Normal 3 9 15 4" xfId="17992"/>
    <cellStyle name="Normal 3 9 15 4 2" xfId="35484"/>
    <cellStyle name="Normal 3 9 15 5" xfId="17993"/>
    <cellStyle name="Normal 3 9 15 5 2" xfId="35485"/>
    <cellStyle name="Normal 3 9 15 6" xfId="17994"/>
    <cellStyle name="Normal 3 9 15 6 2" xfId="35486"/>
    <cellStyle name="Normal 3 9 15 7" xfId="17995"/>
    <cellStyle name="Normal 3 9 15 7 2" xfId="35487"/>
    <cellStyle name="Normal 3 9 15 8" xfId="17996"/>
    <cellStyle name="Normal 3 9 15 8 2" xfId="35488"/>
    <cellStyle name="Normal 3 9 15 9" xfId="17997"/>
    <cellStyle name="Normal 3 9 15 9 2" xfId="35489"/>
    <cellStyle name="Normal 3 9 16" xfId="17998"/>
    <cellStyle name="Normal 3 9 16 10" xfId="17999"/>
    <cellStyle name="Normal 3 9 16 10 2" xfId="35490"/>
    <cellStyle name="Normal 3 9 16 11" xfId="18000"/>
    <cellStyle name="Normal 3 9 16 11 2" xfId="35491"/>
    <cellStyle name="Normal 3 9 16 12" xfId="18001"/>
    <cellStyle name="Normal 3 9 16 12 2" xfId="35492"/>
    <cellStyle name="Normal 3 9 16 13" xfId="18002"/>
    <cellStyle name="Normal 3 9 16 13 2" xfId="35493"/>
    <cellStyle name="Normal 3 9 16 14" xfId="18003"/>
    <cellStyle name="Normal 3 9 16 14 2" xfId="35494"/>
    <cellStyle name="Normal 3 9 16 15" xfId="18004"/>
    <cellStyle name="Normal 3 9 16 15 2" xfId="35495"/>
    <cellStyle name="Normal 3 9 16 16" xfId="35496"/>
    <cellStyle name="Normal 3 9 16 2" xfId="18005"/>
    <cellStyle name="Normal 3 9 16 2 10" xfId="18006"/>
    <cellStyle name="Normal 3 9 16 2 10 2" xfId="35497"/>
    <cellStyle name="Normal 3 9 16 2 11" xfId="18007"/>
    <cellStyle name="Normal 3 9 16 2 11 2" xfId="35498"/>
    <cellStyle name="Normal 3 9 16 2 12" xfId="18008"/>
    <cellStyle name="Normal 3 9 16 2 12 2" xfId="35499"/>
    <cellStyle name="Normal 3 9 16 2 13" xfId="18009"/>
    <cellStyle name="Normal 3 9 16 2 13 2" xfId="35500"/>
    <cellStyle name="Normal 3 9 16 2 14" xfId="18010"/>
    <cellStyle name="Normal 3 9 16 2 14 2" xfId="35501"/>
    <cellStyle name="Normal 3 9 16 2 15" xfId="35502"/>
    <cellStyle name="Normal 3 9 16 2 2" xfId="18011"/>
    <cellStyle name="Normal 3 9 16 2 2 2" xfId="35503"/>
    <cellStyle name="Normal 3 9 16 2 3" xfId="18012"/>
    <cellStyle name="Normal 3 9 16 2 3 2" xfId="35504"/>
    <cellStyle name="Normal 3 9 16 2 4" xfId="18013"/>
    <cellStyle name="Normal 3 9 16 2 4 2" xfId="35505"/>
    <cellStyle name="Normal 3 9 16 2 5" xfId="18014"/>
    <cellStyle name="Normal 3 9 16 2 5 2" xfId="35506"/>
    <cellStyle name="Normal 3 9 16 2 6" xfId="18015"/>
    <cellStyle name="Normal 3 9 16 2 6 2" xfId="35507"/>
    <cellStyle name="Normal 3 9 16 2 7" xfId="18016"/>
    <cellStyle name="Normal 3 9 16 2 7 2" xfId="35508"/>
    <cellStyle name="Normal 3 9 16 2 8" xfId="18017"/>
    <cellStyle name="Normal 3 9 16 2 8 2" xfId="35509"/>
    <cellStyle name="Normal 3 9 16 2 9" xfId="18018"/>
    <cellStyle name="Normal 3 9 16 2 9 2" xfId="35510"/>
    <cellStyle name="Normal 3 9 16 3" xfId="18019"/>
    <cellStyle name="Normal 3 9 16 3 2" xfId="35511"/>
    <cellStyle name="Normal 3 9 16 4" xfId="18020"/>
    <cellStyle name="Normal 3 9 16 4 2" xfId="35512"/>
    <cellStyle name="Normal 3 9 16 5" xfId="18021"/>
    <cellStyle name="Normal 3 9 16 5 2" xfId="35513"/>
    <cellStyle name="Normal 3 9 16 6" xfId="18022"/>
    <cellStyle name="Normal 3 9 16 6 2" xfId="35514"/>
    <cellStyle name="Normal 3 9 16 7" xfId="18023"/>
    <cellStyle name="Normal 3 9 16 7 2" xfId="35515"/>
    <cellStyle name="Normal 3 9 16 8" xfId="18024"/>
    <cellStyle name="Normal 3 9 16 8 2" xfId="35516"/>
    <cellStyle name="Normal 3 9 16 9" xfId="18025"/>
    <cellStyle name="Normal 3 9 16 9 2" xfId="35517"/>
    <cellStyle name="Normal 3 9 17" xfId="18026"/>
    <cellStyle name="Normal 3 9 17 10" xfId="18027"/>
    <cellStyle name="Normal 3 9 17 10 2" xfId="35518"/>
    <cellStyle name="Normal 3 9 17 11" xfId="18028"/>
    <cellStyle name="Normal 3 9 17 11 2" xfId="35519"/>
    <cellStyle name="Normal 3 9 17 12" xfId="18029"/>
    <cellStyle name="Normal 3 9 17 12 2" xfId="35520"/>
    <cellStyle name="Normal 3 9 17 13" xfId="18030"/>
    <cellStyle name="Normal 3 9 17 13 2" xfId="35521"/>
    <cellStyle name="Normal 3 9 17 14" xfId="18031"/>
    <cellStyle name="Normal 3 9 17 14 2" xfId="35522"/>
    <cellStyle name="Normal 3 9 17 15" xfId="35523"/>
    <cellStyle name="Normal 3 9 17 2" xfId="18032"/>
    <cellStyle name="Normal 3 9 17 2 2" xfId="35524"/>
    <cellStyle name="Normal 3 9 17 3" xfId="18033"/>
    <cellStyle name="Normal 3 9 17 3 2" xfId="35525"/>
    <cellStyle name="Normal 3 9 17 4" xfId="18034"/>
    <cellStyle name="Normal 3 9 17 4 2" xfId="35526"/>
    <cellStyle name="Normal 3 9 17 5" xfId="18035"/>
    <cellStyle name="Normal 3 9 17 5 2" xfId="35527"/>
    <cellStyle name="Normal 3 9 17 6" xfId="18036"/>
    <cellStyle name="Normal 3 9 17 6 2" xfId="35528"/>
    <cellStyle name="Normal 3 9 17 7" xfId="18037"/>
    <cellStyle name="Normal 3 9 17 7 2" xfId="35529"/>
    <cellStyle name="Normal 3 9 17 8" xfId="18038"/>
    <cellStyle name="Normal 3 9 17 8 2" xfId="35530"/>
    <cellStyle name="Normal 3 9 17 9" xfId="18039"/>
    <cellStyle name="Normal 3 9 17 9 2" xfId="35531"/>
    <cellStyle name="Normal 3 9 18" xfId="18040"/>
    <cellStyle name="Normal 3 9 18 10" xfId="18041"/>
    <cellStyle name="Normal 3 9 18 10 2" xfId="35532"/>
    <cellStyle name="Normal 3 9 18 11" xfId="18042"/>
    <cellStyle name="Normal 3 9 18 11 2" xfId="35533"/>
    <cellStyle name="Normal 3 9 18 12" xfId="18043"/>
    <cellStyle name="Normal 3 9 18 12 2" xfId="35534"/>
    <cellStyle name="Normal 3 9 18 13" xfId="18044"/>
    <cellStyle name="Normal 3 9 18 13 2" xfId="35535"/>
    <cellStyle name="Normal 3 9 18 14" xfId="18045"/>
    <cellStyle name="Normal 3 9 18 14 2" xfId="35536"/>
    <cellStyle name="Normal 3 9 18 15" xfId="35537"/>
    <cellStyle name="Normal 3 9 18 2" xfId="18046"/>
    <cellStyle name="Normal 3 9 18 2 2" xfId="35538"/>
    <cellStyle name="Normal 3 9 18 3" xfId="18047"/>
    <cellStyle name="Normal 3 9 18 3 2" xfId="35539"/>
    <cellStyle name="Normal 3 9 18 4" xfId="18048"/>
    <cellStyle name="Normal 3 9 18 4 2" xfId="35540"/>
    <cellStyle name="Normal 3 9 18 5" xfId="18049"/>
    <cellStyle name="Normal 3 9 18 5 2" xfId="35541"/>
    <cellStyle name="Normal 3 9 18 6" xfId="18050"/>
    <cellStyle name="Normal 3 9 18 6 2" xfId="35542"/>
    <cellStyle name="Normal 3 9 18 7" xfId="18051"/>
    <cellStyle name="Normal 3 9 18 7 2" xfId="35543"/>
    <cellStyle name="Normal 3 9 18 8" xfId="18052"/>
    <cellStyle name="Normal 3 9 18 8 2" xfId="35544"/>
    <cellStyle name="Normal 3 9 18 9" xfId="18053"/>
    <cellStyle name="Normal 3 9 18 9 2" xfId="35545"/>
    <cellStyle name="Normal 3 9 19" xfId="18054"/>
    <cellStyle name="Normal 3 9 19 10" xfId="18055"/>
    <cellStyle name="Normal 3 9 19 10 2" xfId="35546"/>
    <cellStyle name="Normal 3 9 19 11" xfId="18056"/>
    <cellStyle name="Normal 3 9 19 11 2" xfId="35547"/>
    <cellStyle name="Normal 3 9 19 12" xfId="18057"/>
    <cellStyle name="Normal 3 9 19 12 2" xfId="35548"/>
    <cellStyle name="Normal 3 9 19 13" xfId="18058"/>
    <cellStyle name="Normal 3 9 19 13 2" xfId="35549"/>
    <cellStyle name="Normal 3 9 19 14" xfId="18059"/>
    <cellStyle name="Normal 3 9 19 14 2" xfId="35550"/>
    <cellStyle name="Normal 3 9 19 15" xfId="35551"/>
    <cellStyle name="Normal 3 9 19 2" xfId="18060"/>
    <cellStyle name="Normal 3 9 19 2 2" xfId="35552"/>
    <cellStyle name="Normal 3 9 19 3" xfId="18061"/>
    <cellStyle name="Normal 3 9 19 3 2" xfId="35553"/>
    <cellStyle name="Normal 3 9 19 4" xfId="18062"/>
    <cellStyle name="Normal 3 9 19 4 2" xfId="35554"/>
    <cellStyle name="Normal 3 9 19 5" xfId="18063"/>
    <cellStyle name="Normal 3 9 19 5 2" xfId="35555"/>
    <cellStyle name="Normal 3 9 19 6" xfId="18064"/>
    <cellStyle name="Normal 3 9 19 6 2" xfId="35556"/>
    <cellStyle name="Normal 3 9 19 7" xfId="18065"/>
    <cellStyle name="Normal 3 9 19 7 2" xfId="35557"/>
    <cellStyle name="Normal 3 9 19 8" xfId="18066"/>
    <cellStyle name="Normal 3 9 19 8 2" xfId="35558"/>
    <cellStyle name="Normal 3 9 19 9" xfId="18067"/>
    <cellStyle name="Normal 3 9 19 9 2" xfId="35559"/>
    <cellStyle name="Normal 3 9 2" xfId="18068"/>
    <cellStyle name="Normal 3 9 20" xfId="18069"/>
    <cellStyle name="Normal 3 9 20 10" xfId="18070"/>
    <cellStyle name="Normal 3 9 20 10 2" xfId="35560"/>
    <cellStyle name="Normal 3 9 20 11" xfId="18071"/>
    <cellStyle name="Normal 3 9 20 11 2" xfId="35561"/>
    <cellStyle name="Normal 3 9 20 12" xfId="18072"/>
    <cellStyle name="Normal 3 9 20 12 2" xfId="35562"/>
    <cellStyle name="Normal 3 9 20 13" xfId="18073"/>
    <cellStyle name="Normal 3 9 20 13 2" xfId="35563"/>
    <cellStyle name="Normal 3 9 20 14" xfId="18074"/>
    <cellStyle name="Normal 3 9 20 14 2" xfId="35564"/>
    <cellStyle name="Normal 3 9 20 15" xfId="35565"/>
    <cellStyle name="Normal 3 9 20 2" xfId="18075"/>
    <cellStyle name="Normal 3 9 20 2 2" xfId="35566"/>
    <cellStyle name="Normal 3 9 20 3" xfId="18076"/>
    <cellStyle name="Normal 3 9 20 3 2" xfId="35567"/>
    <cellStyle name="Normal 3 9 20 4" xfId="18077"/>
    <cellStyle name="Normal 3 9 20 4 2" xfId="35568"/>
    <cellStyle name="Normal 3 9 20 5" xfId="18078"/>
    <cellStyle name="Normal 3 9 20 5 2" xfId="35569"/>
    <cellStyle name="Normal 3 9 20 6" xfId="18079"/>
    <cellStyle name="Normal 3 9 20 6 2" xfId="35570"/>
    <cellStyle name="Normal 3 9 20 7" xfId="18080"/>
    <cellStyle name="Normal 3 9 20 7 2" xfId="35571"/>
    <cellStyle name="Normal 3 9 20 8" xfId="18081"/>
    <cellStyle name="Normal 3 9 20 8 2" xfId="35572"/>
    <cellStyle name="Normal 3 9 20 9" xfId="18082"/>
    <cellStyle name="Normal 3 9 20 9 2" xfId="35573"/>
    <cellStyle name="Normal 3 9 21" xfId="18083"/>
    <cellStyle name="Normal 3 9 21 10" xfId="18084"/>
    <cellStyle name="Normal 3 9 21 10 2" xfId="35574"/>
    <cellStyle name="Normal 3 9 21 11" xfId="18085"/>
    <cellStyle name="Normal 3 9 21 11 2" xfId="35575"/>
    <cellStyle name="Normal 3 9 21 12" xfId="18086"/>
    <cellStyle name="Normal 3 9 21 12 2" xfId="35576"/>
    <cellStyle name="Normal 3 9 21 13" xfId="18087"/>
    <cellStyle name="Normal 3 9 21 13 2" xfId="35577"/>
    <cellStyle name="Normal 3 9 21 14" xfId="18088"/>
    <cellStyle name="Normal 3 9 21 14 2" xfId="35578"/>
    <cellStyle name="Normal 3 9 21 15" xfId="35579"/>
    <cellStyle name="Normal 3 9 21 2" xfId="18089"/>
    <cellStyle name="Normal 3 9 21 2 2" xfId="35580"/>
    <cellStyle name="Normal 3 9 21 3" xfId="18090"/>
    <cellStyle name="Normal 3 9 21 3 2" xfId="35581"/>
    <cellStyle name="Normal 3 9 21 4" xfId="18091"/>
    <cellStyle name="Normal 3 9 21 4 2" xfId="35582"/>
    <cellStyle name="Normal 3 9 21 5" xfId="18092"/>
    <cellStyle name="Normal 3 9 21 5 2" xfId="35583"/>
    <cellStyle name="Normal 3 9 21 6" xfId="18093"/>
    <cellStyle name="Normal 3 9 21 6 2" xfId="35584"/>
    <cellStyle name="Normal 3 9 21 7" xfId="18094"/>
    <cellStyle name="Normal 3 9 21 7 2" xfId="35585"/>
    <cellStyle name="Normal 3 9 21 8" xfId="18095"/>
    <cellStyle name="Normal 3 9 21 8 2" xfId="35586"/>
    <cellStyle name="Normal 3 9 21 9" xfId="18096"/>
    <cellStyle name="Normal 3 9 21 9 2" xfId="35587"/>
    <cellStyle name="Normal 3 9 22" xfId="18097"/>
    <cellStyle name="Normal 3 9 22 10" xfId="18098"/>
    <cellStyle name="Normal 3 9 22 10 2" xfId="35588"/>
    <cellStyle name="Normal 3 9 22 11" xfId="18099"/>
    <cellStyle name="Normal 3 9 22 11 2" xfId="35589"/>
    <cellStyle name="Normal 3 9 22 12" xfId="18100"/>
    <cellStyle name="Normal 3 9 22 12 2" xfId="35590"/>
    <cellStyle name="Normal 3 9 22 13" xfId="18101"/>
    <cellStyle name="Normal 3 9 22 13 2" xfId="35591"/>
    <cellStyle name="Normal 3 9 22 14" xfId="18102"/>
    <cellStyle name="Normal 3 9 22 14 2" xfId="35592"/>
    <cellStyle name="Normal 3 9 22 15" xfId="35593"/>
    <cellStyle name="Normal 3 9 22 2" xfId="18103"/>
    <cellStyle name="Normal 3 9 22 2 2" xfId="35594"/>
    <cellStyle name="Normal 3 9 22 3" xfId="18104"/>
    <cellStyle name="Normal 3 9 22 3 2" xfId="35595"/>
    <cellStyle name="Normal 3 9 22 4" xfId="18105"/>
    <cellStyle name="Normal 3 9 22 4 2" xfId="35596"/>
    <cellStyle name="Normal 3 9 22 5" xfId="18106"/>
    <cellStyle name="Normal 3 9 22 5 2" xfId="35597"/>
    <cellStyle name="Normal 3 9 22 6" xfId="18107"/>
    <cellStyle name="Normal 3 9 22 6 2" xfId="35598"/>
    <cellStyle name="Normal 3 9 22 7" xfId="18108"/>
    <cellStyle name="Normal 3 9 22 7 2" xfId="35599"/>
    <cellStyle name="Normal 3 9 22 8" xfId="18109"/>
    <cellStyle name="Normal 3 9 22 8 2" xfId="35600"/>
    <cellStyle name="Normal 3 9 22 9" xfId="18110"/>
    <cellStyle name="Normal 3 9 22 9 2" xfId="35601"/>
    <cellStyle name="Normal 3 9 23" xfId="18111"/>
    <cellStyle name="Normal 3 9 24" xfId="18112"/>
    <cellStyle name="Normal 3 9 25" xfId="18113"/>
    <cellStyle name="Normal 3 9 25 10" xfId="18114"/>
    <cellStyle name="Normal 3 9 25 10 2" xfId="35602"/>
    <cellStyle name="Normal 3 9 25 11" xfId="18115"/>
    <cellStyle name="Normal 3 9 25 11 2" xfId="35603"/>
    <cellStyle name="Normal 3 9 25 12" xfId="18116"/>
    <cellStyle name="Normal 3 9 25 12 2" xfId="35604"/>
    <cellStyle name="Normal 3 9 25 13" xfId="18117"/>
    <cellStyle name="Normal 3 9 25 13 2" xfId="35605"/>
    <cellStyle name="Normal 3 9 25 14" xfId="18118"/>
    <cellStyle name="Normal 3 9 25 14 2" xfId="35606"/>
    <cellStyle name="Normal 3 9 25 15" xfId="35607"/>
    <cellStyle name="Normal 3 9 25 2" xfId="18119"/>
    <cellStyle name="Normal 3 9 25 2 2" xfId="35608"/>
    <cellStyle name="Normal 3 9 25 3" xfId="18120"/>
    <cellStyle name="Normal 3 9 25 3 2" xfId="35609"/>
    <cellStyle name="Normal 3 9 25 4" xfId="18121"/>
    <cellStyle name="Normal 3 9 25 4 2" xfId="35610"/>
    <cellStyle name="Normal 3 9 25 5" xfId="18122"/>
    <cellStyle name="Normal 3 9 25 5 2" xfId="35611"/>
    <cellStyle name="Normal 3 9 25 6" xfId="18123"/>
    <cellStyle name="Normal 3 9 25 6 2" xfId="35612"/>
    <cellStyle name="Normal 3 9 25 7" xfId="18124"/>
    <cellStyle name="Normal 3 9 25 7 2" xfId="35613"/>
    <cellStyle name="Normal 3 9 25 8" xfId="18125"/>
    <cellStyle name="Normal 3 9 25 8 2" xfId="35614"/>
    <cellStyle name="Normal 3 9 25 9" xfId="18126"/>
    <cellStyle name="Normal 3 9 25 9 2" xfId="35615"/>
    <cellStyle name="Normal 3 9 26" xfId="18127"/>
    <cellStyle name="Normal 3 9 26 10" xfId="18128"/>
    <cellStyle name="Normal 3 9 26 10 2" xfId="35616"/>
    <cellStyle name="Normal 3 9 26 11" xfId="18129"/>
    <cellStyle name="Normal 3 9 26 11 2" xfId="35617"/>
    <cellStyle name="Normal 3 9 26 12" xfId="18130"/>
    <cellStyle name="Normal 3 9 26 12 2" xfId="35618"/>
    <cellStyle name="Normal 3 9 26 13" xfId="18131"/>
    <cellStyle name="Normal 3 9 26 13 2" xfId="35619"/>
    <cellStyle name="Normal 3 9 26 14" xfId="18132"/>
    <cellStyle name="Normal 3 9 26 14 2" xfId="35620"/>
    <cellStyle name="Normal 3 9 26 15" xfId="35621"/>
    <cellStyle name="Normal 3 9 26 2" xfId="18133"/>
    <cellStyle name="Normal 3 9 26 2 2" xfId="35622"/>
    <cellStyle name="Normal 3 9 26 3" xfId="18134"/>
    <cellStyle name="Normal 3 9 26 3 2" xfId="35623"/>
    <cellStyle name="Normal 3 9 26 4" xfId="18135"/>
    <cellStyle name="Normal 3 9 26 4 2" xfId="35624"/>
    <cellStyle name="Normal 3 9 26 5" xfId="18136"/>
    <cellStyle name="Normal 3 9 26 5 2" xfId="35625"/>
    <cellStyle name="Normal 3 9 26 6" xfId="18137"/>
    <cellStyle name="Normal 3 9 26 6 2" xfId="35626"/>
    <cellStyle name="Normal 3 9 26 7" xfId="18138"/>
    <cellStyle name="Normal 3 9 26 7 2" xfId="35627"/>
    <cellStyle name="Normal 3 9 26 8" xfId="18139"/>
    <cellStyle name="Normal 3 9 26 8 2" xfId="35628"/>
    <cellStyle name="Normal 3 9 26 9" xfId="18140"/>
    <cellStyle name="Normal 3 9 26 9 2" xfId="35629"/>
    <cellStyle name="Normal 3 9 3" xfId="18141"/>
    <cellStyle name="Normal 3 9 4" xfId="18142"/>
    <cellStyle name="Normal 3 9 5" xfId="18143"/>
    <cellStyle name="Normal 3 9 6" xfId="18144"/>
    <cellStyle name="Normal 3 9 7" xfId="18145"/>
    <cellStyle name="Normal 3 9 8" xfId="18146"/>
    <cellStyle name="Normal 3 9 9" xfId="18147"/>
    <cellStyle name="Normal 3_01_ResLighting" xfId="476"/>
    <cellStyle name="Normal 30" xfId="413"/>
    <cellStyle name="Normal 30 10" xfId="37812"/>
    <cellStyle name="Normal 30 2" xfId="18148"/>
    <cellStyle name="Normal 30 2 10" xfId="18149"/>
    <cellStyle name="Normal 30 2 10 10" xfId="18150"/>
    <cellStyle name="Normal 30 2 10 10 2" xfId="35630"/>
    <cellStyle name="Normal 30 2 10 11" xfId="18151"/>
    <cellStyle name="Normal 30 2 10 11 2" xfId="35631"/>
    <cellStyle name="Normal 30 2 10 12" xfId="18152"/>
    <cellStyle name="Normal 30 2 10 12 2" xfId="35632"/>
    <cellStyle name="Normal 30 2 10 13" xfId="18153"/>
    <cellStyle name="Normal 30 2 10 13 2" xfId="35633"/>
    <cellStyle name="Normal 30 2 10 14" xfId="18154"/>
    <cellStyle name="Normal 30 2 10 14 2" xfId="35634"/>
    <cellStyle name="Normal 30 2 10 15" xfId="35635"/>
    <cellStyle name="Normal 30 2 10 2" xfId="18155"/>
    <cellStyle name="Normal 30 2 10 2 2" xfId="35636"/>
    <cellStyle name="Normal 30 2 10 3" xfId="18156"/>
    <cellStyle name="Normal 30 2 10 3 2" xfId="35637"/>
    <cellStyle name="Normal 30 2 10 4" xfId="18157"/>
    <cellStyle name="Normal 30 2 10 4 2" xfId="35638"/>
    <cellStyle name="Normal 30 2 10 5" xfId="18158"/>
    <cellStyle name="Normal 30 2 10 5 2" xfId="35639"/>
    <cellStyle name="Normal 30 2 10 6" xfId="18159"/>
    <cellStyle name="Normal 30 2 10 6 2" xfId="35640"/>
    <cellStyle name="Normal 30 2 10 7" xfId="18160"/>
    <cellStyle name="Normal 30 2 10 7 2" xfId="35641"/>
    <cellStyle name="Normal 30 2 10 8" xfId="18161"/>
    <cellStyle name="Normal 30 2 10 8 2" xfId="35642"/>
    <cellStyle name="Normal 30 2 10 9" xfId="18162"/>
    <cellStyle name="Normal 30 2 10 9 2" xfId="35643"/>
    <cellStyle name="Normal 30 2 11" xfId="18163"/>
    <cellStyle name="Normal 30 2 11 10" xfId="18164"/>
    <cellStyle name="Normal 30 2 11 10 2" xfId="35644"/>
    <cellStyle name="Normal 30 2 11 11" xfId="18165"/>
    <cellStyle name="Normal 30 2 11 11 2" xfId="35645"/>
    <cellStyle name="Normal 30 2 11 12" xfId="18166"/>
    <cellStyle name="Normal 30 2 11 12 2" xfId="35646"/>
    <cellStyle name="Normal 30 2 11 13" xfId="18167"/>
    <cellStyle name="Normal 30 2 11 13 2" xfId="35647"/>
    <cellStyle name="Normal 30 2 11 14" xfId="18168"/>
    <cellStyle name="Normal 30 2 11 14 2" xfId="35648"/>
    <cellStyle name="Normal 30 2 11 15" xfId="35649"/>
    <cellStyle name="Normal 30 2 11 2" xfId="18169"/>
    <cellStyle name="Normal 30 2 11 2 2" xfId="35650"/>
    <cellStyle name="Normal 30 2 11 3" xfId="18170"/>
    <cellStyle name="Normal 30 2 11 3 2" xfId="35651"/>
    <cellStyle name="Normal 30 2 11 4" xfId="18171"/>
    <cellStyle name="Normal 30 2 11 4 2" xfId="35652"/>
    <cellStyle name="Normal 30 2 11 5" xfId="18172"/>
    <cellStyle name="Normal 30 2 11 5 2" xfId="35653"/>
    <cellStyle name="Normal 30 2 11 6" xfId="18173"/>
    <cellStyle name="Normal 30 2 11 6 2" xfId="35654"/>
    <cellStyle name="Normal 30 2 11 7" xfId="18174"/>
    <cellStyle name="Normal 30 2 11 7 2" xfId="35655"/>
    <cellStyle name="Normal 30 2 11 8" xfId="18175"/>
    <cellStyle name="Normal 30 2 11 8 2" xfId="35656"/>
    <cellStyle name="Normal 30 2 11 9" xfId="18176"/>
    <cellStyle name="Normal 30 2 11 9 2" xfId="35657"/>
    <cellStyle name="Normal 30 2 12" xfId="18177"/>
    <cellStyle name="Normal 30 2 12 10" xfId="18178"/>
    <cellStyle name="Normal 30 2 12 10 2" xfId="35658"/>
    <cellStyle name="Normal 30 2 12 11" xfId="18179"/>
    <cellStyle name="Normal 30 2 12 11 2" xfId="35659"/>
    <cellStyle name="Normal 30 2 12 12" xfId="18180"/>
    <cellStyle name="Normal 30 2 12 12 2" xfId="35660"/>
    <cellStyle name="Normal 30 2 12 13" xfId="18181"/>
    <cellStyle name="Normal 30 2 12 13 2" xfId="35661"/>
    <cellStyle name="Normal 30 2 12 14" xfId="18182"/>
    <cellStyle name="Normal 30 2 12 14 2" xfId="35662"/>
    <cellStyle name="Normal 30 2 12 15" xfId="35663"/>
    <cellStyle name="Normal 30 2 12 2" xfId="18183"/>
    <cellStyle name="Normal 30 2 12 2 2" xfId="35664"/>
    <cellStyle name="Normal 30 2 12 3" xfId="18184"/>
    <cellStyle name="Normal 30 2 12 3 2" xfId="35665"/>
    <cellStyle name="Normal 30 2 12 4" xfId="18185"/>
    <cellStyle name="Normal 30 2 12 4 2" xfId="35666"/>
    <cellStyle name="Normal 30 2 12 5" xfId="18186"/>
    <cellStyle name="Normal 30 2 12 5 2" xfId="35667"/>
    <cellStyle name="Normal 30 2 12 6" xfId="18187"/>
    <cellStyle name="Normal 30 2 12 6 2" xfId="35668"/>
    <cellStyle name="Normal 30 2 12 7" xfId="18188"/>
    <cellStyle name="Normal 30 2 12 7 2" xfId="35669"/>
    <cellStyle name="Normal 30 2 12 8" xfId="18189"/>
    <cellStyle name="Normal 30 2 12 8 2" xfId="35670"/>
    <cellStyle name="Normal 30 2 12 9" xfId="18190"/>
    <cellStyle name="Normal 30 2 12 9 2" xfId="35671"/>
    <cellStyle name="Normal 30 2 13" xfId="18191"/>
    <cellStyle name="Normal 30 2 13 10" xfId="18192"/>
    <cellStyle name="Normal 30 2 13 10 2" xfId="35672"/>
    <cellStyle name="Normal 30 2 13 11" xfId="18193"/>
    <cellStyle name="Normal 30 2 13 11 2" xfId="35673"/>
    <cellStyle name="Normal 30 2 13 12" xfId="18194"/>
    <cellStyle name="Normal 30 2 13 12 2" xfId="35674"/>
    <cellStyle name="Normal 30 2 13 13" xfId="18195"/>
    <cellStyle name="Normal 30 2 13 13 2" xfId="35675"/>
    <cellStyle name="Normal 30 2 13 14" xfId="18196"/>
    <cellStyle name="Normal 30 2 13 14 2" xfId="35676"/>
    <cellStyle name="Normal 30 2 13 15" xfId="35677"/>
    <cellStyle name="Normal 30 2 13 2" xfId="18197"/>
    <cellStyle name="Normal 30 2 13 2 2" xfId="35678"/>
    <cellStyle name="Normal 30 2 13 3" xfId="18198"/>
    <cellStyle name="Normal 30 2 13 3 2" xfId="35679"/>
    <cellStyle name="Normal 30 2 13 4" xfId="18199"/>
    <cellStyle name="Normal 30 2 13 4 2" xfId="35680"/>
    <cellStyle name="Normal 30 2 13 5" xfId="18200"/>
    <cellStyle name="Normal 30 2 13 5 2" xfId="35681"/>
    <cellStyle name="Normal 30 2 13 6" xfId="18201"/>
    <cellStyle name="Normal 30 2 13 6 2" xfId="35682"/>
    <cellStyle name="Normal 30 2 13 7" xfId="18202"/>
    <cellStyle name="Normal 30 2 13 7 2" xfId="35683"/>
    <cellStyle name="Normal 30 2 13 8" xfId="18203"/>
    <cellStyle name="Normal 30 2 13 8 2" xfId="35684"/>
    <cellStyle name="Normal 30 2 13 9" xfId="18204"/>
    <cellStyle name="Normal 30 2 13 9 2" xfId="35685"/>
    <cellStyle name="Normal 30 2 14" xfId="18205"/>
    <cellStyle name="Normal 30 2 14 10" xfId="18206"/>
    <cellStyle name="Normal 30 2 14 10 2" xfId="35686"/>
    <cellStyle name="Normal 30 2 14 11" xfId="18207"/>
    <cellStyle name="Normal 30 2 14 11 2" xfId="35687"/>
    <cellStyle name="Normal 30 2 14 12" xfId="18208"/>
    <cellStyle name="Normal 30 2 14 12 2" xfId="35688"/>
    <cellStyle name="Normal 30 2 14 13" xfId="18209"/>
    <cellStyle name="Normal 30 2 14 13 2" xfId="35689"/>
    <cellStyle name="Normal 30 2 14 14" xfId="18210"/>
    <cellStyle name="Normal 30 2 14 14 2" xfId="35690"/>
    <cellStyle name="Normal 30 2 14 15" xfId="35691"/>
    <cellStyle name="Normal 30 2 14 2" xfId="18211"/>
    <cellStyle name="Normal 30 2 14 2 2" xfId="35692"/>
    <cellStyle name="Normal 30 2 14 3" xfId="18212"/>
    <cellStyle name="Normal 30 2 14 3 2" xfId="35693"/>
    <cellStyle name="Normal 30 2 14 4" xfId="18213"/>
    <cellStyle name="Normal 30 2 14 4 2" xfId="35694"/>
    <cellStyle name="Normal 30 2 14 5" xfId="18214"/>
    <cellStyle name="Normal 30 2 14 5 2" xfId="35695"/>
    <cellStyle name="Normal 30 2 14 6" xfId="18215"/>
    <cellStyle name="Normal 30 2 14 6 2" xfId="35696"/>
    <cellStyle name="Normal 30 2 14 7" xfId="18216"/>
    <cellStyle name="Normal 30 2 14 7 2" xfId="35697"/>
    <cellStyle name="Normal 30 2 14 8" xfId="18217"/>
    <cellStyle name="Normal 30 2 14 8 2" xfId="35698"/>
    <cellStyle name="Normal 30 2 14 9" xfId="18218"/>
    <cellStyle name="Normal 30 2 14 9 2" xfId="35699"/>
    <cellStyle name="Normal 30 2 15" xfId="18219"/>
    <cellStyle name="Normal 30 2 15 10" xfId="18220"/>
    <cellStyle name="Normal 30 2 15 10 2" xfId="35700"/>
    <cellStyle name="Normal 30 2 15 11" xfId="18221"/>
    <cellStyle name="Normal 30 2 15 11 2" xfId="35701"/>
    <cellStyle name="Normal 30 2 15 12" xfId="18222"/>
    <cellStyle name="Normal 30 2 15 12 2" xfId="35702"/>
    <cellStyle name="Normal 30 2 15 13" xfId="18223"/>
    <cellStyle name="Normal 30 2 15 13 2" xfId="35703"/>
    <cellStyle name="Normal 30 2 15 14" xfId="18224"/>
    <cellStyle name="Normal 30 2 15 14 2" xfId="35704"/>
    <cellStyle name="Normal 30 2 15 15" xfId="35705"/>
    <cellStyle name="Normal 30 2 15 2" xfId="18225"/>
    <cellStyle name="Normal 30 2 15 2 2" xfId="35706"/>
    <cellStyle name="Normal 30 2 15 3" xfId="18226"/>
    <cellStyle name="Normal 30 2 15 3 2" xfId="35707"/>
    <cellStyle name="Normal 30 2 15 4" xfId="18227"/>
    <cellStyle name="Normal 30 2 15 4 2" xfId="35708"/>
    <cellStyle name="Normal 30 2 15 5" xfId="18228"/>
    <cellStyle name="Normal 30 2 15 5 2" xfId="35709"/>
    <cellStyle name="Normal 30 2 15 6" xfId="18229"/>
    <cellStyle name="Normal 30 2 15 6 2" xfId="35710"/>
    <cellStyle name="Normal 30 2 15 7" xfId="18230"/>
    <cellStyle name="Normal 30 2 15 7 2" xfId="35711"/>
    <cellStyle name="Normal 30 2 15 8" xfId="18231"/>
    <cellStyle name="Normal 30 2 15 8 2" xfId="35712"/>
    <cellStyle name="Normal 30 2 15 9" xfId="18232"/>
    <cellStyle name="Normal 30 2 15 9 2" xfId="35713"/>
    <cellStyle name="Normal 30 2 16" xfId="18233"/>
    <cellStyle name="Normal 30 2 16 2" xfId="35714"/>
    <cellStyle name="Normal 30 2 17" xfId="18234"/>
    <cellStyle name="Normal 30 2 17 2" xfId="35715"/>
    <cellStyle name="Normal 30 2 18" xfId="18235"/>
    <cellStyle name="Normal 30 2 18 2" xfId="35716"/>
    <cellStyle name="Normal 30 2 19" xfId="18236"/>
    <cellStyle name="Normal 30 2 19 2" xfId="35717"/>
    <cellStyle name="Normal 30 2 2" xfId="18237"/>
    <cellStyle name="Normal 30 2 2 10" xfId="18238"/>
    <cellStyle name="Normal 30 2 2 10 2" xfId="35718"/>
    <cellStyle name="Normal 30 2 2 11" xfId="18239"/>
    <cellStyle name="Normal 30 2 2 11 2" xfId="35719"/>
    <cellStyle name="Normal 30 2 2 12" xfId="18240"/>
    <cellStyle name="Normal 30 2 2 12 2" xfId="35720"/>
    <cellStyle name="Normal 30 2 2 13" xfId="18241"/>
    <cellStyle name="Normal 30 2 2 13 2" xfId="35721"/>
    <cellStyle name="Normal 30 2 2 14" xfId="18242"/>
    <cellStyle name="Normal 30 2 2 14 2" xfId="35722"/>
    <cellStyle name="Normal 30 2 2 15" xfId="18243"/>
    <cellStyle name="Normal 30 2 2 15 2" xfId="35723"/>
    <cellStyle name="Normal 30 2 2 16" xfId="35724"/>
    <cellStyle name="Normal 30 2 2 2" xfId="18244"/>
    <cellStyle name="Normal 30 2 2 2 10" xfId="18245"/>
    <cellStyle name="Normal 30 2 2 2 10 2" xfId="35725"/>
    <cellStyle name="Normal 30 2 2 2 11" xfId="18246"/>
    <cellStyle name="Normal 30 2 2 2 11 2" xfId="35726"/>
    <cellStyle name="Normal 30 2 2 2 12" xfId="18247"/>
    <cellStyle name="Normal 30 2 2 2 12 2" xfId="35727"/>
    <cellStyle name="Normal 30 2 2 2 13" xfId="18248"/>
    <cellStyle name="Normal 30 2 2 2 13 2" xfId="35728"/>
    <cellStyle name="Normal 30 2 2 2 14" xfId="18249"/>
    <cellStyle name="Normal 30 2 2 2 14 2" xfId="35729"/>
    <cellStyle name="Normal 30 2 2 2 15" xfId="35730"/>
    <cellStyle name="Normal 30 2 2 2 2" xfId="18250"/>
    <cellStyle name="Normal 30 2 2 2 2 2" xfId="35731"/>
    <cellStyle name="Normal 30 2 2 2 3" xfId="18251"/>
    <cellStyle name="Normal 30 2 2 2 3 2" xfId="35732"/>
    <cellStyle name="Normal 30 2 2 2 4" xfId="18252"/>
    <cellStyle name="Normal 30 2 2 2 4 2" xfId="35733"/>
    <cellStyle name="Normal 30 2 2 2 5" xfId="18253"/>
    <cellStyle name="Normal 30 2 2 2 5 2" xfId="35734"/>
    <cellStyle name="Normal 30 2 2 2 6" xfId="18254"/>
    <cellStyle name="Normal 30 2 2 2 6 2" xfId="35735"/>
    <cellStyle name="Normal 30 2 2 2 7" xfId="18255"/>
    <cellStyle name="Normal 30 2 2 2 7 2" xfId="35736"/>
    <cellStyle name="Normal 30 2 2 2 8" xfId="18256"/>
    <cellStyle name="Normal 30 2 2 2 8 2" xfId="35737"/>
    <cellStyle name="Normal 30 2 2 2 9" xfId="18257"/>
    <cellStyle name="Normal 30 2 2 2 9 2" xfId="35738"/>
    <cellStyle name="Normal 30 2 2 3" xfId="18258"/>
    <cellStyle name="Normal 30 2 2 3 2" xfId="35739"/>
    <cellStyle name="Normal 30 2 2 4" xfId="18259"/>
    <cellStyle name="Normal 30 2 2 4 2" xfId="35740"/>
    <cellStyle name="Normal 30 2 2 5" xfId="18260"/>
    <cellStyle name="Normal 30 2 2 5 2" xfId="35741"/>
    <cellStyle name="Normal 30 2 2 6" xfId="18261"/>
    <cellStyle name="Normal 30 2 2 6 2" xfId="35742"/>
    <cellStyle name="Normal 30 2 2 7" xfId="18262"/>
    <cellStyle name="Normal 30 2 2 7 2" xfId="35743"/>
    <cellStyle name="Normal 30 2 2 8" xfId="18263"/>
    <cellStyle name="Normal 30 2 2 8 2" xfId="35744"/>
    <cellStyle name="Normal 30 2 2 9" xfId="18264"/>
    <cellStyle name="Normal 30 2 2 9 2" xfId="35745"/>
    <cellStyle name="Normal 30 2 20" xfId="18265"/>
    <cellStyle name="Normal 30 2 20 2" xfId="35746"/>
    <cellStyle name="Normal 30 2 21" xfId="18266"/>
    <cellStyle name="Normal 30 2 21 2" xfId="35747"/>
    <cellStyle name="Normal 30 2 22" xfId="18267"/>
    <cellStyle name="Normal 30 2 22 2" xfId="35748"/>
    <cellStyle name="Normal 30 2 23" xfId="18268"/>
    <cellStyle name="Normal 30 2 23 2" xfId="35749"/>
    <cellStyle name="Normal 30 2 24" xfId="18269"/>
    <cellStyle name="Normal 30 2 24 2" xfId="35750"/>
    <cellStyle name="Normal 30 2 25" xfId="18270"/>
    <cellStyle name="Normal 30 2 25 2" xfId="35751"/>
    <cellStyle name="Normal 30 2 26" xfId="18271"/>
    <cellStyle name="Normal 30 2 26 2" xfId="35752"/>
    <cellStyle name="Normal 30 2 27" xfId="18272"/>
    <cellStyle name="Normal 30 2 27 2" xfId="35753"/>
    <cellStyle name="Normal 30 2 28" xfId="18273"/>
    <cellStyle name="Normal 30 2 28 2" xfId="35754"/>
    <cellStyle name="Normal 30 2 29" xfId="35755"/>
    <cellStyle name="Normal 30 2 3" xfId="18274"/>
    <cellStyle name="Normal 30 2 3 10" xfId="18275"/>
    <cellStyle name="Normal 30 2 3 10 2" xfId="35756"/>
    <cellStyle name="Normal 30 2 3 11" xfId="18276"/>
    <cellStyle name="Normal 30 2 3 11 2" xfId="35757"/>
    <cellStyle name="Normal 30 2 3 12" xfId="18277"/>
    <cellStyle name="Normal 30 2 3 12 2" xfId="35758"/>
    <cellStyle name="Normal 30 2 3 13" xfId="18278"/>
    <cellStyle name="Normal 30 2 3 13 2" xfId="35759"/>
    <cellStyle name="Normal 30 2 3 14" xfId="18279"/>
    <cellStyle name="Normal 30 2 3 14 2" xfId="35760"/>
    <cellStyle name="Normal 30 2 3 15" xfId="18280"/>
    <cellStyle name="Normal 30 2 3 15 2" xfId="35761"/>
    <cellStyle name="Normal 30 2 3 16" xfId="35762"/>
    <cellStyle name="Normal 30 2 3 2" xfId="18281"/>
    <cellStyle name="Normal 30 2 3 2 10" xfId="18282"/>
    <cellStyle name="Normal 30 2 3 2 10 2" xfId="35763"/>
    <cellStyle name="Normal 30 2 3 2 11" xfId="18283"/>
    <cellStyle name="Normal 30 2 3 2 11 2" xfId="35764"/>
    <cellStyle name="Normal 30 2 3 2 12" xfId="18284"/>
    <cellStyle name="Normal 30 2 3 2 12 2" xfId="35765"/>
    <cellStyle name="Normal 30 2 3 2 13" xfId="18285"/>
    <cellStyle name="Normal 30 2 3 2 13 2" xfId="35766"/>
    <cellStyle name="Normal 30 2 3 2 14" xfId="18286"/>
    <cellStyle name="Normal 30 2 3 2 14 2" xfId="35767"/>
    <cellStyle name="Normal 30 2 3 2 15" xfId="35768"/>
    <cellStyle name="Normal 30 2 3 2 2" xfId="18287"/>
    <cellStyle name="Normal 30 2 3 2 2 2" xfId="35769"/>
    <cellStyle name="Normal 30 2 3 2 3" xfId="18288"/>
    <cellStyle name="Normal 30 2 3 2 3 2" xfId="35770"/>
    <cellStyle name="Normal 30 2 3 2 4" xfId="18289"/>
    <cellStyle name="Normal 30 2 3 2 4 2" xfId="35771"/>
    <cellStyle name="Normal 30 2 3 2 5" xfId="18290"/>
    <cellStyle name="Normal 30 2 3 2 5 2" xfId="35772"/>
    <cellStyle name="Normal 30 2 3 2 6" xfId="18291"/>
    <cellStyle name="Normal 30 2 3 2 6 2" xfId="35773"/>
    <cellStyle name="Normal 30 2 3 2 7" xfId="18292"/>
    <cellStyle name="Normal 30 2 3 2 7 2" xfId="35774"/>
    <cellStyle name="Normal 30 2 3 2 8" xfId="18293"/>
    <cellStyle name="Normal 30 2 3 2 8 2" xfId="35775"/>
    <cellStyle name="Normal 30 2 3 2 9" xfId="18294"/>
    <cellStyle name="Normal 30 2 3 2 9 2" xfId="35776"/>
    <cellStyle name="Normal 30 2 3 3" xfId="18295"/>
    <cellStyle name="Normal 30 2 3 3 2" xfId="35777"/>
    <cellStyle name="Normal 30 2 3 4" xfId="18296"/>
    <cellStyle name="Normal 30 2 3 4 2" xfId="35778"/>
    <cellStyle name="Normal 30 2 3 5" xfId="18297"/>
    <cellStyle name="Normal 30 2 3 5 2" xfId="35779"/>
    <cellStyle name="Normal 30 2 3 6" xfId="18298"/>
    <cellStyle name="Normal 30 2 3 6 2" xfId="35780"/>
    <cellStyle name="Normal 30 2 3 7" xfId="18299"/>
    <cellStyle name="Normal 30 2 3 7 2" xfId="35781"/>
    <cellStyle name="Normal 30 2 3 8" xfId="18300"/>
    <cellStyle name="Normal 30 2 3 8 2" xfId="35782"/>
    <cellStyle name="Normal 30 2 3 9" xfId="18301"/>
    <cellStyle name="Normal 30 2 3 9 2" xfId="35783"/>
    <cellStyle name="Normal 30 2 4" xfId="18302"/>
    <cellStyle name="Normal 30 2 4 10" xfId="18303"/>
    <cellStyle name="Normal 30 2 4 10 2" xfId="35784"/>
    <cellStyle name="Normal 30 2 4 11" xfId="18304"/>
    <cellStyle name="Normal 30 2 4 11 2" xfId="35785"/>
    <cellStyle name="Normal 30 2 4 12" xfId="18305"/>
    <cellStyle name="Normal 30 2 4 12 2" xfId="35786"/>
    <cellStyle name="Normal 30 2 4 13" xfId="18306"/>
    <cellStyle name="Normal 30 2 4 13 2" xfId="35787"/>
    <cellStyle name="Normal 30 2 4 14" xfId="18307"/>
    <cellStyle name="Normal 30 2 4 14 2" xfId="35788"/>
    <cellStyle name="Normal 30 2 4 15" xfId="18308"/>
    <cellStyle name="Normal 30 2 4 15 2" xfId="35789"/>
    <cellStyle name="Normal 30 2 4 16" xfId="35790"/>
    <cellStyle name="Normal 30 2 4 2" xfId="18309"/>
    <cellStyle name="Normal 30 2 4 2 10" xfId="18310"/>
    <cellStyle name="Normal 30 2 4 2 10 2" xfId="35791"/>
    <cellStyle name="Normal 30 2 4 2 11" xfId="18311"/>
    <cellStyle name="Normal 30 2 4 2 11 2" xfId="35792"/>
    <cellStyle name="Normal 30 2 4 2 12" xfId="18312"/>
    <cellStyle name="Normal 30 2 4 2 12 2" xfId="35793"/>
    <cellStyle name="Normal 30 2 4 2 13" xfId="18313"/>
    <cellStyle name="Normal 30 2 4 2 13 2" xfId="35794"/>
    <cellStyle name="Normal 30 2 4 2 14" xfId="18314"/>
    <cellStyle name="Normal 30 2 4 2 14 2" xfId="35795"/>
    <cellStyle name="Normal 30 2 4 2 15" xfId="35796"/>
    <cellStyle name="Normal 30 2 4 2 2" xfId="18315"/>
    <cellStyle name="Normal 30 2 4 2 2 2" xfId="35797"/>
    <cellStyle name="Normal 30 2 4 2 3" xfId="18316"/>
    <cellStyle name="Normal 30 2 4 2 3 2" xfId="35798"/>
    <cellStyle name="Normal 30 2 4 2 4" xfId="18317"/>
    <cellStyle name="Normal 30 2 4 2 4 2" xfId="35799"/>
    <cellStyle name="Normal 30 2 4 2 5" xfId="18318"/>
    <cellStyle name="Normal 30 2 4 2 5 2" xfId="35800"/>
    <cellStyle name="Normal 30 2 4 2 6" xfId="18319"/>
    <cellStyle name="Normal 30 2 4 2 6 2" xfId="35801"/>
    <cellStyle name="Normal 30 2 4 2 7" xfId="18320"/>
    <cellStyle name="Normal 30 2 4 2 7 2" xfId="35802"/>
    <cellStyle name="Normal 30 2 4 2 8" xfId="18321"/>
    <cellStyle name="Normal 30 2 4 2 8 2" xfId="35803"/>
    <cellStyle name="Normal 30 2 4 2 9" xfId="18322"/>
    <cellStyle name="Normal 30 2 4 2 9 2" xfId="35804"/>
    <cellStyle name="Normal 30 2 4 3" xfId="18323"/>
    <cellStyle name="Normal 30 2 4 3 2" xfId="35805"/>
    <cellStyle name="Normal 30 2 4 4" xfId="18324"/>
    <cellStyle name="Normal 30 2 4 4 2" xfId="35806"/>
    <cellStyle name="Normal 30 2 4 5" xfId="18325"/>
    <cellStyle name="Normal 30 2 4 5 2" xfId="35807"/>
    <cellStyle name="Normal 30 2 4 6" xfId="18326"/>
    <cellStyle name="Normal 30 2 4 6 2" xfId="35808"/>
    <cellStyle name="Normal 30 2 4 7" xfId="18327"/>
    <cellStyle name="Normal 30 2 4 7 2" xfId="35809"/>
    <cellStyle name="Normal 30 2 4 8" xfId="18328"/>
    <cellStyle name="Normal 30 2 4 8 2" xfId="35810"/>
    <cellStyle name="Normal 30 2 4 9" xfId="18329"/>
    <cellStyle name="Normal 30 2 4 9 2" xfId="35811"/>
    <cellStyle name="Normal 30 2 5" xfId="18330"/>
    <cellStyle name="Normal 30 2 5 10" xfId="18331"/>
    <cellStyle name="Normal 30 2 5 10 2" xfId="35812"/>
    <cellStyle name="Normal 30 2 5 11" xfId="18332"/>
    <cellStyle name="Normal 30 2 5 11 2" xfId="35813"/>
    <cellStyle name="Normal 30 2 5 12" xfId="18333"/>
    <cellStyle name="Normal 30 2 5 12 2" xfId="35814"/>
    <cellStyle name="Normal 30 2 5 13" xfId="18334"/>
    <cellStyle name="Normal 30 2 5 13 2" xfId="35815"/>
    <cellStyle name="Normal 30 2 5 14" xfId="18335"/>
    <cellStyle name="Normal 30 2 5 14 2" xfId="35816"/>
    <cellStyle name="Normal 30 2 5 15" xfId="35817"/>
    <cellStyle name="Normal 30 2 5 2" xfId="18336"/>
    <cellStyle name="Normal 30 2 5 2 2" xfId="35818"/>
    <cellStyle name="Normal 30 2 5 3" xfId="18337"/>
    <cellStyle name="Normal 30 2 5 3 2" xfId="35819"/>
    <cellStyle name="Normal 30 2 5 4" xfId="18338"/>
    <cellStyle name="Normal 30 2 5 4 2" xfId="35820"/>
    <cellStyle name="Normal 30 2 5 5" xfId="18339"/>
    <cellStyle name="Normal 30 2 5 5 2" xfId="35821"/>
    <cellStyle name="Normal 30 2 5 6" xfId="18340"/>
    <cellStyle name="Normal 30 2 5 6 2" xfId="35822"/>
    <cellStyle name="Normal 30 2 5 7" xfId="18341"/>
    <cellStyle name="Normal 30 2 5 7 2" xfId="35823"/>
    <cellStyle name="Normal 30 2 5 8" xfId="18342"/>
    <cellStyle name="Normal 30 2 5 8 2" xfId="35824"/>
    <cellStyle name="Normal 30 2 5 9" xfId="18343"/>
    <cellStyle name="Normal 30 2 5 9 2" xfId="35825"/>
    <cellStyle name="Normal 30 2 6" xfId="18344"/>
    <cellStyle name="Normal 30 2 6 10" xfId="18345"/>
    <cellStyle name="Normal 30 2 6 10 2" xfId="35826"/>
    <cellStyle name="Normal 30 2 6 11" xfId="18346"/>
    <cellStyle name="Normal 30 2 6 11 2" xfId="35827"/>
    <cellStyle name="Normal 30 2 6 12" xfId="18347"/>
    <cellStyle name="Normal 30 2 6 12 2" xfId="35828"/>
    <cellStyle name="Normal 30 2 6 13" xfId="18348"/>
    <cellStyle name="Normal 30 2 6 13 2" xfId="35829"/>
    <cellStyle name="Normal 30 2 6 14" xfId="18349"/>
    <cellStyle name="Normal 30 2 6 14 2" xfId="35830"/>
    <cellStyle name="Normal 30 2 6 15" xfId="35831"/>
    <cellStyle name="Normal 30 2 6 2" xfId="18350"/>
    <cellStyle name="Normal 30 2 6 2 2" xfId="35832"/>
    <cellStyle name="Normal 30 2 6 3" xfId="18351"/>
    <cellStyle name="Normal 30 2 6 3 2" xfId="35833"/>
    <cellStyle name="Normal 30 2 6 4" xfId="18352"/>
    <cellStyle name="Normal 30 2 6 4 2" xfId="35834"/>
    <cellStyle name="Normal 30 2 6 5" xfId="18353"/>
    <cellStyle name="Normal 30 2 6 5 2" xfId="35835"/>
    <cellStyle name="Normal 30 2 6 6" xfId="18354"/>
    <cellStyle name="Normal 30 2 6 6 2" xfId="35836"/>
    <cellStyle name="Normal 30 2 6 7" xfId="18355"/>
    <cellStyle name="Normal 30 2 6 7 2" xfId="35837"/>
    <cellStyle name="Normal 30 2 6 8" xfId="18356"/>
    <cellStyle name="Normal 30 2 6 8 2" xfId="35838"/>
    <cellStyle name="Normal 30 2 6 9" xfId="18357"/>
    <cellStyle name="Normal 30 2 6 9 2" xfId="35839"/>
    <cellStyle name="Normal 30 2 7" xfId="18358"/>
    <cellStyle name="Normal 30 2 7 10" xfId="18359"/>
    <cellStyle name="Normal 30 2 7 10 2" xfId="35840"/>
    <cellStyle name="Normal 30 2 7 11" xfId="18360"/>
    <cellStyle name="Normal 30 2 7 11 2" xfId="35841"/>
    <cellStyle name="Normal 30 2 7 12" xfId="18361"/>
    <cellStyle name="Normal 30 2 7 12 2" xfId="35842"/>
    <cellStyle name="Normal 30 2 7 13" xfId="18362"/>
    <cellStyle name="Normal 30 2 7 13 2" xfId="35843"/>
    <cellStyle name="Normal 30 2 7 14" xfId="18363"/>
    <cellStyle name="Normal 30 2 7 14 2" xfId="35844"/>
    <cellStyle name="Normal 30 2 7 15" xfId="35845"/>
    <cellStyle name="Normal 30 2 7 2" xfId="18364"/>
    <cellStyle name="Normal 30 2 7 2 2" xfId="35846"/>
    <cellStyle name="Normal 30 2 7 3" xfId="18365"/>
    <cellStyle name="Normal 30 2 7 3 2" xfId="35847"/>
    <cellStyle name="Normal 30 2 7 4" xfId="18366"/>
    <cellStyle name="Normal 30 2 7 4 2" xfId="35848"/>
    <cellStyle name="Normal 30 2 7 5" xfId="18367"/>
    <cellStyle name="Normal 30 2 7 5 2" xfId="35849"/>
    <cellStyle name="Normal 30 2 7 6" xfId="18368"/>
    <cellStyle name="Normal 30 2 7 6 2" xfId="35850"/>
    <cellStyle name="Normal 30 2 7 7" xfId="18369"/>
    <cellStyle name="Normal 30 2 7 7 2" xfId="35851"/>
    <cellStyle name="Normal 30 2 7 8" xfId="18370"/>
    <cellStyle name="Normal 30 2 7 8 2" xfId="35852"/>
    <cellStyle name="Normal 30 2 7 9" xfId="18371"/>
    <cellStyle name="Normal 30 2 7 9 2" xfId="35853"/>
    <cellStyle name="Normal 30 2 8" xfId="18372"/>
    <cellStyle name="Normal 30 2 8 10" xfId="18373"/>
    <cellStyle name="Normal 30 2 8 10 2" xfId="35854"/>
    <cellStyle name="Normal 30 2 8 11" xfId="18374"/>
    <cellStyle name="Normal 30 2 8 11 2" xfId="35855"/>
    <cellStyle name="Normal 30 2 8 12" xfId="18375"/>
    <cellStyle name="Normal 30 2 8 12 2" xfId="35856"/>
    <cellStyle name="Normal 30 2 8 13" xfId="18376"/>
    <cellStyle name="Normal 30 2 8 13 2" xfId="35857"/>
    <cellStyle name="Normal 30 2 8 14" xfId="18377"/>
    <cellStyle name="Normal 30 2 8 14 2" xfId="35858"/>
    <cellStyle name="Normal 30 2 8 15" xfId="35859"/>
    <cellStyle name="Normal 30 2 8 2" xfId="18378"/>
    <cellStyle name="Normal 30 2 8 2 2" xfId="35860"/>
    <cellStyle name="Normal 30 2 8 3" xfId="18379"/>
    <cellStyle name="Normal 30 2 8 3 2" xfId="35861"/>
    <cellStyle name="Normal 30 2 8 4" xfId="18380"/>
    <cellStyle name="Normal 30 2 8 4 2" xfId="35862"/>
    <cellStyle name="Normal 30 2 8 5" xfId="18381"/>
    <cellStyle name="Normal 30 2 8 5 2" xfId="35863"/>
    <cellStyle name="Normal 30 2 8 6" xfId="18382"/>
    <cellStyle name="Normal 30 2 8 6 2" xfId="35864"/>
    <cellStyle name="Normal 30 2 8 7" xfId="18383"/>
    <cellStyle name="Normal 30 2 8 7 2" xfId="35865"/>
    <cellStyle name="Normal 30 2 8 8" xfId="18384"/>
    <cellStyle name="Normal 30 2 8 8 2" xfId="35866"/>
    <cellStyle name="Normal 30 2 8 9" xfId="18385"/>
    <cellStyle name="Normal 30 2 8 9 2" xfId="35867"/>
    <cellStyle name="Normal 30 2 9" xfId="18386"/>
    <cellStyle name="Normal 30 2 9 10" xfId="18387"/>
    <cellStyle name="Normal 30 2 9 10 2" xfId="35868"/>
    <cellStyle name="Normal 30 2 9 11" xfId="18388"/>
    <cellStyle name="Normal 30 2 9 11 2" xfId="35869"/>
    <cellStyle name="Normal 30 2 9 12" xfId="18389"/>
    <cellStyle name="Normal 30 2 9 12 2" xfId="35870"/>
    <cellStyle name="Normal 30 2 9 13" xfId="18390"/>
    <cellStyle name="Normal 30 2 9 13 2" xfId="35871"/>
    <cellStyle name="Normal 30 2 9 14" xfId="18391"/>
    <cellStyle name="Normal 30 2 9 14 2" xfId="35872"/>
    <cellStyle name="Normal 30 2 9 15" xfId="35873"/>
    <cellStyle name="Normal 30 2 9 2" xfId="18392"/>
    <cellStyle name="Normal 30 2 9 2 2" xfId="35874"/>
    <cellStyle name="Normal 30 2 9 3" xfId="18393"/>
    <cellStyle name="Normal 30 2 9 3 2" xfId="35875"/>
    <cellStyle name="Normal 30 2 9 4" xfId="18394"/>
    <cellStyle name="Normal 30 2 9 4 2" xfId="35876"/>
    <cellStyle name="Normal 30 2 9 5" xfId="18395"/>
    <cellStyle name="Normal 30 2 9 5 2" xfId="35877"/>
    <cellStyle name="Normal 30 2 9 6" xfId="18396"/>
    <cellStyle name="Normal 30 2 9 6 2" xfId="35878"/>
    <cellStyle name="Normal 30 2 9 7" xfId="18397"/>
    <cellStyle name="Normal 30 2 9 7 2" xfId="35879"/>
    <cellStyle name="Normal 30 2 9 8" xfId="18398"/>
    <cellStyle name="Normal 30 2 9 8 2" xfId="35880"/>
    <cellStyle name="Normal 30 2 9 9" xfId="18399"/>
    <cellStyle name="Normal 30 2 9 9 2" xfId="35881"/>
    <cellStyle name="Normal 30 3" xfId="18400"/>
    <cellStyle name="Normal 30 3 10" xfId="18401"/>
    <cellStyle name="Normal 30 3 10 10" xfId="18402"/>
    <cellStyle name="Normal 30 3 10 10 2" xfId="35882"/>
    <cellStyle name="Normal 30 3 10 11" xfId="18403"/>
    <cellStyle name="Normal 30 3 10 11 2" xfId="35883"/>
    <cellStyle name="Normal 30 3 10 12" xfId="18404"/>
    <cellStyle name="Normal 30 3 10 12 2" xfId="35884"/>
    <cellStyle name="Normal 30 3 10 13" xfId="18405"/>
    <cellStyle name="Normal 30 3 10 13 2" xfId="35885"/>
    <cellStyle name="Normal 30 3 10 14" xfId="18406"/>
    <cellStyle name="Normal 30 3 10 14 2" xfId="35886"/>
    <cellStyle name="Normal 30 3 10 15" xfId="35887"/>
    <cellStyle name="Normal 30 3 10 2" xfId="18407"/>
    <cellStyle name="Normal 30 3 10 2 2" xfId="35888"/>
    <cellStyle name="Normal 30 3 10 3" xfId="18408"/>
    <cellStyle name="Normal 30 3 10 3 2" xfId="35889"/>
    <cellStyle name="Normal 30 3 10 4" xfId="18409"/>
    <cellStyle name="Normal 30 3 10 4 2" xfId="35890"/>
    <cellStyle name="Normal 30 3 10 5" xfId="18410"/>
    <cellStyle name="Normal 30 3 10 5 2" xfId="35891"/>
    <cellStyle name="Normal 30 3 10 6" xfId="18411"/>
    <cellStyle name="Normal 30 3 10 6 2" xfId="35892"/>
    <cellStyle name="Normal 30 3 10 7" xfId="18412"/>
    <cellStyle name="Normal 30 3 10 7 2" xfId="35893"/>
    <cellStyle name="Normal 30 3 10 8" xfId="18413"/>
    <cellStyle name="Normal 30 3 10 8 2" xfId="35894"/>
    <cellStyle name="Normal 30 3 10 9" xfId="18414"/>
    <cellStyle name="Normal 30 3 10 9 2" xfId="35895"/>
    <cellStyle name="Normal 30 3 11" xfId="18415"/>
    <cellStyle name="Normal 30 3 11 10" xfId="18416"/>
    <cellStyle name="Normal 30 3 11 10 2" xfId="35896"/>
    <cellStyle name="Normal 30 3 11 11" xfId="18417"/>
    <cellStyle name="Normal 30 3 11 11 2" xfId="35897"/>
    <cellStyle name="Normal 30 3 11 12" xfId="18418"/>
    <cellStyle name="Normal 30 3 11 12 2" xfId="35898"/>
    <cellStyle name="Normal 30 3 11 13" xfId="18419"/>
    <cellStyle name="Normal 30 3 11 13 2" xfId="35899"/>
    <cellStyle name="Normal 30 3 11 14" xfId="18420"/>
    <cellStyle name="Normal 30 3 11 14 2" xfId="35900"/>
    <cellStyle name="Normal 30 3 11 15" xfId="35901"/>
    <cellStyle name="Normal 30 3 11 2" xfId="18421"/>
    <cellStyle name="Normal 30 3 11 2 2" xfId="35902"/>
    <cellStyle name="Normal 30 3 11 3" xfId="18422"/>
    <cellStyle name="Normal 30 3 11 3 2" xfId="35903"/>
    <cellStyle name="Normal 30 3 11 4" xfId="18423"/>
    <cellStyle name="Normal 30 3 11 4 2" xfId="35904"/>
    <cellStyle name="Normal 30 3 11 5" xfId="18424"/>
    <cellStyle name="Normal 30 3 11 5 2" xfId="35905"/>
    <cellStyle name="Normal 30 3 11 6" xfId="18425"/>
    <cellStyle name="Normal 30 3 11 6 2" xfId="35906"/>
    <cellStyle name="Normal 30 3 11 7" xfId="18426"/>
    <cellStyle name="Normal 30 3 11 7 2" xfId="35907"/>
    <cellStyle name="Normal 30 3 11 8" xfId="18427"/>
    <cellStyle name="Normal 30 3 11 8 2" xfId="35908"/>
    <cellStyle name="Normal 30 3 11 9" xfId="18428"/>
    <cellStyle name="Normal 30 3 11 9 2" xfId="35909"/>
    <cellStyle name="Normal 30 3 12" xfId="18429"/>
    <cellStyle name="Normal 30 3 12 10" xfId="18430"/>
    <cellStyle name="Normal 30 3 12 10 2" xfId="35910"/>
    <cellStyle name="Normal 30 3 12 11" xfId="18431"/>
    <cellStyle name="Normal 30 3 12 11 2" xfId="35911"/>
    <cellStyle name="Normal 30 3 12 12" xfId="18432"/>
    <cellStyle name="Normal 30 3 12 12 2" xfId="35912"/>
    <cellStyle name="Normal 30 3 12 13" xfId="18433"/>
    <cellStyle name="Normal 30 3 12 13 2" xfId="35913"/>
    <cellStyle name="Normal 30 3 12 14" xfId="18434"/>
    <cellStyle name="Normal 30 3 12 14 2" xfId="35914"/>
    <cellStyle name="Normal 30 3 12 15" xfId="35915"/>
    <cellStyle name="Normal 30 3 12 2" xfId="18435"/>
    <cellStyle name="Normal 30 3 12 2 2" xfId="35916"/>
    <cellStyle name="Normal 30 3 12 3" xfId="18436"/>
    <cellStyle name="Normal 30 3 12 3 2" xfId="35917"/>
    <cellStyle name="Normal 30 3 12 4" xfId="18437"/>
    <cellStyle name="Normal 30 3 12 4 2" xfId="35918"/>
    <cellStyle name="Normal 30 3 12 5" xfId="18438"/>
    <cellStyle name="Normal 30 3 12 5 2" xfId="35919"/>
    <cellStyle name="Normal 30 3 12 6" xfId="18439"/>
    <cellStyle name="Normal 30 3 12 6 2" xfId="35920"/>
    <cellStyle name="Normal 30 3 12 7" xfId="18440"/>
    <cellStyle name="Normal 30 3 12 7 2" xfId="35921"/>
    <cellStyle name="Normal 30 3 12 8" xfId="18441"/>
    <cellStyle name="Normal 30 3 12 8 2" xfId="35922"/>
    <cellStyle name="Normal 30 3 12 9" xfId="18442"/>
    <cellStyle name="Normal 30 3 12 9 2" xfId="35923"/>
    <cellStyle name="Normal 30 3 13" xfId="18443"/>
    <cellStyle name="Normal 30 3 13 10" xfId="18444"/>
    <cellStyle name="Normal 30 3 13 10 2" xfId="35924"/>
    <cellStyle name="Normal 30 3 13 11" xfId="18445"/>
    <cellStyle name="Normal 30 3 13 11 2" xfId="35925"/>
    <cellStyle name="Normal 30 3 13 12" xfId="18446"/>
    <cellStyle name="Normal 30 3 13 12 2" xfId="35926"/>
    <cellStyle name="Normal 30 3 13 13" xfId="18447"/>
    <cellStyle name="Normal 30 3 13 13 2" xfId="35927"/>
    <cellStyle name="Normal 30 3 13 14" xfId="18448"/>
    <cellStyle name="Normal 30 3 13 14 2" xfId="35928"/>
    <cellStyle name="Normal 30 3 13 15" xfId="35929"/>
    <cellStyle name="Normal 30 3 13 2" xfId="18449"/>
    <cellStyle name="Normal 30 3 13 2 2" xfId="35930"/>
    <cellStyle name="Normal 30 3 13 3" xfId="18450"/>
    <cellStyle name="Normal 30 3 13 3 2" xfId="35931"/>
    <cellStyle name="Normal 30 3 13 4" xfId="18451"/>
    <cellStyle name="Normal 30 3 13 4 2" xfId="35932"/>
    <cellStyle name="Normal 30 3 13 5" xfId="18452"/>
    <cellStyle name="Normal 30 3 13 5 2" xfId="35933"/>
    <cellStyle name="Normal 30 3 13 6" xfId="18453"/>
    <cellStyle name="Normal 30 3 13 6 2" xfId="35934"/>
    <cellStyle name="Normal 30 3 13 7" xfId="18454"/>
    <cellStyle name="Normal 30 3 13 7 2" xfId="35935"/>
    <cellStyle name="Normal 30 3 13 8" xfId="18455"/>
    <cellStyle name="Normal 30 3 13 8 2" xfId="35936"/>
    <cellStyle name="Normal 30 3 13 9" xfId="18456"/>
    <cellStyle name="Normal 30 3 13 9 2" xfId="35937"/>
    <cellStyle name="Normal 30 3 14" xfId="18457"/>
    <cellStyle name="Normal 30 3 14 10" xfId="18458"/>
    <cellStyle name="Normal 30 3 14 10 2" xfId="35938"/>
    <cellStyle name="Normal 30 3 14 11" xfId="18459"/>
    <cellStyle name="Normal 30 3 14 11 2" xfId="35939"/>
    <cellStyle name="Normal 30 3 14 12" xfId="18460"/>
    <cellStyle name="Normal 30 3 14 12 2" xfId="35940"/>
    <cellStyle name="Normal 30 3 14 13" xfId="18461"/>
    <cellStyle name="Normal 30 3 14 13 2" xfId="35941"/>
    <cellStyle name="Normal 30 3 14 14" xfId="18462"/>
    <cellStyle name="Normal 30 3 14 14 2" xfId="35942"/>
    <cellStyle name="Normal 30 3 14 15" xfId="35943"/>
    <cellStyle name="Normal 30 3 14 2" xfId="18463"/>
    <cellStyle name="Normal 30 3 14 2 2" xfId="35944"/>
    <cellStyle name="Normal 30 3 14 3" xfId="18464"/>
    <cellStyle name="Normal 30 3 14 3 2" xfId="35945"/>
    <cellStyle name="Normal 30 3 14 4" xfId="18465"/>
    <cellStyle name="Normal 30 3 14 4 2" xfId="35946"/>
    <cellStyle name="Normal 30 3 14 5" xfId="18466"/>
    <cellStyle name="Normal 30 3 14 5 2" xfId="35947"/>
    <cellStyle name="Normal 30 3 14 6" xfId="18467"/>
    <cellStyle name="Normal 30 3 14 6 2" xfId="35948"/>
    <cellStyle name="Normal 30 3 14 7" xfId="18468"/>
    <cellStyle name="Normal 30 3 14 7 2" xfId="35949"/>
    <cellStyle name="Normal 30 3 14 8" xfId="18469"/>
    <cellStyle name="Normal 30 3 14 8 2" xfId="35950"/>
    <cellStyle name="Normal 30 3 14 9" xfId="18470"/>
    <cellStyle name="Normal 30 3 14 9 2" xfId="35951"/>
    <cellStyle name="Normal 30 3 15" xfId="18471"/>
    <cellStyle name="Normal 30 3 15 10" xfId="18472"/>
    <cellStyle name="Normal 30 3 15 10 2" xfId="35952"/>
    <cellStyle name="Normal 30 3 15 11" xfId="18473"/>
    <cellStyle name="Normal 30 3 15 11 2" xfId="35953"/>
    <cellStyle name="Normal 30 3 15 12" xfId="18474"/>
    <cellStyle name="Normal 30 3 15 12 2" xfId="35954"/>
    <cellStyle name="Normal 30 3 15 13" xfId="18475"/>
    <cellStyle name="Normal 30 3 15 13 2" xfId="35955"/>
    <cellStyle name="Normal 30 3 15 14" xfId="18476"/>
    <cellStyle name="Normal 30 3 15 14 2" xfId="35956"/>
    <cellStyle name="Normal 30 3 15 15" xfId="35957"/>
    <cellStyle name="Normal 30 3 15 2" xfId="18477"/>
    <cellStyle name="Normal 30 3 15 2 2" xfId="35958"/>
    <cellStyle name="Normal 30 3 15 3" xfId="18478"/>
    <cellStyle name="Normal 30 3 15 3 2" xfId="35959"/>
    <cellStyle name="Normal 30 3 15 4" xfId="18479"/>
    <cellStyle name="Normal 30 3 15 4 2" xfId="35960"/>
    <cellStyle name="Normal 30 3 15 5" xfId="18480"/>
    <cellStyle name="Normal 30 3 15 5 2" xfId="35961"/>
    <cellStyle name="Normal 30 3 15 6" xfId="18481"/>
    <cellStyle name="Normal 30 3 15 6 2" xfId="35962"/>
    <cellStyle name="Normal 30 3 15 7" xfId="18482"/>
    <cellStyle name="Normal 30 3 15 7 2" xfId="35963"/>
    <cellStyle name="Normal 30 3 15 8" xfId="18483"/>
    <cellStyle name="Normal 30 3 15 8 2" xfId="35964"/>
    <cellStyle name="Normal 30 3 15 9" xfId="18484"/>
    <cellStyle name="Normal 30 3 15 9 2" xfId="35965"/>
    <cellStyle name="Normal 30 3 16" xfId="18485"/>
    <cellStyle name="Normal 30 3 16 2" xfId="35966"/>
    <cellStyle name="Normal 30 3 17" xfId="18486"/>
    <cellStyle name="Normal 30 3 17 2" xfId="35967"/>
    <cellStyle name="Normal 30 3 18" xfId="18487"/>
    <cellStyle name="Normal 30 3 18 2" xfId="35968"/>
    <cellStyle name="Normal 30 3 19" xfId="18488"/>
    <cellStyle name="Normal 30 3 19 2" xfId="35969"/>
    <cellStyle name="Normal 30 3 2" xfId="18489"/>
    <cellStyle name="Normal 30 3 2 10" xfId="18490"/>
    <cellStyle name="Normal 30 3 2 10 2" xfId="35970"/>
    <cellStyle name="Normal 30 3 2 11" xfId="18491"/>
    <cellStyle name="Normal 30 3 2 11 2" xfId="35971"/>
    <cellStyle name="Normal 30 3 2 12" xfId="18492"/>
    <cellStyle name="Normal 30 3 2 12 2" xfId="35972"/>
    <cellStyle name="Normal 30 3 2 13" xfId="18493"/>
    <cellStyle name="Normal 30 3 2 13 2" xfId="35973"/>
    <cellStyle name="Normal 30 3 2 14" xfId="18494"/>
    <cellStyle name="Normal 30 3 2 14 2" xfId="35974"/>
    <cellStyle name="Normal 30 3 2 15" xfId="18495"/>
    <cellStyle name="Normal 30 3 2 15 2" xfId="35975"/>
    <cellStyle name="Normal 30 3 2 16" xfId="35976"/>
    <cellStyle name="Normal 30 3 2 2" xfId="18496"/>
    <cellStyle name="Normal 30 3 2 2 10" xfId="18497"/>
    <cellStyle name="Normal 30 3 2 2 10 2" xfId="35977"/>
    <cellStyle name="Normal 30 3 2 2 11" xfId="18498"/>
    <cellStyle name="Normal 30 3 2 2 11 2" xfId="35978"/>
    <cellStyle name="Normal 30 3 2 2 12" xfId="18499"/>
    <cellStyle name="Normal 30 3 2 2 12 2" xfId="35979"/>
    <cellStyle name="Normal 30 3 2 2 13" xfId="18500"/>
    <cellStyle name="Normal 30 3 2 2 13 2" xfId="35980"/>
    <cellStyle name="Normal 30 3 2 2 14" xfId="18501"/>
    <cellStyle name="Normal 30 3 2 2 14 2" xfId="35981"/>
    <cellStyle name="Normal 30 3 2 2 15" xfId="35982"/>
    <cellStyle name="Normal 30 3 2 2 2" xfId="18502"/>
    <cellStyle name="Normal 30 3 2 2 2 2" xfId="35983"/>
    <cellStyle name="Normal 30 3 2 2 3" xfId="18503"/>
    <cellStyle name="Normal 30 3 2 2 3 2" xfId="35984"/>
    <cellStyle name="Normal 30 3 2 2 4" xfId="18504"/>
    <cellStyle name="Normal 30 3 2 2 4 2" xfId="35985"/>
    <cellStyle name="Normal 30 3 2 2 5" xfId="18505"/>
    <cellStyle name="Normal 30 3 2 2 5 2" xfId="35986"/>
    <cellStyle name="Normal 30 3 2 2 6" xfId="18506"/>
    <cellStyle name="Normal 30 3 2 2 6 2" xfId="35987"/>
    <cellStyle name="Normal 30 3 2 2 7" xfId="18507"/>
    <cellStyle name="Normal 30 3 2 2 7 2" xfId="35988"/>
    <cellStyle name="Normal 30 3 2 2 8" xfId="18508"/>
    <cellStyle name="Normal 30 3 2 2 8 2" xfId="35989"/>
    <cellStyle name="Normal 30 3 2 2 9" xfId="18509"/>
    <cellStyle name="Normal 30 3 2 2 9 2" xfId="35990"/>
    <cellStyle name="Normal 30 3 2 3" xfId="18510"/>
    <cellStyle name="Normal 30 3 2 3 2" xfId="35991"/>
    <cellStyle name="Normal 30 3 2 4" xfId="18511"/>
    <cellStyle name="Normal 30 3 2 4 2" xfId="35992"/>
    <cellStyle name="Normal 30 3 2 5" xfId="18512"/>
    <cellStyle name="Normal 30 3 2 5 2" xfId="35993"/>
    <cellStyle name="Normal 30 3 2 6" xfId="18513"/>
    <cellStyle name="Normal 30 3 2 6 2" xfId="35994"/>
    <cellStyle name="Normal 30 3 2 7" xfId="18514"/>
    <cellStyle name="Normal 30 3 2 7 2" xfId="35995"/>
    <cellStyle name="Normal 30 3 2 8" xfId="18515"/>
    <cellStyle name="Normal 30 3 2 8 2" xfId="35996"/>
    <cellStyle name="Normal 30 3 2 9" xfId="18516"/>
    <cellStyle name="Normal 30 3 2 9 2" xfId="35997"/>
    <cellStyle name="Normal 30 3 20" xfId="18517"/>
    <cellStyle name="Normal 30 3 20 2" xfId="35998"/>
    <cellStyle name="Normal 30 3 21" xfId="18518"/>
    <cellStyle name="Normal 30 3 21 2" xfId="35999"/>
    <cellStyle name="Normal 30 3 22" xfId="18519"/>
    <cellStyle name="Normal 30 3 22 2" xfId="36000"/>
    <cellStyle name="Normal 30 3 23" xfId="18520"/>
    <cellStyle name="Normal 30 3 23 2" xfId="36001"/>
    <cellStyle name="Normal 30 3 24" xfId="18521"/>
    <cellStyle name="Normal 30 3 24 2" xfId="36002"/>
    <cellStyle name="Normal 30 3 25" xfId="18522"/>
    <cellStyle name="Normal 30 3 25 2" xfId="36003"/>
    <cellStyle name="Normal 30 3 26" xfId="18523"/>
    <cellStyle name="Normal 30 3 26 2" xfId="36004"/>
    <cellStyle name="Normal 30 3 27" xfId="18524"/>
    <cellStyle name="Normal 30 3 27 2" xfId="36005"/>
    <cellStyle name="Normal 30 3 28" xfId="18525"/>
    <cellStyle name="Normal 30 3 28 2" xfId="36006"/>
    <cellStyle name="Normal 30 3 29" xfId="36007"/>
    <cellStyle name="Normal 30 3 3" xfId="18526"/>
    <cellStyle name="Normal 30 3 3 10" xfId="18527"/>
    <cellStyle name="Normal 30 3 3 10 2" xfId="36008"/>
    <cellStyle name="Normal 30 3 3 11" xfId="18528"/>
    <cellStyle name="Normal 30 3 3 11 2" xfId="36009"/>
    <cellStyle name="Normal 30 3 3 12" xfId="18529"/>
    <cellStyle name="Normal 30 3 3 12 2" xfId="36010"/>
    <cellStyle name="Normal 30 3 3 13" xfId="18530"/>
    <cellStyle name="Normal 30 3 3 13 2" xfId="36011"/>
    <cellStyle name="Normal 30 3 3 14" xfId="18531"/>
    <cellStyle name="Normal 30 3 3 14 2" xfId="36012"/>
    <cellStyle name="Normal 30 3 3 15" xfId="18532"/>
    <cellStyle name="Normal 30 3 3 15 2" xfId="36013"/>
    <cellStyle name="Normal 30 3 3 16" xfId="36014"/>
    <cellStyle name="Normal 30 3 3 2" xfId="18533"/>
    <cellStyle name="Normal 30 3 3 2 10" xfId="18534"/>
    <cellStyle name="Normal 30 3 3 2 10 2" xfId="36015"/>
    <cellStyle name="Normal 30 3 3 2 11" xfId="18535"/>
    <cellStyle name="Normal 30 3 3 2 11 2" xfId="36016"/>
    <cellStyle name="Normal 30 3 3 2 12" xfId="18536"/>
    <cellStyle name="Normal 30 3 3 2 12 2" xfId="36017"/>
    <cellStyle name="Normal 30 3 3 2 13" xfId="18537"/>
    <cellStyle name="Normal 30 3 3 2 13 2" xfId="36018"/>
    <cellStyle name="Normal 30 3 3 2 14" xfId="18538"/>
    <cellStyle name="Normal 30 3 3 2 14 2" xfId="36019"/>
    <cellStyle name="Normal 30 3 3 2 15" xfId="36020"/>
    <cellStyle name="Normal 30 3 3 2 2" xfId="18539"/>
    <cellStyle name="Normal 30 3 3 2 2 2" xfId="36021"/>
    <cellStyle name="Normal 30 3 3 2 3" xfId="18540"/>
    <cellStyle name="Normal 30 3 3 2 3 2" xfId="36022"/>
    <cellStyle name="Normal 30 3 3 2 4" xfId="18541"/>
    <cellStyle name="Normal 30 3 3 2 4 2" xfId="36023"/>
    <cellStyle name="Normal 30 3 3 2 5" xfId="18542"/>
    <cellStyle name="Normal 30 3 3 2 5 2" xfId="36024"/>
    <cellStyle name="Normal 30 3 3 2 6" xfId="18543"/>
    <cellStyle name="Normal 30 3 3 2 6 2" xfId="36025"/>
    <cellStyle name="Normal 30 3 3 2 7" xfId="18544"/>
    <cellStyle name="Normal 30 3 3 2 7 2" xfId="36026"/>
    <cellStyle name="Normal 30 3 3 2 8" xfId="18545"/>
    <cellStyle name="Normal 30 3 3 2 8 2" xfId="36027"/>
    <cellStyle name="Normal 30 3 3 2 9" xfId="18546"/>
    <cellStyle name="Normal 30 3 3 2 9 2" xfId="36028"/>
    <cellStyle name="Normal 30 3 3 3" xfId="18547"/>
    <cellStyle name="Normal 30 3 3 3 2" xfId="36029"/>
    <cellStyle name="Normal 30 3 3 4" xfId="18548"/>
    <cellStyle name="Normal 30 3 3 4 2" xfId="36030"/>
    <cellStyle name="Normal 30 3 3 5" xfId="18549"/>
    <cellStyle name="Normal 30 3 3 5 2" xfId="36031"/>
    <cellStyle name="Normal 30 3 3 6" xfId="18550"/>
    <cellStyle name="Normal 30 3 3 6 2" xfId="36032"/>
    <cellStyle name="Normal 30 3 3 7" xfId="18551"/>
    <cellStyle name="Normal 30 3 3 7 2" xfId="36033"/>
    <cellStyle name="Normal 30 3 3 8" xfId="18552"/>
    <cellStyle name="Normal 30 3 3 8 2" xfId="36034"/>
    <cellStyle name="Normal 30 3 3 9" xfId="18553"/>
    <cellStyle name="Normal 30 3 3 9 2" xfId="36035"/>
    <cellStyle name="Normal 30 3 4" xfId="18554"/>
    <cellStyle name="Normal 30 3 4 10" xfId="18555"/>
    <cellStyle name="Normal 30 3 4 10 2" xfId="36036"/>
    <cellStyle name="Normal 30 3 4 11" xfId="18556"/>
    <cellStyle name="Normal 30 3 4 11 2" xfId="36037"/>
    <cellStyle name="Normal 30 3 4 12" xfId="18557"/>
    <cellStyle name="Normal 30 3 4 12 2" xfId="36038"/>
    <cellStyle name="Normal 30 3 4 13" xfId="18558"/>
    <cellStyle name="Normal 30 3 4 13 2" xfId="36039"/>
    <cellStyle name="Normal 30 3 4 14" xfId="18559"/>
    <cellStyle name="Normal 30 3 4 14 2" xfId="36040"/>
    <cellStyle name="Normal 30 3 4 15" xfId="18560"/>
    <cellStyle name="Normal 30 3 4 15 2" xfId="36041"/>
    <cellStyle name="Normal 30 3 4 16" xfId="36042"/>
    <cellStyle name="Normal 30 3 4 2" xfId="18561"/>
    <cellStyle name="Normal 30 3 4 2 10" xfId="18562"/>
    <cellStyle name="Normal 30 3 4 2 10 2" xfId="36043"/>
    <cellStyle name="Normal 30 3 4 2 11" xfId="18563"/>
    <cellStyle name="Normal 30 3 4 2 11 2" xfId="36044"/>
    <cellStyle name="Normal 30 3 4 2 12" xfId="18564"/>
    <cellStyle name="Normal 30 3 4 2 12 2" xfId="36045"/>
    <cellStyle name="Normal 30 3 4 2 13" xfId="18565"/>
    <cellStyle name="Normal 30 3 4 2 13 2" xfId="36046"/>
    <cellStyle name="Normal 30 3 4 2 14" xfId="18566"/>
    <cellStyle name="Normal 30 3 4 2 14 2" xfId="36047"/>
    <cellStyle name="Normal 30 3 4 2 15" xfId="36048"/>
    <cellStyle name="Normal 30 3 4 2 2" xfId="18567"/>
    <cellStyle name="Normal 30 3 4 2 2 2" xfId="36049"/>
    <cellStyle name="Normal 30 3 4 2 3" xfId="18568"/>
    <cellStyle name="Normal 30 3 4 2 3 2" xfId="36050"/>
    <cellStyle name="Normal 30 3 4 2 4" xfId="18569"/>
    <cellStyle name="Normal 30 3 4 2 4 2" xfId="36051"/>
    <cellStyle name="Normal 30 3 4 2 5" xfId="18570"/>
    <cellStyle name="Normal 30 3 4 2 5 2" xfId="36052"/>
    <cellStyle name="Normal 30 3 4 2 6" xfId="18571"/>
    <cellStyle name="Normal 30 3 4 2 6 2" xfId="36053"/>
    <cellStyle name="Normal 30 3 4 2 7" xfId="18572"/>
    <cellStyle name="Normal 30 3 4 2 7 2" xfId="36054"/>
    <cellStyle name="Normal 30 3 4 2 8" xfId="18573"/>
    <cellStyle name="Normal 30 3 4 2 8 2" xfId="36055"/>
    <cellStyle name="Normal 30 3 4 2 9" xfId="18574"/>
    <cellStyle name="Normal 30 3 4 2 9 2" xfId="36056"/>
    <cellStyle name="Normal 30 3 4 3" xfId="18575"/>
    <cellStyle name="Normal 30 3 4 3 2" xfId="36057"/>
    <cellStyle name="Normal 30 3 4 4" xfId="18576"/>
    <cellStyle name="Normal 30 3 4 4 2" xfId="36058"/>
    <cellStyle name="Normal 30 3 4 5" xfId="18577"/>
    <cellStyle name="Normal 30 3 4 5 2" xfId="36059"/>
    <cellStyle name="Normal 30 3 4 6" xfId="18578"/>
    <cellStyle name="Normal 30 3 4 6 2" xfId="36060"/>
    <cellStyle name="Normal 30 3 4 7" xfId="18579"/>
    <cellStyle name="Normal 30 3 4 7 2" xfId="36061"/>
    <cellStyle name="Normal 30 3 4 8" xfId="18580"/>
    <cellStyle name="Normal 30 3 4 8 2" xfId="36062"/>
    <cellStyle name="Normal 30 3 4 9" xfId="18581"/>
    <cellStyle name="Normal 30 3 4 9 2" xfId="36063"/>
    <cellStyle name="Normal 30 3 5" xfId="18582"/>
    <cellStyle name="Normal 30 3 5 10" xfId="18583"/>
    <cellStyle name="Normal 30 3 5 10 2" xfId="36064"/>
    <cellStyle name="Normal 30 3 5 11" xfId="18584"/>
    <cellStyle name="Normal 30 3 5 11 2" xfId="36065"/>
    <cellStyle name="Normal 30 3 5 12" xfId="18585"/>
    <cellStyle name="Normal 30 3 5 12 2" xfId="36066"/>
    <cellStyle name="Normal 30 3 5 13" xfId="18586"/>
    <cellStyle name="Normal 30 3 5 13 2" xfId="36067"/>
    <cellStyle name="Normal 30 3 5 14" xfId="18587"/>
    <cellStyle name="Normal 30 3 5 14 2" xfId="36068"/>
    <cellStyle name="Normal 30 3 5 15" xfId="36069"/>
    <cellStyle name="Normal 30 3 5 2" xfId="18588"/>
    <cellStyle name="Normal 30 3 5 2 2" xfId="36070"/>
    <cellStyle name="Normal 30 3 5 3" xfId="18589"/>
    <cellStyle name="Normal 30 3 5 3 2" xfId="36071"/>
    <cellStyle name="Normal 30 3 5 4" xfId="18590"/>
    <cellStyle name="Normal 30 3 5 4 2" xfId="36072"/>
    <cellStyle name="Normal 30 3 5 5" xfId="18591"/>
    <cellStyle name="Normal 30 3 5 5 2" xfId="36073"/>
    <cellStyle name="Normal 30 3 5 6" xfId="18592"/>
    <cellStyle name="Normal 30 3 5 6 2" xfId="36074"/>
    <cellStyle name="Normal 30 3 5 7" xfId="18593"/>
    <cellStyle name="Normal 30 3 5 7 2" xfId="36075"/>
    <cellStyle name="Normal 30 3 5 8" xfId="18594"/>
    <cellStyle name="Normal 30 3 5 8 2" xfId="36076"/>
    <cellStyle name="Normal 30 3 5 9" xfId="18595"/>
    <cellStyle name="Normal 30 3 5 9 2" xfId="36077"/>
    <cellStyle name="Normal 30 3 6" xfId="18596"/>
    <cellStyle name="Normal 30 3 6 10" xfId="18597"/>
    <cellStyle name="Normal 30 3 6 10 2" xfId="36078"/>
    <cellStyle name="Normal 30 3 6 11" xfId="18598"/>
    <cellStyle name="Normal 30 3 6 11 2" xfId="36079"/>
    <cellStyle name="Normal 30 3 6 12" xfId="18599"/>
    <cellStyle name="Normal 30 3 6 12 2" xfId="36080"/>
    <cellStyle name="Normal 30 3 6 13" xfId="18600"/>
    <cellStyle name="Normal 30 3 6 13 2" xfId="36081"/>
    <cellStyle name="Normal 30 3 6 14" xfId="18601"/>
    <cellStyle name="Normal 30 3 6 14 2" xfId="36082"/>
    <cellStyle name="Normal 30 3 6 15" xfId="36083"/>
    <cellStyle name="Normal 30 3 6 2" xfId="18602"/>
    <cellStyle name="Normal 30 3 6 2 2" xfId="36084"/>
    <cellStyle name="Normal 30 3 6 3" xfId="18603"/>
    <cellStyle name="Normal 30 3 6 3 2" xfId="36085"/>
    <cellStyle name="Normal 30 3 6 4" xfId="18604"/>
    <cellStyle name="Normal 30 3 6 4 2" xfId="36086"/>
    <cellStyle name="Normal 30 3 6 5" xfId="18605"/>
    <cellStyle name="Normal 30 3 6 5 2" xfId="36087"/>
    <cellStyle name="Normal 30 3 6 6" xfId="18606"/>
    <cellStyle name="Normal 30 3 6 6 2" xfId="36088"/>
    <cellStyle name="Normal 30 3 6 7" xfId="18607"/>
    <cellStyle name="Normal 30 3 6 7 2" xfId="36089"/>
    <cellStyle name="Normal 30 3 6 8" xfId="18608"/>
    <cellStyle name="Normal 30 3 6 8 2" xfId="36090"/>
    <cellStyle name="Normal 30 3 6 9" xfId="18609"/>
    <cellStyle name="Normal 30 3 6 9 2" xfId="36091"/>
    <cellStyle name="Normal 30 3 7" xfId="18610"/>
    <cellStyle name="Normal 30 3 7 10" xfId="18611"/>
    <cellStyle name="Normal 30 3 7 10 2" xfId="36092"/>
    <cellStyle name="Normal 30 3 7 11" xfId="18612"/>
    <cellStyle name="Normal 30 3 7 11 2" xfId="36093"/>
    <cellStyle name="Normal 30 3 7 12" xfId="18613"/>
    <cellStyle name="Normal 30 3 7 12 2" xfId="36094"/>
    <cellStyle name="Normal 30 3 7 13" xfId="18614"/>
    <cellStyle name="Normal 30 3 7 13 2" xfId="36095"/>
    <cellStyle name="Normal 30 3 7 14" xfId="18615"/>
    <cellStyle name="Normal 30 3 7 14 2" xfId="36096"/>
    <cellStyle name="Normal 30 3 7 15" xfId="36097"/>
    <cellStyle name="Normal 30 3 7 2" xfId="18616"/>
    <cellStyle name="Normal 30 3 7 2 2" xfId="36098"/>
    <cellStyle name="Normal 30 3 7 3" xfId="18617"/>
    <cellStyle name="Normal 30 3 7 3 2" xfId="36099"/>
    <cellStyle name="Normal 30 3 7 4" xfId="18618"/>
    <cellStyle name="Normal 30 3 7 4 2" xfId="36100"/>
    <cellStyle name="Normal 30 3 7 5" xfId="18619"/>
    <cellStyle name="Normal 30 3 7 5 2" xfId="36101"/>
    <cellStyle name="Normal 30 3 7 6" xfId="18620"/>
    <cellStyle name="Normal 30 3 7 6 2" xfId="36102"/>
    <cellStyle name="Normal 30 3 7 7" xfId="18621"/>
    <cellStyle name="Normal 30 3 7 7 2" xfId="36103"/>
    <cellStyle name="Normal 30 3 7 8" xfId="18622"/>
    <cellStyle name="Normal 30 3 7 8 2" xfId="36104"/>
    <cellStyle name="Normal 30 3 7 9" xfId="18623"/>
    <cellStyle name="Normal 30 3 7 9 2" xfId="36105"/>
    <cellStyle name="Normal 30 3 8" xfId="18624"/>
    <cellStyle name="Normal 30 3 8 10" xfId="18625"/>
    <cellStyle name="Normal 30 3 8 10 2" xfId="36106"/>
    <cellStyle name="Normal 30 3 8 11" xfId="18626"/>
    <cellStyle name="Normal 30 3 8 11 2" xfId="36107"/>
    <cellStyle name="Normal 30 3 8 12" xfId="18627"/>
    <cellStyle name="Normal 30 3 8 12 2" xfId="36108"/>
    <cellStyle name="Normal 30 3 8 13" xfId="18628"/>
    <cellStyle name="Normal 30 3 8 13 2" xfId="36109"/>
    <cellStyle name="Normal 30 3 8 14" xfId="18629"/>
    <cellStyle name="Normal 30 3 8 14 2" xfId="36110"/>
    <cellStyle name="Normal 30 3 8 15" xfId="36111"/>
    <cellStyle name="Normal 30 3 8 2" xfId="18630"/>
    <cellStyle name="Normal 30 3 8 2 2" xfId="36112"/>
    <cellStyle name="Normal 30 3 8 3" xfId="18631"/>
    <cellStyle name="Normal 30 3 8 3 2" xfId="36113"/>
    <cellStyle name="Normal 30 3 8 4" xfId="18632"/>
    <cellStyle name="Normal 30 3 8 4 2" xfId="36114"/>
    <cellStyle name="Normal 30 3 8 5" xfId="18633"/>
    <cellStyle name="Normal 30 3 8 5 2" xfId="36115"/>
    <cellStyle name="Normal 30 3 8 6" xfId="18634"/>
    <cellStyle name="Normal 30 3 8 6 2" xfId="36116"/>
    <cellStyle name="Normal 30 3 8 7" xfId="18635"/>
    <cellStyle name="Normal 30 3 8 7 2" xfId="36117"/>
    <cellStyle name="Normal 30 3 8 8" xfId="18636"/>
    <cellStyle name="Normal 30 3 8 8 2" xfId="36118"/>
    <cellStyle name="Normal 30 3 8 9" xfId="18637"/>
    <cellStyle name="Normal 30 3 8 9 2" xfId="36119"/>
    <cellStyle name="Normal 30 3 9" xfId="18638"/>
    <cellStyle name="Normal 30 3 9 10" xfId="18639"/>
    <cellStyle name="Normal 30 3 9 10 2" xfId="36120"/>
    <cellStyle name="Normal 30 3 9 11" xfId="18640"/>
    <cellStyle name="Normal 30 3 9 11 2" xfId="36121"/>
    <cellStyle name="Normal 30 3 9 12" xfId="18641"/>
    <cellStyle name="Normal 30 3 9 12 2" xfId="36122"/>
    <cellStyle name="Normal 30 3 9 13" xfId="18642"/>
    <cellStyle name="Normal 30 3 9 13 2" xfId="36123"/>
    <cellStyle name="Normal 30 3 9 14" xfId="18643"/>
    <cellStyle name="Normal 30 3 9 14 2" xfId="36124"/>
    <cellStyle name="Normal 30 3 9 15" xfId="36125"/>
    <cellStyle name="Normal 30 3 9 2" xfId="18644"/>
    <cellStyle name="Normal 30 3 9 2 2" xfId="36126"/>
    <cellStyle name="Normal 30 3 9 3" xfId="18645"/>
    <cellStyle name="Normal 30 3 9 3 2" xfId="36127"/>
    <cellStyle name="Normal 30 3 9 4" xfId="18646"/>
    <cellStyle name="Normal 30 3 9 4 2" xfId="36128"/>
    <cellStyle name="Normal 30 3 9 5" xfId="18647"/>
    <cellStyle name="Normal 30 3 9 5 2" xfId="36129"/>
    <cellStyle name="Normal 30 3 9 6" xfId="18648"/>
    <cellStyle name="Normal 30 3 9 6 2" xfId="36130"/>
    <cellStyle name="Normal 30 3 9 7" xfId="18649"/>
    <cellStyle name="Normal 30 3 9 7 2" xfId="36131"/>
    <cellStyle name="Normal 30 3 9 8" xfId="18650"/>
    <cellStyle name="Normal 30 3 9 8 2" xfId="36132"/>
    <cellStyle name="Normal 30 3 9 9" xfId="18651"/>
    <cellStyle name="Normal 30 3 9 9 2" xfId="36133"/>
    <cellStyle name="Normal 30 4" xfId="18652"/>
    <cellStyle name="Normal 30 5" xfId="18653"/>
    <cellStyle name="Normal 30 6" xfId="18654"/>
    <cellStyle name="Normal 30 7" xfId="18655"/>
    <cellStyle name="Normal 30 8" xfId="18656"/>
    <cellStyle name="Normal 30 8 10" xfId="18657"/>
    <cellStyle name="Normal 30 8 10 10" xfId="18658"/>
    <cellStyle name="Normal 30 8 10 10 2" xfId="36134"/>
    <cellStyle name="Normal 30 8 10 11" xfId="18659"/>
    <cellStyle name="Normal 30 8 10 11 2" xfId="36135"/>
    <cellStyle name="Normal 30 8 10 12" xfId="18660"/>
    <cellStyle name="Normal 30 8 10 12 2" xfId="36136"/>
    <cellStyle name="Normal 30 8 10 13" xfId="18661"/>
    <cellStyle name="Normal 30 8 10 13 2" xfId="36137"/>
    <cellStyle name="Normal 30 8 10 14" xfId="18662"/>
    <cellStyle name="Normal 30 8 10 14 2" xfId="36138"/>
    <cellStyle name="Normal 30 8 10 15" xfId="36139"/>
    <cellStyle name="Normal 30 8 10 2" xfId="18663"/>
    <cellStyle name="Normal 30 8 10 2 2" xfId="36140"/>
    <cellStyle name="Normal 30 8 10 3" xfId="18664"/>
    <cellStyle name="Normal 30 8 10 3 2" xfId="36141"/>
    <cellStyle name="Normal 30 8 10 4" xfId="18665"/>
    <cellStyle name="Normal 30 8 10 4 2" xfId="36142"/>
    <cellStyle name="Normal 30 8 10 5" xfId="18666"/>
    <cellStyle name="Normal 30 8 10 5 2" xfId="36143"/>
    <cellStyle name="Normal 30 8 10 6" xfId="18667"/>
    <cellStyle name="Normal 30 8 10 6 2" xfId="36144"/>
    <cellStyle name="Normal 30 8 10 7" xfId="18668"/>
    <cellStyle name="Normal 30 8 10 7 2" xfId="36145"/>
    <cellStyle name="Normal 30 8 10 8" xfId="18669"/>
    <cellStyle name="Normal 30 8 10 8 2" xfId="36146"/>
    <cellStyle name="Normal 30 8 10 9" xfId="18670"/>
    <cellStyle name="Normal 30 8 10 9 2" xfId="36147"/>
    <cellStyle name="Normal 30 8 11" xfId="18671"/>
    <cellStyle name="Normal 30 8 11 10" xfId="18672"/>
    <cellStyle name="Normal 30 8 11 10 2" xfId="36148"/>
    <cellStyle name="Normal 30 8 11 11" xfId="18673"/>
    <cellStyle name="Normal 30 8 11 11 2" xfId="36149"/>
    <cellStyle name="Normal 30 8 11 12" xfId="18674"/>
    <cellStyle name="Normal 30 8 11 12 2" xfId="36150"/>
    <cellStyle name="Normal 30 8 11 13" xfId="18675"/>
    <cellStyle name="Normal 30 8 11 13 2" xfId="36151"/>
    <cellStyle name="Normal 30 8 11 14" xfId="18676"/>
    <cellStyle name="Normal 30 8 11 14 2" xfId="36152"/>
    <cellStyle name="Normal 30 8 11 15" xfId="36153"/>
    <cellStyle name="Normal 30 8 11 2" xfId="18677"/>
    <cellStyle name="Normal 30 8 11 2 2" xfId="36154"/>
    <cellStyle name="Normal 30 8 11 3" xfId="18678"/>
    <cellStyle name="Normal 30 8 11 3 2" xfId="36155"/>
    <cellStyle name="Normal 30 8 11 4" xfId="18679"/>
    <cellStyle name="Normal 30 8 11 4 2" xfId="36156"/>
    <cellStyle name="Normal 30 8 11 5" xfId="18680"/>
    <cellStyle name="Normal 30 8 11 5 2" xfId="36157"/>
    <cellStyle name="Normal 30 8 11 6" xfId="18681"/>
    <cellStyle name="Normal 30 8 11 6 2" xfId="36158"/>
    <cellStyle name="Normal 30 8 11 7" xfId="18682"/>
    <cellStyle name="Normal 30 8 11 7 2" xfId="36159"/>
    <cellStyle name="Normal 30 8 11 8" xfId="18683"/>
    <cellStyle name="Normal 30 8 11 8 2" xfId="36160"/>
    <cellStyle name="Normal 30 8 11 9" xfId="18684"/>
    <cellStyle name="Normal 30 8 11 9 2" xfId="36161"/>
    <cellStyle name="Normal 30 8 12" xfId="18685"/>
    <cellStyle name="Normal 30 8 12 10" xfId="18686"/>
    <cellStyle name="Normal 30 8 12 10 2" xfId="36162"/>
    <cellStyle name="Normal 30 8 12 11" xfId="18687"/>
    <cellStyle name="Normal 30 8 12 11 2" xfId="36163"/>
    <cellStyle name="Normal 30 8 12 12" xfId="18688"/>
    <cellStyle name="Normal 30 8 12 12 2" xfId="36164"/>
    <cellStyle name="Normal 30 8 12 13" xfId="18689"/>
    <cellStyle name="Normal 30 8 12 13 2" xfId="36165"/>
    <cellStyle name="Normal 30 8 12 14" xfId="18690"/>
    <cellStyle name="Normal 30 8 12 14 2" xfId="36166"/>
    <cellStyle name="Normal 30 8 12 15" xfId="36167"/>
    <cellStyle name="Normal 30 8 12 2" xfId="18691"/>
    <cellStyle name="Normal 30 8 12 2 2" xfId="36168"/>
    <cellStyle name="Normal 30 8 12 3" xfId="18692"/>
    <cellStyle name="Normal 30 8 12 3 2" xfId="36169"/>
    <cellStyle name="Normal 30 8 12 4" xfId="18693"/>
    <cellStyle name="Normal 30 8 12 4 2" xfId="36170"/>
    <cellStyle name="Normal 30 8 12 5" xfId="18694"/>
    <cellStyle name="Normal 30 8 12 5 2" xfId="36171"/>
    <cellStyle name="Normal 30 8 12 6" xfId="18695"/>
    <cellStyle name="Normal 30 8 12 6 2" xfId="36172"/>
    <cellStyle name="Normal 30 8 12 7" xfId="18696"/>
    <cellStyle name="Normal 30 8 12 7 2" xfId="36173"/>
    <cellStyle name="Normal 30 8 12 8" xfId="18697"/>
    <cellStyle name="Normal 30 8 12 8 2" xfId="36174"/>
    <cellStyle name="Normal 30 8 12 9" xfId="18698"/>
    <cellStyle name="Normal 30 8 12 9 2" xfId="36175"/>
    <cellStyle name="Normal 30 8 13" xfId="18699"/>
    <cellStyle name="Normal 30 8 13 10" xfId="18700"/>
    <cellStyle name="Normal 30 8 13 10 2" xfId="36176"/>
    <cellStyle name="Normal 30 8 13 11" xfId="18701"/>
    <cellStyle name="Normal 30 8 13 11 2" xfId="36177"/>
    <cellStyle name="Normal 30 8 13 12" xfId="18702"/>
    <cellStyle name="Normal 30 8 13 12 2" xfId="36178"/>
    <cellStyle name="Normal 30 8 13 13" xfId="18703"/>
    <cellStyle name="Normal 30 8 13 13 2" xfId="36179"/>
    <cellStyle name="Normal 30 8 13 14" xfId="18704"/>
    <cellStyle name="Normal 30 8 13 14 2" xfId="36180"/>
    <cellStyle name="Normal 30 8 13 15" xfId="36181"/>
    <cellStyle name="Normal 30 8 13 2" xfId="18705"/>
    <cellStyle name="Normal 30 8 13 2 2" xfId="36182"/>
    <cellStyle name="Normal 30 8 13 3" xfId="18706"/>
    <cellStyle name="Normal 30 8 13 3 2" xfId="36183"/>
    <cellStyle name="Normal 30 8 13 4" xfId="18707"/>
    <cellStyle name="Normal 30 8 13 4 2" xfId="36184"/>
    <cellStyle name="Normal 30 8 13 5" xfId="18708"/>
    <cellStyle name="Normal 30 8 13 5 2" xfId="36185"/>
    <cellStyle name="Normal 30 8 13 6" xfId="18709"/>
    <cellStyle name="Normal 30 8 13 6 2" xfId="36186"/>
    <cellStyle name="Normal 30 8 13 7" xfId="18710"/>
    <cellStyle name="Normal 30 8 13 7 2" xfId="36187"/>
    <cellStyle name="Normal 30 8 13 8" xfId="18711"/>
    <cellStyle name="Normal 30 8 13 8 2" xfId="36188"/>
    <cellStyle name="Normal 30 8 13 9" xfId="18712"/>
    <cellStyle name="Normal 30 8 13 9 2" xfId="36189"/>
    <cellStyle name="Normal 30 8 14" xfId="18713"/>
    <cellStyle name="Normal 30 8 14 10" xfId="18714"/>
    <cellStyle name="Normal 30 8 14 10 2" xfId="36190"/>
    <cellStyle name="Normal 30 8 14 11" xfId="18715"/>
    <cellStyle name="Normal 30 8 14 11 2" xfId="36191"/>
    <cellStyle name="Normal 30 8 14 12" xfId="18716"/>
    <cellStyle name="Normal 30 8 14 12 2" xfId="36192"/>
    <cellStyle name="Normal 30 8 14 13" xfId="18717"/>
    <cellStyle name="Normal 30 8 14 13 2" xfId="36193"/>
    <cellStyle name="Normal 30 8 14 14" xfId="18718"/>
    <cellStyle name="Normal 30 8 14 14 2" xfId="36194"/>
    <cellStyle name="Normal 30 8 14 15" xfId="36195"/>
    <cellStyle name="Normal 30 8 14 2" xfId="18719"/>
    <cellStyle name="Normal 30 8 14 2 2" xfId="36196"/>
    <cellStyle name="Normal 30 8 14 3" xfId="18720"/>
    <cellStyle name="Normal 30 8 14 3 2" xfId="36197"/>
    <cellStyle name="Normal 30 8 14 4" xfId="18721"/>
    <cellStyle name="Normal 30 8 14 4 2" xfId="36198"/>
    <cellStyle name="Normal 30 8 14 5" xfId="18722"/>
    <cellStyle name="Normal 30 8 14 5 2" xfId="36199"/>
    <cellStyle name="Normal 30 8 14 6" xfId="18723"/>
    <cellStyle name="Normal 30 8 14 6 2" xfId="36200"/>
    <cellStyle name="Normal 30 8 14 7" xfId="18724"/>
    <cellStyle name="Normal 30 8 14 7 2" xfId="36201"/>
    <cellStyle name="Normal 30 8 14 8" xfId="18725"/>
    <cellStyle name="Normal 30 8 14 8 2" xfId="36202"/>
    <cellStyle name="Normal 30 8 14 9" xfId="18726"/>
    <cellStyle name="Normal 30 8 14 9 2" xfId="36203"/>
    <cellStyle name="Normal 30 8 15" xfId="18727"/>
    <cellStyle name="Normal 30 8 15 10" xfId="18728"/>
    <cellStyle name="Normal 30 8 15 10 2" xfId="36204"/>
    <cellStyle name="Normal 30 8 15 11" xfId="18729"/>
    <cellStyle name="Normal 30 8 15 11 2" xfId="36205"/>
    <cellStyle name="Normal 30 8 15 12" xfId="18730"/>
    <cellStyle name="Normal 30 8 15 12 2" xfId="36206"/>
    <cellStyle name="Normal 30 8 15 13" xfId="18731"/>
    <cellStyle name="Normal 30 8 15 13 2" xfId="36207"/>
    <cellStyle name="Normal 30 8 15 14" xfId="18732"/>
    <cellStyle name="Normal 30 8 15 14 2" xfId="36208"/>
    <cellStyle name="Normal 30 8 15 15" xfId="36209"/>
    <cellStyle name="Normal 30 8 15 2" xfId="18733"/>
    <cellStyle name="Normal 30 8 15 2 2" xfId="36210"/>
    <cellStyle name="Normal 30 8 15 3" xfId="18734"/>
    <cellStyle name="Normal 30 8 15 3 2" xfId="36211"/>
    <cellStyle name="Normal 30 8 15 4" xfId="18735"/>
    <cellStyle name="Normal 30 8 15 4 2" xfId="36212"/>
    <cellStyle name="Normal 30 8 15 5" xfId="18736"/>
    <cellStyle name="Normal 30 8 15 5 2" xfId="36213"/>
    <cellStyle name="Normal 30 8 15 6" xfId="18737"/>
    <cellStyle name="Normal 30 8 15 6 2" xfId="36214"/>
    <cellStyle name="Normal 30 8 15 7" xfId="18738"/>
    <cellStyle name="Normal 30 8 15 7 2" xfId="36215"/>
    <cellStyle name="Normal 30 8 15 8" xfId="18739"/>
    <cellStyle name="Normal 30 8 15 8 2" xfId="36216"/>
    <cellStyle name="Normal 30 8 15 9" xfId="18740"/>
    <cellStyle name="Normal 30 8 15 9 2" xfId="36217"/>
    <cellStyle name="Normal 30 8 16" xfId="18741"/>
    <cellStyle name="Normal 30 8 16 2" xfId="36218"/>
    <cellStyle name="Normal 30 8 17" xfId="18742"/>
    <cellStyle name="Normal 30 8 17 2" xfId="36219"/>
    <cellStyle name="Normal 30 8 18" xfId="18743"/>
    <cellStyle name="Normal 30 8 18 2" xfId="36220"/>
    <cellStyle name="Normal 30 8 19" xfId="18744"/>
    <cellStyle name="Normal 30 8 19 2" xfId="36221"/>
    <cellStyle name="Normal 30 8 2" xfId="18745"/>
    <cellStyle name="Normal 30 8 2 10" xfId="18746"/>
    <cellStyle name="Normal 30 8 2 10 2" xfId="36222"/>
    <cellStyle name="Normal 30 8 2 11" xfId="18747"/>
    <cellStyle name="Normal 30 8 2 11 2" xfId="36223"/>
    <cellStyle name="Normal 30 8 2 12" xfId="18748"/>
    <cellStyle name="Normal 30 8 2 12 2" xfId="36224"/>
    <cellStyle name="Normal 30 8 2 13" xfId="18749"/>
    <cellStyle name="Normal 30 8 2 13 2" xfId="36225"/>
    <cellStyle name="Normal 30 8 2 14" xfId="18750"/>
    <cellStyle name="Normal 30 8 2 14 2" xfId="36226"/>
    <cellStyle name="Normal 30 8 2 15" xfId="18751"/>
    <cellStyle name="Normal 30 8 2 15 2" xfId="36227"/>
    <cellStyle name="Normal 30 8 2 16" xfId="36228"/>
    <cellStyle name="Normal 30 8 2 2" xfId="18752"/>
    <cellStyle name="Normal 30 8 2 2 10" xfId="18753"/>
    <cellStyle name="Normal 30 8 2 2 10 2" xfId="36229"/>
    <cellStyle name="Normal 30 8 2 2 11" xfId="18754"/>
    <cellStyle name="Normal 30 8 2 2 11 2" xfId="36230"/>
    <cellStyle name="Normal 30 8 2 2 12" xfId="18755"/>
    <cellStyle name="Normal 30 8 2 2 12 2" xfId="36231"/>
    <cellStyle name="Normal 30 8 2 2 13" xfId="18756"/>
    <cellStyle name="Normal 30 8 2 2 13 2" xfId="36232"/>
    <cellStyle name="Normal 30 8 2 2 14" xfId="18757"/>
    <cellStyle name="Normal 30 8 2 2 14 2" xfId="36233"/>
    <cellStyle name="Normal 30 8 2 2 15" xfId="36234"/>
    <cellStyle name="Normal 30 8 2 2 2" xfId="18758"/>
    <cellStyle name="Normal 30 8 2 2 2 2" xfId="36235"/>
    <cellStyle name="Normal 30 8 2 2 3" xfId="18759"/>
    <cellStyle name="Normal 30 8 2 2 3 2" xfId="36236"/>
    <cellStyle name="Normal 30 8 2 2 4" xfId="18760"/>
    <cellStyle name="Normal 30 8 2 2 4 2" xfId="36237"/>
    <cellStyle name="Normal 30 8 2 2 5" xfId="18761"/>
    <cellStyle name="Normal 30 8 2 2 5 2" xfId="36238"/>
    <cellStyle name="Normal 30 8 2 2 6" xfId="18762"/>
    <cellStyle name="Normal 30 8 2 2 6 2" xfId="36239"/>
    <cellStyle name="Normal 30 8 2 2 7" xfId="18763"/>
    <cellStyle name="Normal 30 8 2 2 7 2" xfId="36240"/>
    <cellStyle name="Normal 30 8 2 2 8" xfId="18764"/>
    <cellStyle name="Normal 30 8 2 2 8 2" xfId="36241"/>
    <cellStyle name="Normal 30 8 2 2 9" xfId="18765"/>
    <cellStyle name="Normal 30 8 2 2 9 2" xfId="36242"/>
    <cellStyle name="Normal 30 8 2 3" xfId="18766"/>
    <cellStyle name="Normal 30 8 2 3 2" xfId="36243"/>
    <cellStyle name="Normal 30 8 2 4" xfId="18767"/>
    <cellStyle name="Normal 30 8 2 4 2" xfId="36244"/>
    <cellStyle name="Normal 30 8 2 5" xfId="18768"/>
    <cellStyle name="Normal 30 8 2 5 2" xfId="36245"/>
    <cellStyle name="Normal 30 8 2 6" xfId="18769"/>
    <cellStyle name="Normal 30 8 2 6 2" xfId="36246"/>
    <cellStyle name="Normal 30 8 2 7" xfId="18770"/>
    <cellStyle name="Normal 30 8 2 7 2" xfId="36247"/>
    <cellStyle name="Normal 30 8 2 8" xfId="18771"/>
    <cellStyle name="Normal 30 8 2 8 2" xfId="36248"/>
    <cellStyle name="Normal 30 8 2 9" xfId="18772"/>
    <cellStyle name="Normal 30 8 2 9 2" xfId="36249"/>
    <cellStyle name="Normal 30 8 20" xfId="18773"/>
    <cellStyle name="Normal 30 8 20 2" xfId="36250"/>
    <cellStyle name="Normal 30 8 21" xfId="18774"/>
    <cellStyle name="Normal 30 8 21 2" xfId="36251"/>
    <cellStyle name="Normal 30 8 22" xfId="18775"/>
    <cellStyle name="Normal 30 8 22 2" xfId="36252"/>
    <cellStyle name="Normal 30 8 23" xfId="18776"/>
    <cellStyle name="Normal 30 8 23 2" xfId="36253"/>
    <cellStyle name="Normal 30 8 24" xfId="18777"/>
    <cellStyle name="Normal 30 8 24 2" xfId="36254"/>
    <cellStyle name="Normal 30 8 25" xfId="18778"/>
    <cellStyle name="Normal 30 8 25 2" xfId="36255"/>
    <cellStyle name="Normal 30 8 26" xfId="18779"/>
    <cellStyle name="Normal 30 8 26 2" xfId="36256"/>
    <cellStyle name="Normal 30 8 27" xfId="18780"/>
    <cellStyle name="Normal 30 8 27 2" xfId="36257"/>
    <cellStyle name="Normal 30 8 28" xfId="18781"/>
    <cellStyle name="Normal 30 8 28 2" xfId="36258"/>
    <cellStyle name="Normal 30 8 29" xfId="36259"/>
    <cellStyle name="Normal 30 8 3" xfId="18782"/>
    <cellStyle name="Normal 30 8 3 10" xfId="18783"/>
    <cellStyle name="Normal 30 8 3 10 2" xfId="36260"/>
    <cellStyle name="Normal 30 8 3 11" xfId="18784"/>
    <cellStyle name="Normal 30 8 3 11 2" xfId="36261"/>
    <cellStyle name="Normal 30 8 3 12" xfId="18785"/>
    <cellStyle name="Normal 30 8 3 12 2" xfId="36262"/>
    <cellStyle name="Normal 30 8 3 13" xfId="18786"/>
    <cellStyle name="Normal 30 8 3 13 2" xfId="36263"/>
    <cellStyle name="Normal 30 8 3 14" xfId="18787"/>
    <cellStyle name="Normal 30 8 3 14 2" xfId="36264"/>
    <cellStyle name="Normal 30 8 3 15" xfId="18788"/>
    <cellStyle name="Normal 30 8 3 15 2" xfId="36265"/>
    <cellStyle name="Normal 30 8 3 16" xfId="36266"/>
    <cellStyle name="Normal 30 8 3 2" xfId="18789"/>
    <cellStyle name="Normal 30 8 3 2 10" xfId="18790"/>
    <cellStyle name="Normal 30 8 3 2 10 2" xfId="36267"/>
    <cellStyle name="Normal 30 8 3 2 11" xfId="18791"/>
    <cellStyle name="Normal 30 8 3 2 11 2" xfId="36268"/>
    <cellStyle name="Normal 30 8 3 2 12" xfId="18792"/>
    <cellStyle name="Normal 30 8 3 2 12 2" xfId="36269"/>
    <cellStyle name="Normal 30 8 3 2 13" xfId="18793"/>
    <cellStyle name="Normal 30 8 3 2 13 2" xfId="36270"/>
    <cellStyle name="Normal 30 8 3 2 14" xfId="18794"/>
    <cellStyle name="Normal 30 8 3 2 14 2" xfId="36271"/>
    <cellStyle name="Normal 30 8 3 2 15" xfId="36272"/>
    <cellStyle name="Normal 30 8 3 2 2" xfId="18795"/>
    <cellStyle name="Normal 30 8 3 2 2 2" xfId="36273"/>
    <cellStyle name="Normal 30 8 3 2 3" xfId="18796"/>
    <cellStyle name="Normal 30 8 3 2 3 2" xfId="36274"/>
    <cellStyle name="Normal 30 8 3 2 4" xfId="18797"/>
    <cellStyle name="Normal 30 8 3 2 4 2" xfId="36275"/>
    <cellStyle name="Normal 30 8 3 2 5" xfId="18798"/>
    <cellStyle name="Normal 30 8 3 2 5 2" xfId="36276"/>
    <cellStyle name="Normal 30 8 3 2 6" xfId="18799"/>
    <cellStyle name="Normal 30 8 3 2 6 2" xfId="36277"/>
    <cellStyle name="Normal 30 8 3 2 7" xfId="18800"/>
    <cellStyle name="Normal 30 8 3 2 7 2" xfId="36278"/>
    <cellStyle name="Normal 30 8 3 2 8" xfId="18801"/>
    <cellStyle name="Normal 30 8 3 2 8 2" xfId="36279"/>
    <cellStyle name="Normal 30 8 3 2 9" xfId="18802"/>
    <cellStyle name="Normal 30 8 3 2 9 2" xfId="36280"/>
    <cellStyle name="Normal 30 8 3 3" xfId="18803"/>
    <cellStyle name="Normal 30 8 3 3 2" xfId="36281"/>
    <cellStyle name="Normal 30 8 3 4" xfId="18804"/>
    <cellStyle name="Normal 30 8 3 4 2" xfId="36282"/>
    <cellStyle name="Normal 30 8 3 5" xfId="18805"/>
    <cellStyle name="Normal 30 8 3 5 2" xfId="36283"/>
    <cellStyle name="Normal 30 8 3 6" xfId="18806"/>
    <cellStyle name="Normal 30 8 3 6 2" xfId="36284"/>
    <cellStyle name="Normal 30 8 3 7" xfId="18807"/>
    <cellStyle name="Normal 30 8 3 7 2" xfId="36285"/>
    <cellStyle name="Normal 30 8 3 8" xfId="18808"/>
    <cellStyle name="Normal 30 8 3 8 2" xfId="36286"/>
    <cellStyle name="Normal 30 8 3 9" xfId="18809"/>
    <cellStyle name="Normal 30 8 3 9 2" xfId="36287"/>
    <cellStyle name="Normal 30 8 4" xfId="18810"/>
    <cellStyle name="Normal 30 8 4 10" xfId="18811"/>
    <cellStyle name="Normal 30 8 4 10 2" xfId="36288"/>
    <cellStyle name="Normal 30 8 4 11" xfId="18812"/>
    <cellStyle name="Normal 30 8 4 11 2" xfId="36289"/>
    <cellStyle name="Normal 30 8 4 12" xfId="18813"/>
    <cellStyle name="Normal 30 8 4 12 2" xfId="36290"/>
    <cellStyle name="Normal 30 8 4 13" xfId="18814"/>
    <cellStyle name="Normal 30 8 4 13 2" xfId="36291"/>
    <cellStyle name="Normal 30 8 4 14" xfId="18815"/>
    <cellStyle name="Normal 30 8 4 14 2" xfId="36292"/>
    <cellStyle name="Normal 30 8 4 15" xfId="18816"/>
    <cellStyle name="Normal 30 8 4 15 2" xfId="36293"/>
    <cellStyle name="Normal 30 8 4 16" xfId="36294"/>
    <cellStyle name="Normal 30 8 4 2" xfId="18817"/>
    <cellStyle name="Normal 30 8 4 2 10" xfId="18818"/>
    <cellStyle name="Normal 30 8 4 2 10 2" xfId="36295"/>
    <cellStyle name="Normal 30 8 4 2 11" xfId="18819"/>
    <cellStyle name="Normal 30 8 4 2 11 2" xfId="36296"/>
    <cellStyle name="Normal 30 8 4 2 12" xfId="18820"/>
    <cellStyle name="Normal 30 8 4 2 12 2" xfId="36297"/>
    <cellStyle name="Normal 30 8 4 2 13" xfId="18821"/>
    <cellStyle name="Normal 30 8 4 2 13 2" xfId="36298"/>
    <cellStyle name="Normal 30 8 4 2 14" xfId="18822"/>
    <cellStyle name="Normal 30 8 4 2 14 2" xfId="36299"/>
    <cellStyle name="Normal 30 8 4 2 15" xfId="36300"/>
    <cellStyle name="Normal 30 8 4 2 2" xfId="18823"/>
    <cellStyle name="Normal 30 8 4 2 2 2" xfId="36301"/>
    <cellStyle name="Normal 30 8 4 2 3" xfId="18824"/>
    <cellStyle name="Normal 30 8 4 2 3 2" xfId="36302"/>
    <cellStyle name="Normal 30 8 4 2 4" xfId="18825"/>
    <cellStyle name="Normal 30 8 4 2 4 2" xfId="36303"/>
    <cellStyle name="Normal 30 8 4 2 5" xfId="18826"/>
    <cellStyle name="Normal 30 8 4 2 5 2" xfId="36304"/>
    <cellStyle name="Normal 30 8 4 2 6" xfId="18827"/>
    <cellStyle name="Normal 30 8 4 2 6 2" xfId="36305"/>
    <cellStyle name="Normal 30 8 4 2 7" xfId="18828"/>
    <cellStyle name="Normal 30 8 4 2 7 2" xfId="36306"/>
    <cellStyle name="Normal 30 8 4 2 8" xfId="18829"/>
    <cellStyle name="Normal 30 8 4 2 8 2" xfId="36307"/>
    <cellStyle name="Normal 30 8 4 2 9" xfId="18830"/>
    <cellStyle name="Normal 30 8 4 2 9 2" xfId="36308"/>
    <cellStyle name="Normal 30 8 4 3" xfId="18831"/>
    <cellStyle name="Normal 30 8 4 3 2" xfId="36309"/>
    <cellStyle name="Normal 30 8 4 4" xfId="18832"/>
    <cellStyle name="Normal 30 8 4 4 2" xfId="36310"/>
    <cellStyle name="Normal 30 8 4 5" xfId="18833"/>
    <cellStyle name="Normal 30 8 4 5 2" xfId="36311"/>
    <cellStyle name="Normal 30 8 4 6" xfId="18834"/>
    <cellStyle name="Normal 30 8 4 6 2" xfId="36312"/>
    <cellStyle name="Normal 30 8 4 7" xfId="18835"/>
    <cellStyle name="Normal 30 8 4 7 2" xfId="36313"/>
    <cellStyle name="Normal 30 8 4 8" xfId="18836"/>
    <cellStyle name="Normal 30 8 4 8 2" xfId="36314"/>
    <cellStyle name="Normal 30 8 4 9" xfId="18837"/>
    <cellStyle name="Normal 30 8 4 9 2" xfId="36315"/>
    <cellStyle name="Normal 30 8 5" xfId="18838"/>
    <cellStyle name="Normal 30 8 5 10" xfId="18839"/>
    <cellStyle name="Normal 30 8 5 10 2" xfId="36316"/>
    <cellStyle name="Normal 30 8 5 11" xfId="18840"/>
    <cellStyle name="Normal 30 8 5 11 2" xfId="36317"/>
    <cellStyle name="Normal 30 8 5 12" xfId="18841"/>
    <cellStyle name="Normal 30 8 5 12 2" xfId="36318"/>
    <cellStyle name="Normal 30 8 5 13" xfId="18842"/>
    <cellStyle name="Normal 30 8 5 13 2" xfId="36319"/>
    <cellStyle name="Normal 30 8 5 14" xfId="18843"/>
    <cellStyle name="Normal 30 8 5 14 2" xfId="36320"/>
    <cellStyle name="Normal 30 8 5 15" xfId="36321"/>
    <cellStyle name="Normal 30 8 5 2" xfId="18844"/>
    <cellStyle name="Normal 30 8 5 2 2" xfId="36322"/>
    <cellStyle name="Normal 30 8 5 3" xfId="18845"/>
    <cellStyle name="Normal 30 8 5 3 2" xfId="36323"/>
    <cellStyle name="Normal 30 8 5 4" xfId="18846"/>
    <cellStyle name="Normal 30 8 5 4 2" xfId="36324"/>
    <cellStyle name="Normal 30 8 5 5" xfId="18847"/>
    <cellStyle name="Normal 30 8 5 5 2" xfId="36325"/>
    <cellStyle name="Normal 30 8 5 6" xfId="18848"/>
    <cellStyle name="Normal 30 8 5 6 2" xfId="36326"/>
    <cellStyle name="Normal 30 8 5 7" xfId="18849"/>
    <cellStyle name="Normal 30 8 5 7 2" xfId="36327"/>
    <cellStyle name="Normal 30 8 5 8" xfId="18850"/>
    <cellStyle name="Normal 30 8 5 8 2" xfId="36328"/>
    <cellStyle name="Normal 30 8 5 9" xfId="18851"/>
    <cellStyle name="Normal 30 8 5 9 2" xfId="36329"/>
    <cellStyle name="Normal 30 8 6" xfId="18852"/>
    <cellStyle name="Normal 30 8 6 10" xfId="18853"/>
    <cellStyle name="Normal 30 8 6 10 2" xfId="36330"/>
    <cellStyle name="Normal 30 8 6 11" xfId="18854"/>
    <cellStyle name="Normal 30 8 6 11 2" xfId="36331"/>
    <cellStyle name="Normal 30 8 6 12" xfId="18855"/>
    <cellStyle name="Normal 30 8 6 12 2" xfId="36332"/>
    <cellStyle name="Normal 30 8 6 13" xfId="18856"/>
    <cellStyle name="Normal 30 8 6 13 2" xfId="36333"/>
    <cellStyle name="Normal 30 8 6 14" xfId="18857"/>
    <cellStyle name="Normal 30 8 6 14 2" xfId="36334"/>
    <cellStyle name="Normal 30 8 6 15" xfId="36335"/>
    <cellStyle name="Normal 30 8 6 2" xfId="18858"/>
    <cellStyle name="Normal 30 8 6 2 2" xfId="36336"/>
    <cellStyle name="Normal 30 8 6 3" xfId="18859"/>
    <cellStyle name="Normal 30 8 6 3 2" xfId="36337"/>
    <cellStyle name="Normal 30 8 6 4" xfId="18860"/>
    <cellStyle name="Normal 30 8 6 4 2" xfId="36338"/>
    <cellStyle name="Normal 30 8 6 5" xfId="18861"/>
    <cellStyle name="Normal 30 8 6 5 2" xfId="36339"/>
    <cellStyle name="Normal 30 8 6 6" xfId="18862"/>
    <cellStyle name="Normal 30 8 6 6 2" xfId="36340"/>
    <cellStyle name="Normal 30 8 6 7" xfId="18863"/>
    <cellStyle name="Normal 30 8 6 7 2" xfId="36341"/>
    <cellStyle name="Normal 30 8 6 8" xfId="18864"/>
    <cellStyle name="Normal 30 8 6 8 2" xfId="36342"/>
    <cellStyle name="Normal 30 8 6 9" xfId="18865"/>
    <cellStyle name="Normal 30 8 6 9 2" xfId="36343"/>
    <cellStyle name="Normal 30 8 7" xfId="18866"/>
    <cellStyle name="Normal 30 8 7 10" xfId="18867"/>
    <cellStyle name="Normal 30 8 7 10 2" xfId="36344"/>
    <cellStyle name="Normal 30 8 7 11" xfId="18868"/>
    <cellStyle name="Normal 30 8 7 11 2" xfId="36345"/>
    <cellStyle name="Normal 30 8 7 12" xfId="18869"/>
    <cellStyle name="Normal 30 8 7 12 2" xfId="36346"/>
    <cellStyle name="Normal 30 8 7 13" xfId="18870"/>
    <cellStyle name="Normal 30 8 7 13 2" xfId="36347"/>
    <cellStyle name="Normal 30 8 7 14" xfId="18871"/>
    <cellStyle name="Normal 30 8 7 14 2" xfId="36348"/>
    <cellStyle name="Normal 30 8 7 15" xfId="36349"/>
    <cellStyle name="Normal 30 8 7 2" xfId="18872"/>
    <cellStyle name="Normal 30 8 7 2 2" xfId="36350"/>
    <cellStyle name="Normal 30 8 7 3" xfId="18873"/>
    <cellStyle name="Normal 30 8 7 3 2" xfId="36351"/>
    <cellStyle name="Normal 30 8 7 4" xfId="18874"/>
    <cellStyle name="Normal 30 8 7 4 2" xfId="36352"/>
    <cellStyle name="Normal 30 8 7 5" xfId="18875"/>
    <cellStyle name="Normal 30 8 7 5 2" xfId="36353"/>
    <cellStyle name="Normal 30 8 7 6" xfId="18876"/>
    <cellStyle name="Normal 30 8 7 6 2" xfId="36354"/>
    <cellStyle name="Normal 30 8 7 7" xfId="18877"/>
    <cellStyle name="Normal 30 8 7 7 2" xfId="36355"/>
    <cellStyle name="Normal 30 8 7 8" xfId="18878"/>
    <cellStyle name="Normal 30 8 7 8 2" xfId="36356"/>
    <cellStyle name="Normal 30 8 7 9" xfId="18879"/>
    <cellStyle name="Normal 30 8 7 9 2" xfId="36357"/>
    <cellStyle name="Normal 30 8 8" xfId="18880"/>
    <cellStyle name="Normal 30 8 8 10" xfId="18881"/>
    <cellStyle name="Normal 30 8 8 10 2" xfId="36358"/>
    <cellStyle name="Normal 30 8 8 11" xfId="18882"/>
    <cellStyle name="Normal 30 8 8 11 2" xfId="36359"/>
    <cellStyle name="Normal 30 8 8 12" xfId="18883"/>
    <cellStyle name="Normal 30 8 8 12 2" xfId="36360"/>
    <cellStyle name="Normal 30 8 8 13" xfId="18884"/>
    <cellStyle name="Normal 30 8 8 13 2" xfId="36361"/>
    <cellStyle name="Normal 30 8 8 14" xfId="18885"/>
    <cellStyle name="Normal 30 8 8 14 2" xfId="36362"/>
    <cellStyle name="Normal 30 8 8 15" xfId="36363"/>
    <cellStyle name="Normal 30 8 8 2" xfId="18886"/>
    <cellStyle name="Normal 30 8 8 2 2" xfId="36364"/>
    <cellStyle name="Normal 30 8 8 3" xfId="18887"/>
    <cellStyle name="Normal 30 8 8 3 2" xfId="36365"/>
    <cellStyle name="Normal 30 8 8 4" xfId="18888"/>
    <cellStyle name="Normal 30 8 8 4 2" xfId="36366"/>
    <cellStyle name="Normal 30 8 8 5" xfId="18889"/>
    <cellStyle name="Normal 30 8 8 5 2" xfId="36367"/>
    <cellStyle name="Normal 30 8 8 6" xfId="18890"/>
    <cellStyle name="Normal 30 8 8 6 2" xfId="36368"/>
    <cellStyle name="Normal 30 8 8 7" xfId="18891"/>
    <cellStyle name="Normal 30 8 8 7 2" xfId="36369"/>
    <cellStyle name="Normal 30 8 8 8" xfId="18892"/>
    <cellStyle name="Normal 30 8 8 8 2" xfId="36370"/>
    <cellStyle name="Normal 30 8 8 9" xfId="18893"/>
    <cellStyle name="Normal 30 8 8 9 2" xfId="36371"/>
    <cellStyle name="Normal 30 8 9" xfId="18894"/>
    <cellStyle name="Normal 30 8 9 10" xfId="18895"/>
    <cellStyle name="Normal 30 8 9 10 2" xfId="36372"/>
    <cellStyle name="Normal 30 8 9 11" xfId="18896"/>
    <cellStyle name="Normal 30 8 9 11 2" xfId="36373"/>
    <cellStyle name="Normal 30 8 9 12" xfId="18897"/>
    <cellStyle name="Normal 30 8 9 12 2" xfId="36374"/>
    <cellStyle name="Normal 30 8 9 13" xfId="18898"/>
    <cellStyle name="Normal 30 8 9 13 2" xfId="36375"/>
    <cellStyle name="Normal 30 8 9 14" xfId="18899"/>
    <cellStyle name="Normal 30 8 9 14 2" xfId="36376"/>
    <cellStyle name="Normal 30 8 9 15" xfId="36377"/>
    <cellStyle name="Normal 30 8 9 2" xfId="18900"/>
    <cellStyle name="Normal 30 8 9 2 2" xfId="36378"/>
    <cellStyle name="Normal 30 8 9 3" xfId="18901"/>
    <cellStyle name="Normal 30 8 9 3 2" xfId="36379"/>
    <cellStyle name="Normal 30 8 9 4" xfId="18902"/>
    <cellStyle name="Normal 30 8 9 4 2" xfId="36380"/>
    <cellStyle name="Normal 30 8 9 5" xfId="18903"/>
    <cellStyle name="Normal 30 8 9 5 2" xfId="36381"/>
    <cellStyle name="Normal 30 8 9 6" xfId="18904"/>
    <cellStyle name="Normal 30 8 9 6 2" xfId="36382"/>
    <cellStyle name="Normal 30 8 9 7" xfId="18905"/>
    <cellStyle name="Normal 30 8 9 7 2" xfId="36383"/>
    <cellStyle name="Normal 30 8 9 8" xfId="18906"/>
    <cellStyle name="Normal 30 8 9 8 2" xfId="36384"/>
    <cellStyle name="Normal 30 8 9 9" xfId="18907"/>
    <cellStyle name="Normal 30 8 9 9 2" xfId="36385"/>
    <cellStyle name="Normal 30 9" xfId="18908"/>
    <cellStyle name="Normal 31" xfId="414"/>
    <cellStyle name="Normal 31 2" xfId="18909"/>
    <cellStyle name="Normal 31 3" xfId="18910"/>
    <cellStyle name="Normal 31 4" xfId="18911"/>
    <cellStyle name="Normal 31 5" xfId="18912"/>
    <cellStyle name="Normal 31 6" xfId="18913"/>
    <cellStyle name="Normal 31 7" xfId="18914"/>
    <cellStyle name="Normal 31 8" xfId="37813"/>
    <cellStyle name="Normal 32" xfId="416"/>
    <cellStyle name="Normal 32 2" xfId="18915"/>
    <cellStyle name="Normal 32 3" xfId="18916"/>
    <cellStyle name="Normal 32 4" xfId="18917"/>
    <cellStyle name="Normal 33" xfId="278"/>
    <cellStyle name="Normal 33 2" xfId="18918"/>
    <cellStyle name="Normal 33 3" xfId="18919"/>
    <cellStyle name="Normal 33 4" xfId="18920"/>
    <cellStyle name="Normal 34" xfId="587"/>
    <cellStyle name="Normal 34 2" xfId="18921"/>
    <cellStyle name="Normal 34 3" xfId="18922"/>
    <cellStyle name="Normal 34 4" xfId="18923"/>
    <cellStyle name="Normal 34 5" xfId="18924"/>
    <cellStyle name="Normal 34 6" xfId="18925"/>
    <cellStyle name="Normal 34 7" xfId="18926"/>
    <cellStyle name="Normal 34 8" xfId="37927"/>
    <cellStyle name="Normal 35" xfId="302"/>
    <cellStyle name="Normal 35 2" xfId="361"/>
    <cellStyle name="Normal 35 2 2" xfId="558"/>
    <cellStyle name="Normal 35 2 2 2" xfId="37916"/>
    <cellStyle name="Normal 35 2 3" xfId="18927"/>
    <cellStyle name="Normal 35 2 4" xfId="37802"/>
    <cellStyle name="Normal 35 3" xfId="499"/>
    <cellStyle name="Normal 35 3 2" xfId="18928"/>
    <cellStyle name="Normal 35 3 3" xfId="37857"/>
    <cellStyle name="Normal 35 4" xfId="18929"/>
    <cellStyle name="Normal 35 5" xfId="18930"/>
    <cellStyle name="Normal 35 5 2" xfId="36386"/>
    <cellStyle name="Normal 35 6" xfId="18931"/>
    <cellStyle name="Normal 35 7" xfId="37743"/>
    <cellStyle name="Normal 36" xfId="135"/>
    <cellStyle name="Normal 36 2" xfId="221"/>
    <cellStyle name="Normal 36 3" xfId="18932"/>
    <cellStyle name="Normal 36 4" xfId="36387"/>
    <cellStyle name="Normal 37" xfId="136"/>
    <cellStyle name="Normal 37 2" xfId="222"/>
    <cellStyle name="Normal 37 2 10" xfId="18933"/>
    <cellStyle name="Normal 37 2 10 10" xfId="18934"/>
    <cellStyle name="Normal 37 2 10 10 2" xfId="36388"/>
    <cellStyle name="Normal 37 2 10 11" xfId="18935"/>
    <cellStyle name="Normal 37 2 10 11 2" xfId="36389"/>
    <cellStyle name="Normal 37 2 10 12" xfId="18936"/>
    <cellStyle name="Normal 37 2 10 12 2" xfId="36390"/>
    <cellStyle name="Normal 37 2 10 13" xfId="18937"/>
    <cellStyle name="Normal 37 2 10 13 2" xfId="36391"/>
    <cellStyle name="Normal 37 2 10 14" xfId="18938"/>
    <cellStyle name="Normal 37 2 10 14 2" xfId="36392"/>
    <cellStyle name="Normal 37 2 10 15" xfId="36393"/>
    <cellStyle name="Normal 37 2 10 2" xfId="18939"/>
    <cellStyle name="Normal 37 2 10 2 2" xfId="36394"/>
    <cellStyle name="Normal 37 2 10 3" xfId="18940"/>
    <cellStyle name="Normal 37 2 10 3 2" xfId="36395"/>
    <cellStyle name="Normal 37 2 10 4" xfId="18941"/>
    <cellStyle name="Normal 37 2 10 4 2" xfId="36396"/>
    <cellStyle name="Normal 37 2 10 5" xfId="18942"/>
    <cellStyle name="Normal 37 2 10 5 2" xfId="36397"/>
    <cellStyle name="Normal 37 2 10 6" xfId="18943"/>
    <cellStyle name="Normal 37 2 10 6 2" xfId="36398"/>
    <cellStyle name="Normal 37 2 10 7" xfId="18944"/>
    <cellStyle name="Normal 37 2 10 7 2" xfId="36399"/>
    <cellStyle name="Normal 37 2 10 8" xfId="18945"/>
    <cellStyle name="Normal 37 2 10 8 2" xfId="36400"/>
    <cellStyle name="Normal 37 2 10 9" xfId="18946"/>
    <cellStyle name="Normal 37 2 10 9 2" xfId="36401"/>
    <cellStyle name="Normal 37 2 11" xfId="18947"/>
    <cellStyle name="Normal 37 2 11 10" xfId="18948"/>
    <cellStyle name="Normal 37 2 11 10 2" xfId="36402"/>
    <cellStyle name="Normal 37 2 11 11" xfId="18949"/>
    <cellStyle name="Normal 37 2 11 11 2" xfId="36403"/>
    <cellStyle name="Normal 37 2 11 12" xfId="18950"/>
    <cellStyle name="Normal 37 2 11 12 2" xfId="36404"/>
    <cellStyle name="Normal 37 2 11 13" xfId="18951"/>
    <cellStyle name="Normal 37 2 11 13 2" xfId="36405"/>
    <cellStyle name="Normal 37 2 11 14" xfId="18952"/>
    <cellStyle name="Normal 37 2 11 14 2" xfId="36406"/>
    <cellStyle name="Normal 37 2 11 15" xfId="36407"/>
    <cellStyle name="Normal 37 2 11 2" xfId="18953"/>
    <cellStyle name="Normal 37 2 11 2 2" xfId="36408"/>
    <cellStyle name="Normal 37 2 11 3" xfId="18954"/>
    <cellStyle name="Normal 37 2 11 3 2" xfId="36409"/>
    <cellStyle name="Normal 37 2 11 4" xfId="18955"/>
    <cellStyle name="Normal 37 2 11 4 2" xfId="36410"/>
    <cellStyle name="Normal 37 2 11 5" xfId="18956"/>
    <cellStyle name="Normal 37 2 11 5 2" xfId="36411"/>
    <cellStyle name="Normal 37 2 11 6" xfId="18957"/>
    <cellStyle name="Normal 37 2 11 6 2" xfId="36412"/>
    <cellStyle name="Normal 37 2 11 7" xfId="18958"/>
    <cellStyle name="Normal 37 2 11 7 2" xfId="36413"/>
    <cellStyle name="Normal 37 2 11 8" xfId="18959"/>
    <cellStyle name="Normal 37 2 11 8 2" xfId="36414"/>
    <cellStyle name="Normal 37 2 11 9" xfId="18960"/>
    <cellStyle name="Normal 37 2 11 9 2" xfId="36415"/>
    <cellStyle name="Normal 37 2 12" xfId="18961"/>
    <cellStyle name="Normal 37 2 12 10" xfId="18962"/>
    <cellStyle name="Normal 37 2 12 10 2" xfId="36416"/>
    <cellStyle name="Normal 37 2 12 11" xfId="18963"/>
    <cellStyle name="Normal 37 2 12 11 2" xfId="36417"/>
    <cellStyle name="Normal 37 2 12 12" xfId="18964"/>
    <cellStyle name="Normal 37 2 12 12 2" xfId="36418"/>
    <cellStyle name="Normal 37 2 12 13" xfId="18965"/>
    <cellStyle name="Normal 37 2 12 13 2" xfId="36419"/>
    <cellStyle name="Normal 37 2 12 14" xfId="18966"/>
    <cellStyle name="Normal 37 2 12 14 2" xfId="36420"/>
    <cellStyle name="Normal 37 2 12 15" xfId="36421"/>
    <cellStyle name="Normal 37 2 12 2" xfId="18967"/>
    <cellStyle name="Normal 37 2 12 2 2" xfId="36422"/>
    <cellStyle name="Normal 37 2 12 3" xfId="18968"/>
    <cellStyle name="Normal 37 2 12 3 2" xfId="36423"/>
    <cellStyle name="Normal 37 2 12 4" xfId="18969"/>
    <cellStyle name="Normal 37 2 12 4 2" xfId="36424"/>
    <cellStyle name="Normal 37 2 12 5" xfId="18970"/>
    <cellStyle name="Normal 37 2 12 5 2" xfId="36425"/>
    <cellStyle name="Normal 37 2 12 6" xfId="18971"/>
    <cellStyle name="Normal 37 2 12 6 2" xfId="36426"/>
    <cellStyle name="Normal 37 2 12 7" xfId="18972"/>
    <cellStyle name="Normal 37 2 12 7 2" xfId="36427"/>
    <cellStyle name="Normal 37 2 12 8" xfId="18973"/>
    <cellStyle name="Normal 37 2 12 8 2" xfId="36428"/>
    <cellStyle name="Normal 37 2 12 9" xfId="18974"/>
    <cellStyle name="Normal 37 2 12 9 2" xfId="36429"/>
    <cellStyle name="Normal 37 2 13" xfId="18975"/>
    <cellStyle name="Normal 37 2 13 10" xfId="18976"/>
    <cellStyle name="Normal 37 2 13 10 2" xfId="36430"/>
    <cellStyle name="Normal 37 2 13 11" xfId="18977"/>
    <cellStyle name="Normal 37 2 13 11 2" xfId="36431"/>
    <cellStyle name="Normal 37 2 13 12" xfId="18978"/>
    <cellStyle name="Normal 37 2 13 12 2" xfId="36432"/>
    <cellStyle name="Normal 37 2 13 13" xfId="18979"/>
    <cellStyle name="Normal 37 2 13 13 2" xfId="36433"/>
    <cellStyle name="Normal 37 2 13 14" xfId="18980"/>
    <cellStyle name="Normal 37 2 13 14 2" xfId="36434"/>
    <cellStyle name="Normal 37 2 13 15" xfId="36435"/>
    <cellStyle name="Normal 37 2 13 2" xfId="18981"/>
    <cellStyle name="Normal 37 2 13 2 2" xfId="36436"/>
    <cellStyle name="Normal 37 2 13 3" xfId="18982"/>
    <cellStyle name="Normal 37 2 13 3 2" xfId="36437"/>
    <cellStyle name="Normal 37 2 13 4" xfId="18983"/>
    <cellStyle name="Normal 37 2 13 4 2" xfId="36438"/>
    <cellStyle name="Normal 37 2 13 5" xfId="18984"/>
    <cellStyle name="Normal 37 2 13 5 2" xfId="36439"/>
    <cellStyle name="Normal 37 2 13 6" xfId="18985"/>
    <cellStyle name="Normal 37 2 13 6 2" xfId="36440"/>
    <cellStyle name="Normal 37 2 13 7" xfId="18986"/>
    <cellStyle name="Normal 37 2 13 7 2" xfId="36441"/>
    <cellStyle name="Normal 37 2 13 8" xfId="18987"/>
    <cellStyle name="Normal 37 2 13 8 2" xfId="36442"/>
    <cellStyle name="Normal 37 2 13 9" xfId="18988"/>
    <cellStyle name="Normal 37 2 13 9 2" xfId="36443"/>
    <cellStyle name="Normal 37 2 14" xfId="18989"/>
    <cellStyle name="Normal 37 2 14 10" xfId="18990"/>
    <cellStyle name="Normal 37 2 14 10 2" xfId="36444"/>
    <cellStyle name="Normal 37 2 14 11" xfId="18991"/>
    <cellStyle name="Normal 37 2 14 11 2" xfId="36445"/>
    <cellStyle name="Normal 37 2 14 12" xfId="18992"/>
    <cellStyle name="Normal 37 2 14 12 2" xfId="36446"/>
    <cellStyle name="Normal 37 2 14 13" xfId="18993"/>
    <cellStyle name="Normal 37 2 14 13 2" xfId="36447"/>
    <cellStyle name="Normal 37 2 14 14" xfId="18994"/>
    <cellStyle name="Normal 37 2 14 14 2" xfId="36448"/>
    <cellStyle name="Normal 37 2 14 15" xfId="36449"/>
    <cellStyle name="Normal 37 2 14 2" xfId="18995"/>
    <cellStyle name="Normal 37 2 14 2 2" xfId="36450"/>
    <cellStyle name="Normal 37 2 14 3" xfId="18996"/>
    <cellStyle name="Normal 37 2 14 3 2" xfId="36451"/>
    <cellStyle name="Normal 37 2 14 4" xfId="18997"/>
    <cellStyle name="Normal 37 2 14 4 2" xfId="36452"/>
    <cellStyle name="Normal 37 2 14 5" xfId="18998"/>
    <cellStyle name="Normal 37 2 14 5 2" xfId="36453"/>
    <cellStyle name="Normal 37 2 14 6" xfId="18999"/>
    <cellStyle name="Normal 37 2 14 6 2" xfId="36454"/>
    <cellStyle name="Normal 37 2 14 7" xfId="19000"/>
    <cellStyle name="Normal 37 2 14 7 2" xfId="36455"/>
    <cellStyle name="Normal 37 2 14 8" xfId="19001"/>
    <cellStyle name="Normal 37 2 14 8 2" xfId="36456"/>
    <cellStyle name="Normal 37 2 14 9" xfId="19002"/>
    <cellStyle name="Normal 37 2 14 9 2" xfId="36457"/>
    <cellStyle name="Normal 37 2 15" xfId="19003"/>
    <cellStyle name="Normal 37 2 15 10" xfId="19004"/>
    <cellStyle name="Normal 37 2 15 10 2" xfId="36458"/>
    <cellStyle name="Normal 37 2 15 11" xfId="19005"/>
    <cellStyle name="Normal 37 2 15 11 2" xfId="36459"/>
    <cellStyle name="Normal 37 2 15 12" xfId="19006"/>
    <cellStyle name="Normal 37 2 15 12 2" xfId="36460"/>
    <cellStyle name="Normal 37 2 15 13" xfId="19007"/>
    <cellStyle name="Normal 37 2 15 13 2" xfId="36461"/>
    <cellStyle name="Normal 37 2 15 14" xfId="19008"/>
    <cellStyle name="Normal 37 2 15 14 2" xfId="36462"/>
    <cellStyle name="Normal 37 2 15 15" xfId="36463"/>
    <cellStyle name="Normal 37 2 15 2" xfId="19009"/>
    <cellStyle name="Normal 37 2 15 2 2" xfId="36464"/>
    <cellStyle name="Normal 37 2 15 3" xfId="19010"/>
    <cellStyle name="Normal 37 2 15 3 2" xfId="36465"/>
    <cellStyle name="Normal 37 2 15 4" xfId="19011"/>
    <cellStyle name="Normal 37 2 15 4 2" xfId="36466"/>
    <cellStyle name="Normal 37 2 15 5" xfId="19012"/>
    <cellStyle name="Normal 37 2 15 5 2" xfId="36467"/>
    <cellStyle name="Normal 37 2 15 6" xfId="19013"/>
    <cellStyle name="Normal 37 2 15 6 2" xfId="36468"/>
    <cellStyle name="Normal 37 2 15 7" xfId="19014"/>
    <cellStyle name="Normal 37 2 15 7 2" xfId="36469"/>
    <cellStyle name="Normal 37 2 15 8" xfId="19015"/>
    <cellStyle name="Normal 37 2 15 8 2" xfId="36470"/>
    <cellStyle name="Normal 37 2 15 9" xfId="19016"/>
    <cellStyle name="Normal 37 2 15 9 2" xfId="36471"/>
    <cellStyle name="Normal 37 2 16" xfId="19017"/>
    <cellStyle name="Normal 37 2 16 10" xfId="19018"/>
    <cellStyle name="Normal 37 2 16 10 2" xfId="36472"/>
    <cellStyle name="Normal 37 2 16 11" xfId="19019"/>
    <cellStyle name="Normal 37 2 16 11 2" xfId="36473"/>
    <cellStyle name="Normal 37 2 16 12" xfId="19020"/>
    <cellStyle name="Normal 37 2 16 12 2" xfId="36474"/>
    <cellStyle name="Normal 37 2 16 13" xfId="19021"/>
    <cellStyle name="Normal 37 2 16 13 2" xfId="36475"/>
    <cellStyle name="Normal 37 2 16 14" xfId="19022"/>
    <cellStyle name="Normal 37 2 16 14 2" xfId="36476"/>
    <cellStyle name="Normal 37 2 16 15" xfId="36477"/>
    <cellStyle name="Normal 37 2 16 2" xfId="19023"/>
    <cellStyle name="Normal 37 2 16 2 2" xfId="36478"/>
    <cellStyle name="Normal 37 2 16 3" xfId="19024"/>
    <cellStyle name="Normal 37 2 16 3 2" xfId="36479"/>
    <cellStyle name="Normal 37 2 16 4" xfId="19025"/>
    <cellStyle name="Normal 37 2 16 4 2" xfId="36480"/>
    <cellStyle name="Normal 37 2 16 5" xfId="19026"/>
    <cellStyle name="Normal 37 2 16 5 2" xfId="36481"/>
    <cellStyle name="Normal 37 2 16 6" xfId="19027"/>
    <cellStyle name="Normal 37 2 16 6 2" xfId="36482"/>
    <cellStyle name="Normal 37 2 16 7" xfId="19028"/>
    <cellStyle name="Normal 37 2 16 7 2" xfId="36483"/>
    <cellStyle name="Normal 37 2 16 8" xfId="19029"/>
    <cellStyle name="Normal 37 2 16 8 2" xfId="36484"/>
    <cellStyle name="Normal 37 2 16 9" xfId="19030"/>
    <cellStyle name="Normal 37 2 16 9 2" xfId="36485"/>
    <cellStyle name="Normal 37 2 17" xfId="19031"/>
    <cellStyle name="Normal 37 2 17 10" xfId="19032"/>
    <cellStyle name="Normal 37 2 17 10 2" xfId="36486"/>
    <cellStyle name="Normal 37 2 17 11" xfId="19033"/>
    <cellStyle name="Normal 37 2 17 11 2" xfId="36487"/>
    <cellStyle name="Normal 37 2 17 12" xfId="19034"/>
    <cellStyle name="Normal 37 2 17 12 2" xfId="36488"/>
    <cellStyle name="Normal 37 2 17 13" xfId="19035"/>
    <cellStyle name="Normal 37 2 17 13 2" xfId="36489"/>
    <cellStyle name="Normal 37 2 17 14" xfId="19036"/>
    <cellStyle name="Normal 37 2 17 14 2" xfId="36490"/>
    <cellStyle name="Normal 37 2 17 15" xfId="36491"/>
    <cellStyle name="Normal 37 2 17 2" xfId="19037"/>
    <cellStyle name="Normal 37 2 17 2 2" xfId="36492"/>
    <cellStyle name="Normal 37 2 17 3" xfId="19038"/>
    <cellStyle name="Normal 37 2 17 3 2" xfId="36493"/>
    <cellStyle name="Normal 37 2 17 4" xfId="19039"/>
    <cellStyle name="Normal 37 2 17 4 2" xfId="36494"/>
    <cellStyle name="Normal 37 2 17 5" xfId="19040"/>
    <cellStyle name="Normal 37 2 17 5 2" xfId="36495"/>
    <cellStyle name="Normal 37 2 17 6" xfId="19041"/>
    <cellStyle name="Normal 37 2 17 6 2" xfId="36496"/>
    <cellStyle name="Normal 37 2 17 7" xfId="19042"/>
    <cellStyle name="Normal 37 2 17 7 2" xfId="36497"/>
    <cellStyle name="Normal 37 2 17 8" xfId="19043"/>
    <cellStyle name="Normal 37 2 17 8 2" xfId="36498"/>
    <cellStyle name="Normal 37 2 17 9" xfId="19044"/>
    <cellStyle name="Normal 37 2 17 9 2" xfId="36499"/>
    <cellStyle name="Normal 37 2 18" xfId="19045"/>
    <cellStyle name="Normal 37 2 18 2" xfId="36500"/>
    <cellStyle name="Normal 37 2 19" xfId="19046"/>
    <cellStyle name="Normal 37 2 19 2" xfId="36501"/>
    <cellStyle name="Normal 37 2 2" xfId="19047"/>
    <cellStyle name="Normal 37 2 20" xfId="19048"/>
    <cellStyle name="Normal 37 2 20 2" xfId="36502"/>
    <cellStyle name="Normal 37 2 21" xfId="19049"/>
    <cellStyle name="Normal 37 2 21 2" xfId="36503"/>
    <cellStyle name="Normal 37 2 22" xfId="19050"/>
    <cellStyle name="Normal 37 2 22 2" xfId="36504"/>
    <cellStyle name="Normal 37 2 23" xfId="19051"/>
    <cellStyle name="Normal 37 2 23 2" xfId="36505"/>
    <cellStyle name="Normal 37 2 24" xfId="19052"/>
    <cellStyle name="Normal 37 2 24 2" xfId="36506"/>
    <cellStyle name="Normal 37 2 25" xfId="19053"/>
    <cellStyle name="Normal 37 2 25 2" xfId="36507"/>
    <cellStyle name="Normal 37 2 26" xfId="19054"/>
    <cellStyle name="Normal 37 2 26 2" xfId="36508"/>
    <cellStyle name="Normal 37 2 27" xfId="19055"/>
    <cellStyle name="Normal 37 2 27 2" xfId="36509"/>
    <cellStyle name="Normal 37 2 28" xfId="19056"/>
    <cellStyle name="Normal 37 2 28 2" xfId="36510"/>
    <cellStyle name="Normal 37 2 29" xfId="19057"/>
    <cellStyle name="Normal 37 2 29 2" xfId="36511"/>
    <cellStyle name="Normal 37 2 3" xfId="19058"/>
    <cellStyle name="Normal 37 2 30" xfId="19059"/>
    <cellStyle name="Normal 37 2 30 2" xfId="36512"/>
    <cellStyle name="Normal 37 2 31" xfId="19060"/>
    <cellStyle name="Normal 37 2 32" xfId="36513"/>
    <cellStyle name="Normal 37 2 4" xfId="19061"/>
    <cellStyle name="Normal 37 2 4 10" xfId="19062"/>
    <cellStyle name="Normal 37 2 4 10 2" xfId="36514"/>
    <cellStyle name="Normal 37 2 4 11" xfId="19063"/>
    <cellStyle name="Normal 37 2 4 11 2" xfId="36515"/>
    <cellStyle name="Normal 37 2 4 12" xfId="19064"/>
    <cellStyle name="Normal 37 2 4 12 2" xfId="36516"/>
    <cellStyle name="Normal 37 2 4 13" xfId="19065"/>
    <cellStyle name="Normal 37 2 4 13 2" xfId="36517"/>
    <cellStyle name="Normal 37 2 4 14" xfId="19066"/>
    <cellStyle name="Normal 37 2 4 14 2" xfId="36518"/>
    <cellStyle name="Normal 37 2 4 15" xfId="19067"/>
    <cellStyle name="Normal 37 2 4 15 2" xfId="36519"/>
    <cellStyle name="Normal 37 2 4 16" xfId="36520"/>
    <cellStyle name="Normal 37 2 4 2" xfId="19068"/>
    <cellStyle name="Normal 37 2 4 2 10" xfId="19069"/>
    <cellStyle name="Normal 37 2 4 2 10 2" xfId="36521"/>
    <cellStyle name="Normal 37 2 4 2 11" xfId="19070"/>
    <cellStyle name="Normal 37 2 4 2 11 2" xfId="36522"/>
    <cellStyle name="Normal 37 2 4 2 12" xfId="19071"/>
    <cellStyle name="Normal 37 2 4 2 12 2" xfId="36523"/>
    <cellStyle name="Normal 37 2 4 2 13" xfId="19072"/>
    <cellStyle name="Normal 37 2 4 2 13 2" xfId="36524"/>
    <cellStyle name="Normal 37 2 4 2 14" xfId="19073"/>
    <cellStyle name="Normal 37 2 4 2 14 2" xfId="36525"/>
    <cellStyle name="Normal 37 2 4 2 15" xfId="36526"/>
    <cellStyle name="Normal 37 2 4 2 2" xfId="19074"/>
    <cellStyle name="Normal 37 2 4 2 2 2" xfId="36527"/>
    <cellStyle name="Normal 37 2 4 2 3" xfId="19075"/>
    <cellStyle name="Normal 37 2 4 2 3 2" xfId="36528"/>
    <cellStyle name="Normal 37 2 4 2 4" xfId="19076"/>
    <cellStyle name="Normal 37 2 4 2 4 2" xfId="36529"/>
    <cellStyle name="Normal 37 2 4 2 5" xfId="19077"/>
    <cellStyle name="Normal 37 2 4 2 5 2" xfId="36530"/>
    <cellStyle name="Normal 37 2 4 2 6" xfId="19078"/>
    <cellStyle name="Normal 37 2 4 2 6 2" xfId="36531"/>
    <cellStyle name="Normal 37 2 4 2 7" xfId="19079"/>
    <cellStyle name="Normal 37 2 4 2 7 2" xfId="36532"/>
    <cellStyle name="Normal 37 2 4 2 8" xfId="19080"/>
    <cellStyle name="Normal 37 2 4 2 8 2" xfId="36533"/>
    <cellStyle name="Normal 37 2 4 2 9" xfId="19081"/>
    <cellStyle name="Normal 37 2 4 2 9 2" xfId="36534"/>
    <cellStyle name="Normal 37 2 4 3" xfId="19082"/>
    <cellStyle name="Normal 37 2 4 3 2" xfId="36535"/>
    <cellStyle name="Normal 37 2 4 4" xfId="19083"/>
    <cellStyle name="Normal 37 2 4 4 2" xfId="36536"/>
    <cellStyle name="Normal 37 2 4 5" xfId="19084"/>
    <cellStyle name="Normal 37 2 4 5 2" xfId="36537"/>
    <cellStyle name="Normal 37 2 4 6" xfId="19085"/>
    <cellStyle name="Normal 37 2 4 6 2" xfId="36538"/>
    <cellStyle name="Normal 37 2 4 7" xfId="19086"/>
    <cellStyle name="Normal 37 2 4 7 2" xfId="36539"/>
    <cellStyle name="Normal 37 2 4 8" xfId="19087"/>
    <cellStyle name="Normal 37 2 4 8 2" xfId="36540"/>
    <cellStyle name="Normal 37 2 4 9" xfId="19088"/>
    <cellStyle name="Normal 37 2 4 9 2" xfId="36541"/>
    <cellStyle name="Normal 37 2 5" xfId="19089"/>
    <cellStyle name="Normal 37 2 5 10" xfId="19090"/>
    <cellStyle name="Normal 37 2 5 10 2" xfId="36542"/>
    <cellStyle name="Normal 37 2 5 11" xfId="19091"/>
    <cellStyle name="Normal 37 2 5 11 2" xfId="36543"/>
    <cellStyle name="Normal 37 2 5 12" xfId="19092"/>
    <cellStyle name="Normal 37 2 5 12 2" xfId="36544"/>
    <cellStyle name="Normal 37 2 5 13" xfId="19093"/>
    <cellStyle name="Normal 37 2 5 13 2" xfId="36545"/>
    <cellStyle name="Normal 37 2 5 14" xfId="19094"/>
    <cellStyle name="Normal 37 2 5 14 2" xfId="36546"/>
    <cellStyle name="Normal 37 2 5 15" xfId="19095"/>
    <cellStyle name="Normal 37 2 5 15 2" xfId="36547"/>
    <cellStyle name="Normal 37 2 5 16" xfId="36548"/>
    <cellStyle name="Normal 37 2 5 2" xfId="19096"/>
    <cellStyle name="Normal 37 2 5 2 10" xfId="19097"/>
    <cellStyle name="Normal 37 2 5 2 10 2" xfId="36549"/>
    <cellStyle name="Normal 37 2 5 2 11" xfId="19098"/>
    <cellStyle name="Normal 37 2 5 2 11 2" xfId="36550"/>
    <cellStyle name="Normal 37 2 5 2 12" xfId="19099"/>
    <cellStyle name="Normal 37 2 5 2 12 2" xfId="36551"/>
    <cellStyle name="Normal 37 2 5 2 13" xfId="19100"/>
    <cellStyle name="Normal 37 2 5 2 13 2" xfId="36552"/>
    <cellStyle name="Normal 37 2 5 2 14" xfId="19101"/>
    <cellStyle name="Normal 37 2 5 2 14 2" xfId="36553"/>
    <cellStyle name="Normal 37 2 5 2 15" xfId="36554"/>
    <cellStyle name="Normal 37 2 5 2 2" xfId="19102"/>
    <cellStyle name="Normal 37 2 5 2 2 2" xfId="36555"/>
    <cellStyle name="Normal 37 2 5 2 3" xfId="19103"/>
    <cellStyle name="Normal 37 2 5 2 3 2" xfId="36556"/>
    <cellStyle name="Normal 37 2 5 2 4" xfId="19104"/>
    <cellStyle name="Normal 37 2 5 2 4 2" xfId="36557"/>
    <cellStyle name="Normal 37 2 5 2 5" xfId="19105"/>
    <cellStyle name="Normal 37 2 5 2 5 2" xfId="36558"/>
    <cellStyle name="Normal 37 2 5 2 6" xfId="19106"/>
    <cellStyle name="Normal 37 2 5 2 6 2" xfId="36559"/>
    <cellStyle name="Normal 37 2 5 2 7" xfId="19107"/>
    <cellStyle name="Normal 37 2 5 2 7 2" xfId="36560"/>
    <cellStyle name="Normal 37 2 5 2 8" xfId="19108"/>
    <cellStyle name="Normal 37 2 5 2 8 2" xfId="36561"/>
    <cellStyle name="Normal 37 2 5 2 9" xfId="19109"/>
    <cellStyle name="Normal 37 2 5 2 9 2" xfId="36562"/>
    <cellStyle name="Normal 37 2 5 3" xfId="19110"/>
    <cellStyle name="Normal 37 2 5 3 2" xfId="36563"/>
    <cellStyle name="Normal 37 2 5 4" xfId="19111"/>
    <cellStyle name="Normal 37 2 5 4 2" xfId="36564"/>
    <cellStyle name="Normal 37 2 5 5" xfId="19112"/>
    <cellStyle name="Normal 37 2 5 5 2" xfId="36565"/>
    <cellStyle name="Normal 37 2 5 6" xfId="19113"/>
    <cellStyle name="Normal 37 2 5 6 2" xfId="36566"/>
    <cellStyle name="Normal 37 2 5 7" xfId="19114"/>
    <cellStyle name="Normal 37 2 5 7 2" xfId="36567"/>
    <cellStyle name="Normal 37 2 5 8" xfId="19115"/>
    <cellStyle name="Normal 37 2 5 8 2" xfId="36568"/>
    <cellStyle name="Normal 37 2 5 9" xfId="19116"/>
    <cellStyle name="Normal 37 2 5 9 2" xfId="36569"/>
    <cellStyle name="Normal 37 2 6" xfId="19117"/>
    <cellStyle name="Normal 37 2 6 10" xfId="19118"/>
    <cellStyle name="Normal 37 2 6 10 2" xfId="36570"/>
    <cellStyle name="Normal 37 2 6 11" xfId="19119"/>
    <cellStyle name="Normal 37 2 6 11 2" xfId="36571"/>
    <cellStyle name="Normal 37 2 6 12" xfId="19120"/>
    <cellStyle name="Normal 37 2 6 12 2" xfId="36572"/>
    <cellStyle name="Normal 37 2 6 13" xfId="19121"/>
    <cellStyle name="Normal 37 2 6 13 2" xfId="36573"/>
    <cellStyle name="Normal 37 2 6 14" xfId="19122"/>
    <cellStyle name="Normal 37 2 6 14 2" xfId="36574"/>
    <cellStyle name="Normal 37 2 6 15" xfId="19123"/>
    <cellStyle name="Normal 37 2 6 15 2" xfId="36575"/>
    <cellStyle name="Normal 37 2 6 16" xfId="36576"/>
    <cellStyle name="Normal 37 2 6 2" xfId="19124"/>
    <cellStyle name="Normal 37 2 6 2 10" xfId="19125"/>
    <cellStyle name="Normal 37 2 6 2 10 2" xfId="36577"/>
    <cellStyle name="Normal 37 2 6 2 11" xfId="19126"/>
    <cellStyle name="Normal 37 2 6 2 11 2" xfId="36578"/>
    <cellStyle name="Normal 37 2 6 2 12" xfId="19127"/>
    <cellStyle name="Normal 37 2 6 2 12 2" xfId="36579"/>
    <cellStyle name="Normal 37 2 6 2 13" xfId="19128"/>
    <cellStyle name="Normal 37 2 6 2 13 2" xfId="36580"/>
    <cellStyle name="Normal 37 2 6 2 14" xfId="19129"/>
    <cellStyle name="Normal 37 2 6 2 14 2" xfId="36581"/>
    <cellStyle name="Normal 37 2 6 2 15" xfId="36582"/>
    <cellStyle name="Normal 37 2 6 2 2" xfId="19130"/>
    <cellStyle name="Normal 37 2 6 2 2 2" xfId="36583"/>
    <cellStyle name="Normal 37 2 6 2 3" xfId="19131"/>
    <cellStyle name="Normal 37 2 6 2 3 2" xfId="36584"/>
    <cellStyle name="Normal 37 2 6 2 4" xfId="19132"/>
    <cellStyle name="Normal 37 2 6 2 4 2" xfId="36585"/>
    <cellStyle name="Normal 37 2 6 2 5" xfId="19133"/>
    <cellStyle name="Normal 37 2 6 2 5 2" xfId="36586"/>
    <cellStyle name="Normal 37 2 6 2 6" xfId="19134"/>
    <cellStyle name="Normal 37 2 6 2 6 2" xfId="36587"/>
    <cellStyle name="Normal 37 2 6 2 7" xfId="19135"/>
    <cellStyle name="Normal 37 2 6 2 7 2" xfId="36588"/>
    <cellStyle name="Normal 37 2 6 2 8" xfId="19136"/>
    <cellStyle name="Normal 37 2 6 2 8 2" xfId="36589"/>
    <cellStyle name="Normal 37 2 6 2 9" xfId="19137"/>
    <cellStyle name="Normal 37 2 6 2 9 2" xfId="36590"/>
    <cellStyle name="Normal 37 2 6 3" xfId="19138"/>
    <cellStyle name="Normal 37 2 6 3 2" xfId="36591"/>
    <cellStyle name="Normal 37 2 6 4" xfId="19139"/>
    <cellStyle name="Normal 37 2 6 4 2" xfId="36592"/>
    <cellStyle name="Normal 37 2 6 5" xfId="19140"/>
    <cellStyle name="Normal 37 2 6 5 2" xfId="36593"/>
    <cellStyle name="Normal 37 2 6 6" xfId="19141"/>
    <cellStyle name="Normal 37 2 6 6 2" xfId="36594"/>
    <cellStyle name="Normal 37 2 6 7" xfId="19142"/>
    <cellStyle name="Normal 37 2 6 7 2" xfId="36595"/>
    <cellStyle name="Normal 37 2 6 8" xfId="19143"/>
    <cellStyle name="Normal 37 2 6 8 2" xfId="36596"/>
    <cellStyle name="Normal 37 2 6 9" xfId="19144"/>
    <cellStyle name="Normal 37 2 6 9 2" xfId="36597"/>
    <cellStyle name="Normal 37 2 7" xfId="19145"/>
    <cellStyle name="Normal 37 2 7 10" xfId="19146"/>
    <cellStyle name="Normal 37 2 7 10 2" xfId="36598"/>
    <cellStyle name="Normal 37 2 7 11" xfId="19147"/>
    <cellStyle name="Normal 37 2 7 11 2" xfId="36599"/>
    <cellStyle name="Normal 37 2 7 12" xfId="19148"/>
    <cellStyle name="Normal 37 2 7 12 2" xfId="36600"/>
    <cellStyle name="Normal 37 2 7 13" xfId="19149"/>
    <cellStyle name="Normal 37 2 7 13 2" xfId="36601"/>
    <cellStyle name="Normal 37 2 7 14" xfId="19150"/>
    <cellStyle name="Normal 37 2 7 14 2" xfId="36602"/>
    <cellStyle name="Normal 37 2 7 15" xfId="36603"/>
    <cellStyle name="Normal 37 2 7 2" xfId="19151"/>
    <cellStyle name="Normal 37 2 7 2 2" xfId="36604"/>
    <cellStyle name="Normal 37 2 7 3" xfId="19152"/>
    <cellStyle name="Normal 37 2 7 3 2" xfId="36605"/>
    <cellStyle name="Normal 37 2 7 4" xfId="19153"/>
    <cellStyle name="Normal 37 2 7 4 2" xfId="36606"/>
    <cellStyle name="Normal 37 2 7 5" xfId="19154"/>
    <cellStyle name="Normal 37 2 7 5 2" xfId="36607"/>
    <cellStyle name="Normal 37 2 7 6" xfId="19155"/>
    <cellStyle name="Normal 37 2 7 6 2" xfId="36608"/>
    <cellStyle name="Normal 37 2 7 7" xfId="19156"/>
    <cellStyle name="Normal 37 2 7 7 2" xfId="36609"/>
    <cellStyle name="Normal 37 2 7 8" xfId="19157"/>
    <cellStyle name="Normal 37 2 7 8 2" xfId="36610"/>
    <cellStyle name="Normal 37 2 7 9" xfId="19158"/>
    <cellStyle name="Normal 37 2 7 9 2" xfId="36611"/>
    <cellStyle name="Normal 37 2 8" xfId="19159"/>
    <cellStyle name="Normal 37 2 8 10" xfId="19160"/>
    <cellStyle name="Normal 37 2 8 10 2" xfId="36612"/>
    <cellStyle name="Normal 37 2 8 11" xfId="19161"/>
    <cellStyle name="Normal 37 2 8 11 2" xfId="36613"/>
    <cellStyle name="Normal 37 2 8 12" xfId="19162"/>
    <cellStyle name="Normal 37 2 8 12 2" xfId="36614"/>
    <cellStyle name="Normal 37 2 8 13" xfId="19163"/>
    <cellStyle name="Normal 37 2 8 13 2" xfId="36615"/>
    <cellStyle name="Normal 37 2 8 14" xfId="19164"/>
    <cellStyle name="Normal 37 2 8 14 2" xfId="36616"/>
    <cellStyle name="Normal 37 2 8 15" xfId="36617"/>
    <cellStyle name="Normal 37 2 8 2" xfId="19165"/>
    <cellStyle name="Normal 37 2 8 2 2" xfId="36618"/>
    <cellStyle name="Normal 37 2 8 3" xfId="19166"/>
    <cellStyle name="Normal 37 2 8 3 2" xfId="36619"/>
    <cellStyle name="Normal 37 2 8 4" xfId="19167"/>
    <cellStyle name="Normal 37 2 8 4 2" xfId="36620"/>
    <cellStyle name="Normal 37 2 8 5" xfId="19168"/>
    <cellStyle name="Normal 37 2 8 5 2" xfId="36621"/>
    <cellStyle name="Normal 37 2 8 6" xfId="19169"/>
    <cellStyle name="Normal 37 2 8 6 2" xfId="36622"/>
    <cellStyle name="Normal 37 2 8 7" xfId="19170"/>
    <cellStyle name="Normal 37 2 8 7 2" xfId="36623"/>
    <cellStyle name="Normal 37 2 8 8" xfId="19171"/>
    <cellStyle name="Normal 37 2 8 8 2" xfId="36624"/>
    <cellStyle name="Normal 37 2 8 9" xfId="19172"/>
    <cellStyle name="Normal 37 2 8 9 2" xfId="36625"/>
    <cellStyle name="Normal 37 2 9" xfId="19173"/>
    <cellStyle name="Normal 37 2 9 10" xfId="19174"/>
    <cellStyle name="Normal 37 2 9 10 2" xfId="36626"/>
    <cellStyle name="Normal 37 2 9 11" xfId="19175"/>
    <cellStyle name="Normal 37 2 9 11 2" xfId="36627"/>
    <cellStyle name="Normal 37 2 9 12" xfId="19176"/>
    <cellStyle name="Normal 37 2 9 12 2" xfId="36628"/>
    <cellStyle name="Normal 37 2 9 13" xfId="19177"/>
    <cellStyle name="Normal 37 2 9 13 2" xfId="36629"/>
    <cellStyle name="Normal 37 2 9 14" xfId="19178"/>
    <cellStyle name="Normal 37 2 9 14 2" xfId="36630"/>
    <cellStyle name="Normal 37 2 9 15" xfId="36631"/>
    <cellStyle name="Normal 37 2 9 2" xfId="19179"/>
    <cellStyle name="Normal 37 2 9 2 2" xfId="36632"/>
    <cellStyle name="Normal 37 2 9 3" xfId="19180"/>
    <cellStyle name="Normal 37 2 9 3 2" xfId="36633"/>
    <cellStyle name="Normal 37 2 9 4" xfId="19181"/>
    <cellStyle name="Normal 37 2 9 4 2" xfId="36634"/>
    <cellStyle name="Normal 37 2 9 5" xfId="19182"/>
    <cellStyle name="Normal 37 2 9 5 2" xfId="36635"/>
    <cellStyle name="Normal 37 2 9 6" xfId="19183"/>
    <cellStyle name="Normal 37 2 9 6 2" xfId="36636"/>
    <cellStyle name="Normal 37 2 9 7" xfId="19184"/>
    <cellStyle name="Normal 37 2 9 7 2" xfId="36637"/>
    <cellStyle name="Normal 37 2 9 8" xfId="19185"/>
    <cellStyle name="Normal 37 2 9 8 2" xfId="36638"/>
    <cellStyle name="Normal 37 2 9 9" xfId="19186"/>
    <cellStyle name="Normal 37 2 9 9 2" xfId="36639"/>
    <cellStyle name="Normal 37 3" xfId="19187"/>
    <cellStyle name="Normal 37 4" xfId="19188"/>
    <cellStyle name="Normal 37 4 10" xfId="19189"/>
    <cellStyle name="Normal 37 4 10 10" xfId="19190"/>
    <cellStyle name="Normal 37 4 10 10 2" xfId="36640"/>
    <cellStyle name="Normal 37 4 10 11" xfId="19191"/>
    <cellStyle name="Normal 37 4 10 11 2" xfId="36641"/>
    <cellStyle name="Normal 37 4 10 12" xfId="19192"/>
    <cellStyle name="Normal 37 4 10 12 2" xfId="36642"/>
    <cellStyle name="Normal 37 4 10 13" xfId="19193"/>
    <cellStyle name="Normal 37 4 10 13 2" xfId="36643"/>
    <cellStyle name="Normal 37 4 10 14" xfId="19194"/>
    <cellStyle name="Normal 37 4 10 14 2" xfId="36644"/>
    <cellStyle name="Normal 37 4 10 15" xfId="36645"/>
    <cellStyle name="Normal 37 4 10 2" xfId="19195"/>
    <cellStyle name="Normal 37 4 10 2 2" xfId="36646"/>
    <cellStyle name="Normal 37 4 10 3" xfId="19196"/>
    <cellStyle name="Normal 37 4 10 3 2" xfId="36647"/>
    <cellStyle name="Normal 37 4 10 4" xfId="19197"/>
    <cellStyle name="Normal 37 4 10 4 2" xfId="36648"/>
    <cellStyle name="Normal 37 4 10 5" xfId="19198"/>
    <cellStyle name="Normal 37 4 10 5 2" xfId="36649"/>
    <cellStyle name="Normal 37 4 10 6" xfId="19199"/>
    <cellStyle name="Normal 37 4 10 6 2" xfId="36650"/>
    <cellStyle name="Normal 37 4 10 7" xfId="19200"/>
    <cellStyle name="Normal 37 4 10 7 2" xfId="36651"/>
    <cellStyle name="Normal 37 4 10 8" xfId="19201"/>
    <cellStyle name="Normal 37 4 10 8 2" xfId="36652"/>
    <cellStyle name="Normal 37 4 10 9" xfId="19202"/>
    <cellStyle name="Normal 37 4 10 9 2" xfId="36653"/>
    <cellStyle name="Normal 37 4 11" xfId="19203"/>
    <cellStyle name="Normal 37 4 11 10" xfId="19204"/>
    <cellStyle name="Normal 37 4 11 10 2" xfId="36654"/>
    <cellStyle name="Normal 37 4 11 11" xfId="19205"/>
    <cellStyle name="Normal 37 4 11 11 2" xfId="36655"/>
    <cellStyle name="Normal 37 4 11 12" xfId="19206"/>
    <cellStyle name="Normal 37 4 11 12 2" xfId="36656"/>
    <cellStyle name="Normal 37 4 11 13" xfId="19207"/>
    <cellStyle name="Normal 37 4 11 13 2" xfId="36657"/>
    <cellStyle name="Normal 37 4 11 14" xfId="19208"/>
    <cellStyle name="Normal 37 4 11 14 2" xfId="36658"/>
    <cellStyle name="Normal 37 4 11 15" xfId="36659"/>
    <cellStyle name="Normal 37 4 11 2" xfId="19209"/>
    <cellStyle name="Normal 37 4 11 2 2" xfId="36660"/>
    <cellStyle name="Normal 37 4 11 3" xfId="19210"/>
    <cellStyle name="Normal 37 4 11 3 2" xfId="36661"/>
    <cellStyle name="Normal 37 4 11 4" xfId="19211"/>
    <cellStyle name="Normal 37 4 11 4 2" xfId="36662"/>
    <cellStyle name="Normal 37 4 11 5" xfId="19212"/>
    <cellStyle name="Normal 37 4 11 5 2" xfId="36663"/>
    <cellStyle name="Normal 37 4 11 6" xfId="19213"/>
    <cellStyle name="Normal 37 4 11 6 2" xfId="36664"/>
    <cellStyle name="Normal 37 4 11 7" xfId="19214"/>
    <cellStyle name="Normal 37 4 11 7 2" xfId="36665"/>
    <cellStyle name="Normal 37 4 11 8" xfId="19215"/>
    <cellStyle name="Normal 37 4 11 8 2" xfId="36666"/>
    <cellStyle name="Normal 37 4 11 9" xfId="19216"/>
    <cellStyle name="Normal 37 4 11 9 2" xfId="36667"/>
    <cellStyle name="Normal 37 4 12" xfId="19217"/>
    <cellStyle name="Normal 37 4 12 10" xfId="19218"/>
    <cellStyle name="Normal 37 4 12 10 2" xfId="36668"/>
    <cellStyle name="Normal 37 4 12 11" xfId="19219"/>
    <cellStyle name="Normal 37 4 12 11 2" xfId="36669"/>
    <cellStyle name="Normal 37 4 12 12" xfId="19220"/>
    <cellStyle name="Normal 37 4 12 12 2" xfId="36670"/>
    <cellStyle name="Normal 37 4 12 13" xfId="19221"/>
    <cellStyle name="Normal 37 4 12 13 2" xfId="36671"/>
    <cellStyle name="Normal 37 4 12 14" xfId="19222"/>
    <cellStyle name="Normal 37 4 12 14 2" xfId="36672"/>
    <cellStyle name="Normal 37 4 12 15" xfId="36673"/>
    <cellStyle name="Normal 37 4 12 2" xfId="19223"/>
    <cellStyle name="Normal 37 4 12 2 2" xfId="36674"/>
    <cellStyle name="Normal 37 4 12 3" xfId="19224"/>
    <cellStyle name="Normal 37 4 12 3 2" xfId="36675"/>
    <cellStyle name="Normal 37 4 12 4" xfId="19225"/>
    <cellStyle name="Normal 37 4 12 4 2" xfId="36676"/>
    <cellStyle name="Normal 37 4 12 5" xfId="19226"/>
    <cellStyle name="Normal 37 4 12 5 2" xfId="36677"/>
    <cellStyle name="Normal 37 4 12 6" xfId="19227"/>
    <cellStyle name="Normal 37 4 12 6 2" xfId="36678"/>
    <cellStyle name="Normal 37 4 12 7" xfId="19228"/>
    <cellStyle name="Normal 37 4 12 7 2" xfId="36679"/>
    <cellStyle name="Normal 37 4 12 8" xfId="19229"/>
    <cellStyle name="Normal 37 4 12 8 2" xfId="36680"/>
    <cellStyle name="Normal 37 4 12 9" xfId="19230"/>
    <cellStyle name="Normal 37 4 12 9 2" xfId="36681"/>
    <cellStyle name="Normal 37 4 13" xfId="19231"/>
    <cellStyle name="Normal 37 4 13 10" xfId="19232"/>
    <cellStyle name="Normal 37 4 13 10 2" xfId="36682"/>
    <cellStyle name="Normal 37 4 13 11" xfId="19233"/>
    <cellStyle name="Normal 37 4 13 11 2" xfId="36683"/>
    <cellStyle name="Normal 37 4 13 12" xfId="19234"/>
    <cellStyle name="Normal 37 4 13 12 2" xfId="36684"/>
    <cellStyle name="Normal 37 4 13 13" xfId="19235"/>
    <cellStyle name="Normal 37 4 13 13 2" xfId="36685"/>
    <cellStyle name="Normal 37 4 13 14" xfId="19236"/>
    <cellStyle name="Normal 37 4 13 14 2" xfId="36686"/>
    <cellStyle name="Normal 37 4 13 15" xfId="36687"/>
    <cellStyle name="Normal 37 4 13 2" xfId="19237"/>
    <cellStyle name="Normal 37 4 13 2 2" xfId="36688"/>
    <cellStyle name="Normal 37 4 13 3" xfId="19238"/>
    <cellStyle name="Normal 37 4 13 3 2" xfId="36689"/>
    <cellStyle name="Normal 37 4 13 4" xfId="19239"/>
    <cellStyle name="Normal 37 4 13 4 2" xfId="36690"/>
    <cellStyle name="Normal 37 4 13 5" xfId="19240"/>
    <cellStyle name="Normal 37 4 13 5 2" xfId="36691"/>
    <cellStyle name="Normal 37 4 13 6" xfId="19241"/>
    <cellStyle name="Normal 37 4 13 6 2" xfId="36692"/>
    <cellStyle name="Normal 37 4 13 7" xfId="19242"/>
    <cellStyle name="Normal 37 4 13 7 2" xfId="36693"/>
    <cellStyle name="Normal 37 4 13 8" xfId="19243"/>
    <cellStyle name="Normal 37 4 13 8 2" xfId="36694"/>
    <cellStyle name="Normal 37 4 13 9" xfId="19244"/>
    <cellStyle name="Normal 37 4 13 9 2" xfId="36695"/>
    <cellStyle name="Normal 37 4 14" xfId="19245"/>
    <cellStyle name="Normal 37 4 14 10" xfId="19246"/>
    <cellStyle name="Normal 37 4 14 10 2" xfId="36696"/>
    <cellStyle name="Normal 37 4 14 11" xfId="19247"/>
    <cellStyle name="Normal 37 4 14 11 2" xfId="36697"/>
    <cellStyle name="Normal 37 4 14 12" xfId="19248"/>
    <cellStyle name="Normal 37 4 14 12 2" xfId="36698"/>
    <cellStyle name="Normal 37 4 14 13" xfId="19249"/>
    <cellStyle name="Normal 37 4 14 13 2" xfId="36699"/>
    <cellStyle name="Normal 37 4 14 14" xfId="19250"/>
    <cellStyle name="Normal 37 4 14 14 2" xfId="36700"/>
    <cellStyle name="Normal 37 4 14 15" xfId="36701"/>
    <cellStyle name="Normal 37 4 14 2" xfId="19251"/>
    <cellStyle name="Normal 37 4 14 2 2" xfId="36702"/>
    <cellStyle name="Normal 37 4 14 3" xfId="19252"/>
    <cellStyle name="Normal 37 4 14 3 2" xfId="36703"/>
    <cellStyle name="Normal 37 4 14 4" xfId="19253"/>
    <cellStyle name="Normal 37 4 14 4 2" xfId="36704"/>
    <cellStyle name="Normal 37 4 14 5" xfId="19254"/>
    <cellStyle name="Normal 37 4 14 5 2" xfId="36705"/>
    <cellStyle name="Normal 37 4 14 6" xfId="19255"/>
    <cellStyle name="Normal 37 4 14 6 2" xfId="36706"/>
    <cellStyle name="Normal 37 4 14 7" xfId="19256"/>
    <cellStyle name="Normal 37 4 14 7 2" xfId="36707"/>
    <cellStyle name="Normal 37 4 14 8" xfId="19257"/>
    <cellStyle name="Normal 37 4 14 8 2" xfId="36708"/>
    <cellStyle name="Normal 37 4 14 9" xfId="19258"/>
    <cellStyle name="Normal 37 4 14 9 2" xfId="36709"/>
    <cellStyle name="Normal 37 4 15" xfId="19259"/>
    <cellStyle name="Normal 37 4 15 10" xfId="19260"/>
    <cellStyle name="Normal 37 4 15 10 2" xfId="36710"/>
    <cellStyle name="Normal 37 4 15 11" xfId="19261"/>
    <cellStyle name="Normal 37 4 15 11 2" xfId="36711"/>
    <cellStyle name="Normal 37 4 15 12" xfId="19262"/>
    <cellStyle name="Normal 37 4 15 12 2" xfId="36712"/>
    <cellStyle name="Normal 37 4 15 13" xfId="19263"/>
    <cellStyle name="Normal 37 4 15 13 2" xfId="36713"/>
    <cellStyle name="Normal 37 4 15 14" xfId="19264"/>
    <cellStyle name="Normal 37 4 15 14 2" xfId="36714"/>
    <cellStyle name="Normal 37 4 15 15" xfId="36715"/>
    <cellStyle name="Normal 37 4 15 2" xfId="19265"/>
    <cellStyle name="Normal 37 4 15 2 2" xfId="36716"/>
    <cellStyle name="Normal 37 4 15 3" xfId="19266"/>
    <cellStyle name="Normal 37 4 15 3 2" xfId="36717"/>
    <cellStyle name="Normal 37 4 15 4" xfId="19267"/>
    <cellStyle name="Normal 37 4 15 4 2" xfId="36718"/>
    <cellStyle name="Normal 37 4 15 5" xfId="19268"/>
    <cellStyle name="Normal 37 4 15 5 2" xfId="36719"/>
    <cellStyle name="Normal 37 4 15 6" xfId="19269"/>
    <cellStyle name="Normal 37 4 15 6 2" xfId="36720"/>
    <cellStyle name="Normal 37 4 15 7" xfId="19270"/>
    <cellStyle name="Normal 37 4 15 7 2" xfId="36721"/>
    <cellStyle name="Normal 37 4 15 8" xfId="19271"/>
    <cellStyle name="Normal 37 4 15 8 2" xfId="36722"/>
    <cellStyle name="Normal 37 4 15 9" xfId="19272"/>
    <cellStyle name="Normal 37 4 15 9 2" xfId="36723"/>
    <cellStyle name="Normal 37 4 16" xfId="19273"/>
    <cellStyle name="Normal 37 4 16 2" xfId="36724"/>
    <cellStyle name="Normal 37 4 17" xfId="19274"/>
    <cellStyle name="Normal 37 4 17 2" xfId="36725"/>
    <cellStyle name="Normal 37 4 18" xfId="19275"/>
    <cellStyle name="Normal 37 4 18 2" xfId="36726"/>
    <cellStyle name="Normal 37 4 19" xfId="19276"/>
    <cellStyle name="Normal 37 4 19 2" xfId="36727"/>
    <cellStyle name="Normal 37 4 2" xfId="19277"/>
    <cellStyle name="Normal 37 4 2 10" xfId="19278"/>
    <cellStyle name="Normal 37 4 2 10 2" xfId="36728"/>
    <cellStyle name="Normal 37 4 2 11" xfId="19279"/>
    <cellStyle name="Normal 37 4 2 11 2" xfId="36729"/>
    <cellStyle name="Normal 37 4 2 12" xfId="19280"/>
    <cellStyle name="Normal 37 4 2 12 2" xfId="36730"/>
    <cellStyle name="Normal 37 4 2 13" xfId="19281"/>
    <cellStyle name="Normal 37 4 2 13 2" xfId="36731"/>
    <cellStyle name="Normal 37 4 2 14" xfId="19282"/>
    <cellStyle name="Normal 37 4 2 14 2" xfId="36732"/>
    <cellStyle name="Normal 37 4 2 15" xfId="19283"/>
    <cellStyle name="Normal 37 4 2 15 2" xfId="36733"/>
    <cellStyle name="Normal 37 4 2 16" xfId="36734"/>
    <cellStyle name="Normal 37 4 2 2" xfId="19284"/>
    <cellStyle name="Normal 37 4 2 2 10" xfId="19285"/>
    <cellStyle name="Normal 37 4 2 2 10 2" xfId="36735"/>
    <cellStyle name="Normal 37 4 2 2 11" xfId="19286"/>
    <cellStyle name="Normal 37 4 2 2 11 2" xfId="36736"/>
    <cellStyle name="Normal 37 4 2 2 12" xfId="19287"/>
    <cellStyle name="Normal 37 4 2 2 12 2" xfId="36737"/>
    <cellStyle name="Normal 37 4 2 2 13" xfId="19288"/>
    <cellStyle name="Normal 37 4 2 2 13 2" xfId="36738"/>
    <cellStyle name="Normal 37 4 2 2 14" xfId="19289"/>
    <cellStyle name="Normal 37 4 2 2 14 2" xfId="36739"/>
    <cellStyle name="Normal 37 4 2 2 15" xfId="36740"/>
    <cellStyle name="Normal 37 4 2 2 2" xfId="19290"/>
    <cellStyle name="Normal 37 4 2 2 2 2" xfId="36741"/>
    <cellStyle name="Normal 37 4 2 2 3" xfId="19291"/>
    <cellStyle name="Normal 37 4 2 2 3 2" xfId="36742"/>
    <cellStyle name="Normal 37 4 2 2 4" xfId="19292"/>
    <cellStyle name="Normal 37 4 2 2 4 2" xfId="36743"/>
    <cellStyle name="Normal 37 4 2 2 5" xfId="19293"/>
    <cellStyle name="Normal 37 4 2 2 5 2" xfId="36744"/>
    <cellStyle name="Normal 37 4 2 2 6" xfId="19294"/>
    <cellStyle name="Normal 37 4 2 2 6 2" xfId="36745"/>
    <cellStyle name="Normal 37 4 2 2 7" xfId="19295"/>
    <cellStyle name="Normal 37 4 2 2 7 2" xfId="36746"/>
    <cellStyle name="Normal 37 4 2 2 8" xfId="19296"/>
    <cellStyle name="Normal 37 4 2 2 8 2" xfId="36747"/>
    <cellStyle name="Normal 37 4 2 2 9" xfId="19297"/>
    <cellStyle name="Normal 37 4 2 2 9 2" xfId="36748"/>
    <cellStyle name="Normal 37 4 2 3" xfId="19298"/>
    <cellStyle name="Normal 37 4 2 3 2" xfId="36749"/>
    <cellStyle name="Normal 37 4 2 4" xfId="19299"/>
    <cellStyle name="Normal 37 4 2 4 2" xfId="36750"/>
    <cellStyle name="Normal 37 4 2 5" xfId="19300"/>
    <cellStyle name="Normal 37 4 2 5 2" xfId="36751"/>
    <cellStyle name="Normal 37 4 2 6" xfId="19301"/>
    <cellStyle name="Normal 37 4 2 6 2" xfId="36752"/>
    <cellStyle name="Normal 37 4 2 7" xfId="19302"/>
    <cellStyle name="Normal 37 4 2 7 2" xfId="36753"/>
    <cellStyle name="Normal 37 4 2 8" xfId="19303"/>
    <cellStyle name="Normal 37 4 2 8 2" xfId="36754"/>
    <cellStyle name="Normal 37 4 2 9" xfId="19304"/>
    <cellStyle name="Normal 37 4 2 9 2" xfId="36755"/>
    <cellStyle name="Normal 37 4 20" xfId="19305"/>
    <cellStyle name="Normal 37 4 20 2" xfId="36756"/>
    <cellStyle name="Normal 37 4 21" xfId="19306"/>
    <cellStyle name="Normal 37 4 21 2" xfId="36757"/>
    <cellStyle name="Normal 37 4 22" xfId="19307"/>
    <cellStyle name="Normal 37 4 22 2" xfId="36758"/>
    <cellStyle name="Normal 37 4 23" xfId="19308"/>
    <cellStyle name="Normal 37 4 23 2" xfId="36759"/>
    <cellStyle name="Normal 37 4 24" xfId="19309"/>
    <cellStyle name="Normal 37 4 24 2" xfId="36760"/>
    <cellStyle name="Normal 37 4 25" xfId="19310"/>
    <cellStyle name="Normal 37 4 25 2" xfId="36761"/>
    <cellStyle name="Normal 37 4 26" xfId="19311"/>
    <cellStyle name="Normal 37 4 26 2" xfId="36762"/>
    <cellStyle name="Normal 37 4 27" xfId="19312"/>
    <cellStyle name="Normal 37 4 27 2" xfId="36763"/>
    <cellStyle name="Normal 37 4 28" xfId="19313"/>
    <cellStyle name="Normal 37 4 28 2" xfId="36764"/>
    <cellStyle name="Normal 37 4 29" xfId="36765"/>
    <cellStyle name="Normal 37 4 3" xfId="19314"/>
    <cellStyle name="Normal 37 4 3 10" xfId="19315"/>
    <cellStyle name="Normal 37 4 3 10 2" xfId="36766"/>
    <cellStyle name="Normal 37 4 3 11" xfId="19316"/>
    <cellStyle name="Normal 37 4 3 11 2" xfId="36767"/>
    <cellStyle name="Normal 37 4 3 12" xfId="19317"/>
    <cellStyle name="Normal 37 4 3 12 2" xfId="36768"/>
    <cellStyle name="Normal 37 4 3 13" xfId="19318"/>
    <cellStyle name="Normal 37 4 3 13 2" xfId="36769"/>
    <cellStyle name="Normal 37 4 3 14" xfId="19319"/>
    <cellStyle name="Normal 37 4 3 14 2" xfId="36770"/>
    <cellStyle name="Normal 37 4 3 15" xfId="19320"/>
    <cellStyle name="Normal 37 4 3 15 2" xfId="36771"/>
    <cellStyle name="Normal 37 4 3 16" xfId="36772"/>
    <cellStyle name="Normal 37 4 3 2" xfId="19321"/>
    <cellStyle name="Normal 37 4 3 2 10" xfId="19322"/>
    <cellStyle name="Normal 37 4 3 2 10 2" xfId="36773"/>
    <cellStyle name="Normal 37 4 3 2 11" xfId="19323"/>
    <cellStyle name="Normal 37 4 3 2 11 2" xfId="36774"/>
    <cellStyle name="Normal 37 4 3 2 12" xfId="19324"/>
    <cellStyle name="Normal 37 4 3 2 12 2" xfId="36775"/>
    <cellStyle name="Normal 37 4 3 2 13" xfId="19325"/>
    <cellStyle name="Normal 37 4 3 2 13 2" xfId="36776"/>
    <cellStyle name="Normal 37 4 3 2 14" xfId="19326"/>
    <cellStyle name="Normal 37 4 3 2 14 2" xfId="36777"/>
    <cellStyle name="Normal 37 4 3 2 15" xfId="36778"/>
    <cellStyle name="Normal 37 4 3 2 2" xfId="19327"/>
    <cellStyle name="Normal 37 4 3 2 2 2" xfId="36779"/>
    <cellStyle name="Normal 37 4 3 2 3" xfId="19328"/>
    <cellStyle name="Normal 37 4 3 2 3 2" xfId="36780"/>
    <cellStyle name="Normal 37 4 3 2 4" xfId="19329"/>
    <cellStyle name="Normal 37 4 3 2 4 2" xfId="36781"/>
    <cellStyle name="Normal 37 4 3 2 5" xfId="19330"/>
    <cellStyle name="Normal 37 4 3 2 5 2" xfId="36782"/>
    <cellStyle name="Normal 37 4 3 2 6" xfId="19331"/>
    <cellStyle name="Normal 37 4 3 2 6 2" xfId="36783"/>
    <cellStyle name="Normal 37 4 3 2 7" xfId="19332"/>
    <cellStyle name="Normal 37 4 3 2 7 2" xfId="36784"/>
    <cellStyle name="Normal 37 4 3 2 8" xfId="19333"/>
    <cellStyle name="Normal 37 4 3 2 8 2" xfId="36785"/>
    <cellStyle name="Normal 37 4 3 2 9" xfId="19334"/>
    <cellStyle name="Normal 37 4 3 2 9 2" xfId="36786"/>
    <cellStyle name="Normal 37 4 3 3" xfId="19335"/>
    <cellStyle name="Normal 37 4 3 3 2" xfId="36787"/>
    <cellStyle name="Normal 37 4 3 4" xfId="19336"/>
    <cellStyle name="Normal 37 4 3 4 2" xfId="36788"/>
    <cellStyle name="Normal 37 4 3 5" xfId="19337"/>
    <cellStyle name="Normal 37 4 3 5 2" xfId="36789"/>
    <cellStyle name="Normal 37 4 3 6" xfId="19338"/>
    <cellStyle name="Normal 37 4 3 6 2" xfId="36790"/>
    <cellStyle name="Normal 37 4 3 7" xfId="19339"/>
    <cellStyle name="Normal 37 4 3 7 2" xfId="36791"/>
    <cellStyle name="Normal 37 4 3 8" xfId="19340"/>
    <cellStyle name="Normal 37 4 3 8 2" xfId="36792"/>
    <cellStyle name="Normal 37 4 3 9" xfId="19341"/>
    <cellStyle name="Normal 37 4 3 9 2" xfId="36793"/>
    <cellStyle name="Normal 37 4 4" xfId="19342"/>
    <cellStyle name="Normal 37 4 4 10" xfId="19343"/>
    <cellStyle name="Normal 37 4 4 10 2" xfId="36794"/>
    <cellStyle name="Normal 37 4 4 11" xfId="19344"/>
    <cellStyle name="Normal 37 4 4 11 2" xfId="36795"/>
    <cellStyle name="Normal 37 4 4 12" xfId="19345"/>
    <cellStyle name="Normal 37 4 4 12 2" xfId="36796"/>
    <cellStyle name="Normal 37 4 4 13" xfId="19346"/>
    <cellStyle name="Normal 37 4 4 13 2" xfId="36797"/>
    <cellStyle name="Normal 37 4 4 14" xfId="19347"/>
    <cellStyle name="Normal 37 4 4 14 2" xfId="36798"/>
    <cellStyle name="Normal 37 4 4 15" xfId="19348"/>
    <cellStyle name="Normal 37 4 4 15 2" xfId="36799"/>
    <cellStyle name="Normal 37 4 4 16" xfId="36800"/>
    <cellStyle name="Normal 37 4 4 2" xfId="19349"/>
    <cellStyle name="Normal 37 4 4 2 10" xfId="19350"/>
    <cellStyle name="Normal 37 4 4 2 10 2" xfId="36801"/>
    <cellStyle name="Normal 37 4 4 2 11" xfId="19351"/>
    <cellStyle name="Normal 37 4 4 2 11 2" xfId="36802"/>
    <cellStyle name="Normal 37 4 4 2 12" xfId="19352"/>
    <cellStyle name="Normal 37 4 4 2 12 2" xfId="36803"/>
    <cellStyle name="Normal 37 4 4 2 13" xfId="19353"/>
    <cellStyle name="Normal 37 4 4 2 13 2" xfId="36804"/>
    <cellStyle name="Normal 37 4 4 2 14" xfId="19354"/>
    <cellStyle name="Normal 37 4 4 2 14 2" xfId="36805"/>
    <cellStyle name="Normal 37 4 4 2 15" xfId="36806"/>
    <cellStyle name="Normal 37 4 4 2 2" xfId="19355"/>
    <cellStyle name="Normal 37 4 4 2 2 2" xfId="36807"/>
    <cellStyle name="Normal 37 4 4 2 3" xfId="19356"/>
    <cellStyle name="Normal 37 4 4 2 3 2" xfId="36808"/>
    <cellStyle name="Normal 37 4 4 2 4" xfId="19357"/>
    <cellStyle name="Normal 37 4 4 2 4 2" xfId="36809"/>
    <cellStyle name="Normal 37 4 4 2 5" xfId="19358"/>
    <cellStyle name="Normal 37 4 4 2 5 2" xfId="36810"/>
    <cellStyle name="Normal 37 4 4 2 6" xfId="19359"/>
    <cellStyle name="Normal 37 4 4 2 6 2" xfId="36811"/>
    <cellStyle name="Normal 37 4 4 2 7" xfId="19360"/>
    <cellStyle name="Normal 37 4 4 2 7 2" xfId="36812"/>
    <cellStyle name="Normal 37 4 4 2 8" xfId="19361"/>
    <cellStyle name="Normal 37 4 4 2 8 2" xfId="36813"/>
    <cellStyle name="Normal 37 4 4 2 9" xfId="19362"/>
    <cellStyle name="Normal 37 4 4 2 9 2" xfId="36814"/>
    <cellStyle name="Normal 37 4 4 3" xfId="19363"/>
    <cellStyle name="Normal 37 4 4 3 2" xfId="36815"/>
    <cellStyle name="Normal 37 4 4 4" xfId="19364"/>
    <cellStyle name="Normal 37 4 4 4 2" xfId="36816"/>
    <cellStyle name="Normal 37 4 4 5" xfId="19365"/>
    <cellStyle name="Normal 37 4 4 5 2" xfId="36817"/>
    <cellStyle name="Normal 37 4 4 6" xfId="19366"/>
    <cellStyle name="Normal 37 4 4 6 2" xfId="36818"/>
    <cellStyle name="Normal 37 4 4 7" xfId="19367"/>
    <cellStyle name="Normal 37 4 4 7 2" xfId="36819"/>
    <cellStyle name="Normal 37 4 4 8" xfId="19368"/>
    <cellStyle name="Normal 37 4 4 8 2" xfId="36820"/>
    <cellStyle name="Normal 37 4 4 9" xfId="19369"/>
    <cellStyle name="Normal 37 4 4 9 2" xfId="36821"/>
    <cellStyle name="Normal 37 4 5" xfId="19370"/>
    <cellStyle name="Normal 37 4 5 10" xfId="19371"/>
    <cellStyle name="Normal 37 4 5 10 2" xfId="36822"/>
    <cellStyle name="Normal 37 4 5 11" xfId="19372"/>
    <cellStyle name="Normal 37 4 5 11 2" xfId="36823"/>
    <cellStyle name="Normal 37 4 5 12" xfId="19373"/>
    <cellStyle name="Normal 37 4 5 12 2" xfId="36824"/>
    <cellStyle name="Normal 37 4 5 13" xfId="19374"/>
    <cellStyle name="Normal 37 4 5 13 2" xfId="36825"/>
    <cellStyle name="Normal 37 4 5 14" xfId="19375"/>
    <cellStyle name="Normal 37 4 5 14 2" xfId="36826"/>
    <cellStyle name="Normal 37 4 5 15" xfId="36827"/>
    <cellStyle name="Normal 37 4 5 2" xfId="19376"/>
    <cellStyle name="Normal 37 4 5 2 2" xfId="36828"/>
    <cellStyle name="Normal 37 4 5 3" xfId="19377"/>
    <cellStyle name="Normal 37 4 5 3 2" xfId="36829"/>
    <cellStyle name="Normal 37 4 5 4" xfId="19378"/>
    <cellStyle name="Normal 37 4 5 4 2" xfId="36830"/>
    <cellStyle name="Normal 37 4 5 5" xfId="19379"/>
    <cellStyle name="Normal 37 4 5 5 2" xfId="36831"/>
    <cellStyle name="Normal 37 4 5 6" xfId="19380"/>
    <cellStyle name="Normal 37 4 5 6 2" xfId="36832"/>
    <cellStyle name="Normal 37 4 5 7" xfId="19381"/>
    <cellStyle name="Normal 37 4 5 7 2" xfId="36833"/>
    <cellStyle name="Normal 37 4 5 8" xfId="19382"/>
    <cellStyle name="Normal 37 4 5 8 2" xfId="36834"/>
    <cellStyle name="Normal 37 4 5 9" xfId="19383"/>
    <cellStyle name="Normal 37 4 5 9 2" xfId="36835"/>
    <cellStyle name="Normal 37 4 6" xfId="19384"/>
    <cellStyle name="Normal 37 4 6 10" xfId="19385"/>
    <cellStyle name="Normal 37 4 6 10 2" xfId="36836"/>
    <cellStyle name="Normal 37 4 6 11" xfId="19386"/>
    <cellStyle name="Normal 37 4 6 11 2" xfId="36837"/>
    <cellStyle name="Normal 37 4 6 12" xfId="19387"/>
    <cellStyle name="Normal 37 4 6 12 2" xfId="36838"/>
    <cellStyle name="Normal 37 4 6 13" xfId="19388"/>
    <cellStyle name="Normal 37 4 6 13 2" xfId="36839"/>
    <cellStyle name="Normal 37 4 6 14" xfId="19389"/>
    <cellStyle name="Normal 37 4 6 14 2" xfId="36840"/>
    <cellStyle name="Normal 37 4 6 15" xfId="36841"/>
    <cellStyle name="Normal 37 4 6 2" xfId="19390"/>
    <cellStyle name="Normal 37 4 6 2 2" xfId="36842"/>
    <cellStyle name="Normal 37 4 6 3" xfId="19391"/>
    <cellStyle name="Normal 37 4 6 3 2" xfId="36843"/>
    <cellStyle name="Normal 37 4 6 4" xfId="19392"/>
    <cellStyle name="Normal 37 4 6 4 2" xfId="36844"/>
    <cellStyle name="Normal 37 4 6 5" xfId="19393"/>
    <cellStyle name="Normal 37 4 6 5 2" xfId="36845"/>
    <cellStyle name="Normal 37 4 6 6" xfId="19394"/>
    <cellStyle name="Normal 37 4 6 6 2" xfId="36846"/>
    <cellStyle name="Normal 37 4 6 7" xfId="19395"/>
    <cellStyle name="Normal 37 4 6 7 2" xfId="36847"/>
    <cellStyle name="Normal 37 4 6 8" xfId="19396"/>
    <cellStyle name="Normal 37 4 6 8 2" xfId="36848"/>
    <cellStyle name="Normal 37 4 6 9" xfId="19397"/>
    <cellStyle name="Normal 37 4 6 9 2" xfId="36849"/>
    <cellStyle name="Normal 37 4 7" xfId="19398"/>
    <cellStyle name="Normal 37 4 7 10" xfId="19399"/>
    <cellStyle name="Normal 37 4 7 10 2" xfId="36850"/>
    <cellStyle name="Normal 37 4 7 11" xfId="19400"/>
    <cellStyle name="Normal 37 4 7 11 2" xfId="36851"/>
    <cellStyle name="Normal 37 4 7 12" xfId="19401"/>
    <cellStyle name="Normal 37 4 7 12 2" xfId="36852"/>
    <cellStyle name="Normal 37 4 7 13" xfId="19402"/>
    <cellStyle name="Normal 37 4 7 13 2" xfId="36853"/>
    <cellStyle name="Normal 37 4 7 14" xfId="19403"/>
    <cellStyle name="Normal 37 4 7 14 2" xfId="36854"/>
    <cellStyle name="Normal 37 4 7 15" xfId="36855"/>
    <cellStyle name="Normal 37 4 7 2" xfId="19404"/>
    <cellStyle name="Normal 37 4 7 2 2" xfId="36856"/>
    <cellStyle name="Normal 37 4 7 3" xfId="19405"/>
    <cellStyle name="Normal 37 4 7 3 2" xfId="36857"/>
    <cellStyle name="Normal 37 4 7 4" xfId="19406"/>
    <cellStyle name="Normal 37 4 7 4 2" xfId="36858"/>
    <cellStyle name="Normal 37 4 7 5" xfId="19407"/>
    <cellStyle name="Normal 37 4 7 5 2" xfId="36859"/>
    <cellStyle name="Normal 37 4 7 6" xfId="19408"/>
    <cellStyle name="Normal 37 4 7 6 2" xfId="36860"/>
    <cellStyle name="Normal 37 4 7 7" xfId="19409"/>
    <cellStyle name="Normal 37 4 7 7 2" xfId="36861"/>
    <cellStyle name="Normal 37 4 7 8" xfId="19410"/>
    <cellStyle name="Normal 37 4 7 8 2" xfId="36862"/>
    <cellStyle name="Normal 37 4 7 9" xfId="19411"/>
    <cellStyle name="Normal 37 4 7 9 2" xfId="36863"/>
    <cellStyle name="Normal 37 4 8" xfId="19412"/>
    <cellStyle name="Normal 37 4 8 10" xfId="19413"/>
    <cellStyle name="Normal 37 4 8 10 2" xfId="36864"/>
    <cellStyle name="Normal 37 4 8 11" xfId="19414"/>
    <cellStyle name="Normal 37 4 8 11 2" xfId="36865"/>
    <cellStyle name="Normal 37 4 8 12" xfId="19415"/>
    <cellStyle name="Normal 37 4 8 12 2" xfId="36866"/>
    <cellStyle name="Normal 37 4 8 13" xfId="19416"/>
    <cellStyle name="Normal 37 4 8 13 2" xfId="36867"/>
    <cellStyle name="Normal 37 4 8 14" xfId="19417"/>
    <cellStyle name="Normal 37 4 8 14 2" xfId="36868"/>
    <cellStyle name="Normal 37 4 8 15" xfId="36869"/>
    <cellStyle name="Normal 37 4 8 2" xfId="19418"/>
    <cellStyle name="Normal 37 4 8 2 2" xfId="36870"/>
    <cellStyle name="Normal 37 4 8 3" xfId="19419"/>
    <cellStyle name="Normal 37 4 8 3 2" xfId="36871"/>
    <cellStyle name="Normal 37 4 8 4" xfId="19420"/>
    <cellStyle name="Normal 37 4 8 4 2" xfId="36872"/>
    <cellStyle name="Normal 37 4 8 5" xfId="19421"/>
    <cellStyle name="Normal 37 4 8 5 2" xfId="36873"/>
    <cellStyle name="Normal 37 4 8 6" xfId="19422"/>
    <cellStyle name="Normal 37 4 8 6 2" xfId="36874"/>
    <cellStyle name="Normal 37 4 8 7" xfId="19423"/>
    <cellStyle name="Normal 37 4 8 7 2" xfId="36875"/>
    <cellStyle name="Normal 37 4 8 8" xfId="19424"/>
    <cellStyle name="Normal 37 4 8 8 2" xfId="36876"/>
    <cellStyle name="Normal 37 4 8 9" xfId="19425"/>
    <cellStyle name="Normal 37 4 8 9 2" xfId="36877"/>
    <cellStyle name="Normal 37 4 9" xfId="19426"/>
    <cellStyle name="Normal 37 4 9 10" xfId="19427"/>
    <cellStyle name="Normal 37 4 9 10 2" xfId="36878"/>
    <cellStyle name="Normal 37 4 9 11" xfId="19428"/>
    <cellStyle name="Normal 37 4 9 11 2" xfId="36879"/>
    <cellStyle name="Normal 37 4 9 12" xfId="19429"/>
    <cellStyle name="Normal 37 4 9 12 2" xfId="36880"/>
    <cellStyle name="Normal 37 4 9 13" xfId="19430"/>
    <cellStyle name="Normal 37 4 9 13 2" xfId="36881"/>
    <cellStyle name="Normal 37 4 9 14" xfId="19431"/>
    <cellStyle name="Normal 37 4 9 14 2" xfId="36882"/>
    <cellStyle name="Normal 37 4 9 15" xfId="36883"/>
    <cellStyle name="Normal 37 4 9 2" xfId="19432"/>
    <cellStyle name="Normal 37 4 9 2 2" xfId="36884"/>
    <cellStyle name="Normal 37 4 9 3" xfId="19433"/>
    <cellStyle name="Normal 37 4 9 3 2" xfId="36885"/>
    <cellStyle name="Normal 37 4 9 4" xfId="19434"/>
    <cellStyle name="Normal 37 4 9 4 2" xfId="36886"/>
    <cellStyle name="Normal 37 4 9 5" xfId="19435"/>
    <cellStyle name="Normal 37 4 9 5 2" xfId="36887"/>
    <cellStyle name="Normal 37 4 9 6" xfId="19436"/>
    <cellStyle name="Normal 37 4 9 6 2" xfId="36888"/>
    <cellStyle name="Normal 37 4 9 7" xfId="19437"/>
    <cellStyle name="Normal 37 4 9 7 2" xfId="36889"/>
    <cellStyle name="Normal 37 4 9 8" xfId="19438"/>
    <cellStyle name="Normal 37 4 9 8 2" xfId="36890"/>
    <cellStyle name="Normal 37 4 9 9" xfId="19439"/>
    <cellStyle name="Normal 37 4 9 9 2" xfId="36891"/>
    <cellStyle name="Normal 38" xfId="137"/>
    <cellStyle name="Normal 38 10" xfId="19440"/>
    <cellStyle name="Normal 38 10 10" xfId="19441"/>
    <cellStyle name="Normal 38 10 10 2" xfId="36892"/>
    <cellStyle name="Normal 38 10 11" xfId="19442"/>
    <cellStyle name="Normal 38 10 11 2" xfId="36893"/>
    <cellStyle name="Normal 38 10 12" xfId="19443"/>
    <cellStyle name="Normal 38 10 12 2" xfId="36894"/>
    <cellStyle name="Normal 38 10 13" xfId="19444"/>
    <cellStyle name="Normal 38 10 13 2" xfId="36895"/>
    <cellStyle name="Normal 38 10 14" xfId="19445"/>
    <cellStyle name="Normal 38 10 14 2" xfId="36896"/>
    <cellStyle name="Normal 38 10 15" xfId="36897"/>
    <cellStyle name="Normal 38 10 2" xfId="19446"/>
    <cellStyle name="Normal 38 10 2 2" xfId="36898"/>
    <cellStyle name="Normal 38 10 3" xfId="19447"/>
    <cellStyle name="Normal 38 10 3 2" xfId="36899"/>
    <cellStyle name="Normal 38 10 4" xfId="19448"/>
    <cellStyle name="Normal 38 10 4 2" xfId="36900"/>
    <cellStyle name="Normal 38 10 5" xfId="19449"/>
    <cellStyle name="Normal 38 10 5 2" xfId="36901"/>
    <cellStyle name="Normal 38 10 6" xfId="19450"/>
    <cellStyle name="Normal 38 10 6 2" xfId="36902"/>
    <cellStyle name="Normal 38 10 7" xfId="19451"/>
    <cellStyle name="Normal 38 10 7 2" xfId="36903"/>
    <cellStyle name="Normal 38 10 8" xfId="19452"/>
    <cellStyle name="Normal 38 10 8 2" xfId="36904"/>
    <cellStyle name="Normal 38 10 9" xfId="19453"/>
    <cellStyle name="Normal 38 10 9 2" xfId="36905"/>
    <cellStyle name="Normal 38 11" xfId="19454"/>
    <cellStyle name="Normal 38 11 10" xfId="19455"/>
    <cellStyle name="Normal 38 11 10 2" xfId="36906"/>
    <cellStyle name="Normal 38 11 11" xfId="19456"/>
    <cellStyle name="Normal 38 11 11 2" xfId="36907"/>
    <cellStyle name="Normal 38 11 12" xfId="19457"/>
    <cellStyle name="Normal 38 11 12 2" xfId="36908"/>
    <cellStyle name="Normal 38 11 13" xfId="19458"/>
    <cellStyle name="Normal 38 11 13 2" xfId="36909"/>
    <cellStyle name="Normal 38 11 14" xfId="19459"/>
    <cellStyle name="Normal 38 11 14 2" xfId="36910"/>
    <cellStyle name="Normal 38 11 15" xfId="36911"/>
    <cellStyle name="Normal 38 11 2" xfId="19460"/>
    <cellStyle name="Normal 38 11 2 2" xfId="36912"/>
    <cellStyle name="Normal 38 11 3" xfId="19461"/>
    <cellStyle name="Normal 38 11 3 2" xfId="36913"/>
    <cellStyle name="Normal 38 11 4" xfId="19462"/>
    <cellStyle name="Normal 38 11 4 2" xfId="36914"/>
    <cellStyle name="Normal 38 11 5" xfId="19463"/>
    <cellStyle name="Normal 38 11 5 2" xfId="36915"/>
    <cellStyle name="Normal 38 11 6" xfId="19464"/>
    <cellStyle name="Normal 38 11 6 2" xfId="36916"/>
    <cellStyle name="Normal 38 11 7" xfId="19465"/>
    <cellStyle name="Normal 38 11 7 2" xfId="36917"/>
    <cellStyle name="Normal 38 11 8" xfId="19466"/>
    <cellStyle name="Normal 38 11 8 2" xfId="36918"/>
    <cellStyle name="Normal 38 11 9" xfId="19467"/>
    <cellStyle name="Normal 38 11 9 2" xfId="36919"/>
    <cellStyle name="Normal 38 12" xfId="19468"/>
    <cellStyle name="Normal 38 12 10" xfId="19469"/>
    <cellStyle name="Normal 38 12 10 2" xfId="36920"/>
    <cellStyle name="Normal 38 12 11" xfId="19470"/>
    <cellStyle name="Normal 38 12 11 2" xfId="36921"/>
    <cellStyle name="Normal 38 12 12" xfId="19471"/>
    <cellStyle name="Normal 38 12 12 2" xfId="36922"/>
    <cellStyle name="Normal 38 12 13" xfId="19472"/>
    <cellStyle name="Normal 38 12 13 2" xfId="36923"/>
    <cellStyle name="Normal 38 12 14" xfId="19473"/>
    <cellStyle name="Normal 38 12 14 2" xfId="36924"/>
    <cellStyle name="Normal 38 12 15" xfId="36925"/>
    <cellStyle name="Normal 38 12 2" xfId="19474"/>
    <cellStyle name="Normal 38 12 2 2" xfId="36926"/>
    <cellStyle name="Normal 38 12 3" xfId="19475"/>
    <cellStyle name="Normal 38 12 3 2" xfId="36927"/>
    <cellStyle name="Normal 38 12 4" xfId="19476"/>
    <cellStyle name="Normal 38 12 4 2" xfId="36928"/>
    <cellStyle name="Normal 38 12 5" xfId="19477"/>
    <cellStyle name="Normal 38 12 5 2" xfId="36929"/>
    <cellStyle name="Normal 38 12 6" xfId="19478"/>
    <cellStyle name="Normal 38 12 6 2" xfId="36930"/>
    <cellStyle name="Normal 38 12 7" xfId="19479"/>
    <cellStyle name="Normal 38 12 7 2" xfId="36931"/>
    <cellStyle name="Normal 38 12 8" xfId="19480"/>
    <cellStyle name="Normal 38 12 8 2" xfId="36932"/>
    <cellStyle name="Normal 38 12 9" xfId="19481"/>
    <cellStyle name="Normal 38 12 9 2" xfId="36933"/>
    <cellStyle name="Normal 38 13" xfId="19482"/>
    <cellStyle name="Normal 38 13 10" xfId="19483"/>
    <cellStyle name="Normal 38 13 10 2" xfId="36934"/>
    <cellStyle name="Normal 38 13 11" xfId="19484"/>
    <cellStyle name="Normal 38 13 11 2" xfId="36935"/>
    <cellStyle name="Normal 38 13 12" xfId="19485"/>
    <cellStyle name="Normal 38 13 12 2" xfId="36936"/>
    <cellStyle name="Normal 38 13 13" xfId="19486"/>
    <cellStyle name="Normal 38 13 13 2" xfId="36937"/>
    <cellStyle name="Normal 38 13 14" xfId="19487"/>
    <cellStyle name="Normal 38 13 14 2" xfId="36938"/>
    <cellStyle name="Normal 38 13 15" xfId="36939"/>
    <cellStyle name="Normal 38 13 2" xfId="19488"/>
    <cellStyle name="Normal 38 13 2 2" xfId="36940"/>
    <cellStyle name="Normal 38 13 3" xfId="19489"/>
    <cellStyle name="Normal 38 13 3 2" xfId="36941"/>
    <cellStyle name="Normal 38 13 4" xfId="19490"/>
    <cellStyle name="Normal 38 13 4 2" xfId="36942"/>
    <cellStyle name="Normal 38 13 5" xfId="19491"/>
    <cellStyle name="Normal 38 13 5 2" xfId="36943"/>
    <cellStyle name="Normal 38 13 6" xfId="19492"/>
    <cellStyle name="Normal 38 13 6 2" xfId="36944"/>
    <cellStyle name="Normal 38 13 7" xfId="19493"/>
    <cellStyle name="Normal 38 13 7 2" xfId="36945"/>
    <cellStyle name="Normal 38 13 8" xfId="19494"/>
    <cellStyle name="Normal 38 13 8 2" xfId="36946"/>
    <cellStyle name="Normal 38 13 9" xfId="19495"/>
    <cellStyle name="Normal 38 13 9 2" xfId="36947"/>
    <cellStyle name="Normal 38 14" xfId="19496"/>
    <cellStyle name="Normal 38 14 10" xfId="19497"/>
    <cellStyle name="Normal 38 14 10 2" xfId="36948"/>
    <cellStyle name="Normal 38 14 11" xfId="19498"/>
    <cellStyle name="Normal 38 14 11 2" xfId="36949"/>
    <cellStyle name="Normal 38 14 12" xfId="19499"/>
    <cellStyle name="Normal 38 14 12 2" xfId="36950"/>
    <cellStyle name="Normal 38 14 13" xfId="19500"/>
    <cellStyle name="Normal 38 14 13 2" xfId="36951"/>
    <cellStyle name="Normal 38 14 14" xfId="19501"/>
    <cellStyle name="Normal 38 14 14 2" xfId="36952"/>
    <cellStyle name="Normal 38 14 15" xfId="36953"/>
    <cellStyle name="Normal 38 14 2" xfId="19502"/>
    <cellStyle name="Normal 38 14 2 2" xfId="36954"/>
    <cellStyle name="Normal 38 14 3" xfId="19503"/>
    <cellStyle name="Normal 38 14 3 2" xfId="36955"/>
    <cellStyle name="Normal 38 14 4" xfId="19504"/>
    <cellStyle name="Normal 38 14 4 2" xfId="36956"/>
    <cellStyle name="Normal 38 14 5" xfId="19505"/>
    <cellStyle name="Normal 38 14 5 2" xfId="36957"/>
    <cellStyle name="Normal 38 14 6" xfId="19506"/>
    <cellStyle name="Normal 38 14 6 2" xfId="36958"/>
    <cellStyle name="Normal 38 14 7" xfId="19507"/>
    <cellStyle name="Normal 38 14 7 2" xfId="36959"/>
    <cellStyle name="Normal 38 14 8" xfId="19508"/>
    <cellStyle name="Normal 38 14 8 2" xfId="36960"/>
    <cellStyle name="Normal 38 14 9" xfId="19509"/>
    <cellStyle name="Normal 38 14 9 2" xfId="36961"/>
    <cellStyle name="Normal 38 15" xfId="19510"/>
    <cellStyle name="Normal 38 15 10" xfId="19511"/>
    <cellStyle name="Normal 38 15 10 2" xfId="36962"/>
    <cellStyle name="Normal 38 15 11" xfId="19512"/>
    <cellStyle name="Normal 38 15 11 2" xfId="36963"/>
    <cellStyle name="Normal 38 15 12" xfId="19513"/>
    <cellStyle name="Normal 38 15 12 2" xfId="36964"/>
    <cellStyle name="Normal 38 15 13" xfId="19514"/>
    <cellStyle name="Normal 38 15 13 2" xfId="36965"/>
    <cellStyle name="Normal 38 15 14" xfId="19515"/>
    <cellStyle name="Normal 38 15 14 2" xfId="36966"/>
    <cellStyle name="Normal 38 15 15" xfId="36967"/>
    <cellStyle name="Normal 38 15 2" xfId="19516"/>
    <cellStyle name="Normal 38 15 2 2" xfId="36968"/>
    <cellStyle name="Normal 38 15 3" xfId="19517"/>
    <cellStyle name="Normal 38 15 3 2" xfId="36969"/>
    <cellStyle name="Normal 38 15 4" xfId="19518"/>
    <cellStyle name="Normal 38 15 4 2" xfId="36970"/>
    <cellStyle name="Normal 38 15 5" xfId="19519"/>
    <cellStyle name="Normal 38 15 5 2" xfId="36971"/>
    <cellStyle name="Normal 38 15 6" xfId="19520"/>
    <cellStyle name="Normal 38 15 6 2" xfId="36972"/>
    <cellStyle name="Normal 38 15 7" xfId="19521"/>
    <cellStyle name="Normal 38 15 7 2" xfId="36973"/>
    <cellStyle name="Normal 38 15 8" xfId="19522"/>
    <cellStyle name="Normal 38 15 8 2" xfId="36974"/>
    <cellStyle name="Normal 38 15 9" xfId="19523"/>
    <cellStyle name="Normal 38 15 9 2" xfId="36975"/>
    <cellStyle name="Normal 38 16" xfId="19524"/>
    <cellStyle name="Normal 38 16 10" xfId="19525"/>
    <cellStyle name="Normal 38 16 10 2" xfId="36976"/>
    <cellStyle name="Normal 38 16 11" xfId="19526"/>
    <cellStyle name="Normal 38 16 11 2" xfId="36977"/>
    <cellStyle name="Normal 38 16 12" xfId="19527"/>
    <cellStyle name="Normal 38 16 12 2" xfId="36978"/>
    <cellStyle name="Normal 38 16 13" xfId="19528"/>
    <cellStyle name="Normal 38 16 13 2" xfId="36979"/>
    <cellStyle name="Normal 38 16 14" xfId="19529"/>
    <cellStyle name="Normal 38 16 14 2" xfId="36980"/>
    <cellStyle name="Normal 38 16 15" xfId="36981"/>
    <cellStyle name="Normal 38 16 2" xfId="19530"/>
    <cellStyle name="Normal 38 16 2 2" xfId="36982"/>
    <cellStyle name="Normal 38 16 3" xfId="19531"/>
    <cellStyle name="Normal 38 16 3 2" xfId="36983"/>
    <cellStyle name="Normal 38 16 4" xfId="19532"/>
    <cellStyle name="Normal 38 16 4 2" xfId="36984"/>
    <cellStyle name="Normal 38 16 5" xfId="19533"/>
    <cellStyle name="Normal 38 16 5 2" xfId="36985"/>
    <cellStyle name="Normal 38 16 6" xfId="19534"/>
    <cellStyle name="Normal 38 16 6 2" xfId="36986"/>
    <cellStyle name="Normal 38 16 7" xfId="19535"/>
    <cellStyle name="Normal 38 16 7 2" xfId="36987"/>
    <cellStyle name="Normal 38 16 8" xfId="19536"/>
    <cellStyle name="Normal 38 16 8 2" xfId="36988"/>
    <cellStyle name="Normal 38 16 9" xfId="19537"/>
    <cellStyle name="Normal 38 16 9 2" xfId="36989"/>
    <cellStyle name="Normal 38 17" xfId="19538"/>
    <cellStyle name="Normal 38 17 10" xfId="19539"/>
    <cellStyle name="Normal 38 17 10 2" xfId="36990"/>
    <cellStyle name="Normal 38 17 11" xfId="19540"/>
    <cellStyle name="Normal 38 17 11 2" xfId="36991"/>
    <cellStyle name="Normal 38 17 12" xfId="19541"/>
    <cellStyle name="Normal 38 17 12 2" xfId="36992"/>
    <cellStyle name="Normal 38 17 13" xfId="19542"/>
    <cellStyle name="Normal 38 17 13 2" xfId="36993"/>
    <cellStyle name="Normal 38 17 14" xfId="19543"/>
    <cellStyle name="Normal 38 17 14 2" xfId="36994"/>
    <cellStyle name="Normal 38 17 15" xfId="36995"/>
    <cellStyle name="Normal 38 17 2" xfId="19544"/>
    <cellStyle name="Normal 38 17 2 2" xfId="36996"/>
    <cellStyle name="Normal 38 17 3" xfId="19545"/>
    <cellStyle name="Normal 38 17 3 2" xfId="36997"/>
    <cellStyle name="Normal 38 17 4" xfId="19546"/>
    <cellStyle name="Normal 38 17 4 2" xfId="36998"/>
    <cellStyle name="Normal 38 17 5" xfId="19547"/>
    <cellStyle name="Normal 38 17 5 2" xfId="36999"/>
    <cellStyle name="Normal 38 17 6" xfId="19548"/>
    <cellStyle name="Normal 38 17 6 2" xfId="37000"/>
    <cellStyle name="Normal 38 17 7" xfId="19549"/>
    <cellStyle name="Normal 38 17 7 2" xfId="37001"/>
    <cellStyle name="Normal 38 17 8" xfId="19550"/>
    <cellStyle name="Normal 38 17 8 2" xfId="37002"/>
    <cellStyle name="Normal 38 17 9" xfId="19551"/>
    <cellStyle name="Normal 38 17 9 2" xfId="37003"/>
    <cellStyle name="Normal 38 18" xfId="19552"/>
    <cellStyle name="Normal 38 18 2" xfId="37004"/>
    <cellStyle name="Normal 38 19" xfId="19553"/>
    <cellStyle name="Normal 38 19 2" xfId="37005"/>
    <cellStyle name="Normal 38 2" xfId="223"/>
    <cellStyle name="Normal 38 20" xfId="19554"/>
    <cellStyle name="Normal 38 20 2" xfId="37006"/>
    <cellStyle name="Normal 38 21" xfId="19555"/>
    <cellStyle name="Normal 38 21 2" xfId="37007"/>
    <cellStyle name="Normal 38 22" xfId="19556"/>
    <cellStyle name="Normal 38 22 2" xfId="37008"/>
    <cellStyle name="Normal 38 23" xfId="19557"/>
    <cellStyle name="Normal 38 23 2" xfId="37009"/>
    <cellStyle name="Normal 38 24" xfId="19558"/>
    <cellStyle name="Normal 38 24 2" xfId="37010"/>
    <cellStyle name="Normal 38 25" xfId="19559"/>
    <cellStyle name="Normal 38 25 2" xfId="37011"/>
    <cellStyle name="Normal 38 26" xfId="19560"/>
    <cellStyle name="Normal 38 26 2" xfId="37012"/>
    <cellStyle name="Normal 38 27" xfId="19561"/>
    <cellStyle name="Normal 38 27 2" xfId="37013"/>
    <cellStyle name="Normal 38 28" xfId="19562"/>
    <cellStyle name="Normal 38 28 2" xfId="37014"/>
    <cellStyle name="Normal 38 29" xfId="19563"/>
    <cellStyle name="Normal 38 29 2" xfId="37015"/>
    <cellStyle name="Normal 38 3" xfId="19564"/>
    <cellStyle name="Normal 38 30" xfId="19565"/>
    <cellStyle name="Normal 38 30 2" xfId="37016"/>
    <cellStyle name="Normal 38 31" xfId="37017"/>
    <cellStyle name="Normal 38 4" xfId="19566"/>
    <cellStyle name="Normal 38 4 10" xfId="19567"/>
    <cellStyle name="Normal 38 4 10 2" xfId="37018"/>
    <cellStyle name="Normal 38 4 11" xfId="19568"/>
    <cellStyle name="Normal 38 4 11 2" xfId="37019"/>
    <cellStyle name="Normal 38 4 12" xfId="19569"/>
    <cellStyle name="Normal 38 4 12 2" xfId="37020"/>
    <cellStyle name="Normal 38 4 13" xfId="19570"/>
    <cellStyle name="Normal 38 4 13 2" xfId="37021"/>
    <cellStyle name="Normal 38 4 14" xfId="19571"/>
    <cellStyle name="Normal 38 4 14 2" xfId="37022"/>
    <cellStyle name="Normal 38 4 15" xfId="19572"/>
    <cellStyle name="Normal 38 4 15 2" xfId="37023"/>
    <cellStyle name="Normal 38 4 16" xfId="37024"/>
    <cellStyle name="Normal 38 4 2" xfId="19573"/>
    <cellStyle name="Normal 38 4 2 10" xfId="19574"/>
    <cellStyle name="Normal 38 4 2 10 2" xfId="37025"/>
    <cellStyle name="Normal 38 4 2 11" xfId="19575"/>
    <cellStyle name="Normal 38 4 2 11 2" xfId="37026"/>
    <cellStyle name="Normal 38 4 2 12" xfId="19576"/>
    <cellStyle name="Normal 38 4 2 12 2" xfId="37027"/>
    <cellStyle name="Normal 38 4 2 13" xfId="19577"/>
    <cellStyle name="Normal 38 4 2 13 2" xfId="37028"/>
    <cellStyle name="Normal 38 4 2 14" xfId="19578"/>
    <cellStyle name="Normal 38 4 2 14 2" xfId="37029"/>
    <cellStyle name="Normal 38 4 2 15" xfId="37030"/>
    <cellStyle name="Normal 38 4 2 2" xfId="19579"/>
    <cellStyle name="Normal 38 4 2 2 2" xfId="37031"/>
    <cellStyle name="Normal 38 4 2 3" xfId="19580"/>
    <cellStyle name="Normal 38 4 2 3 2" xfId="37032"/>
    <cellStyle name="Normal 38 4 2 4" xfId="19581"/>
    <cellStyle name="Normal 38 4 2 4 2" xfId="37033"/>
    <cellStyle name="Normal 38 4 2 5" xfId="19582"/>
    <cellStyle name="Normal 38 4 2 5 2" xfId="37034"/>
    <cellStyle name="Normal 38 4 2 6" xfId="19583"/>
    <cellStyle name="Normal 38 4 2 6 2" xfId="37035"/>
    <cellStyle name="Normal 38 4 2 7" xfId="19584"/>
    <cellStyle name="Normal 38 4 2 7 2" xfId="37036"/>
    <cellStyle name="Normal 38 4 2 8" xfId="19585"/>
    <cellStyle name="Normal 38 4 2 8 2" xfId="37037"/>
    <cellStyle name="Normal 38 4 2 9" xfId="19586"/>
    <cellStyle name="Normal 38 4 2 9 2" xfId="37038"/>
    <cellStyle name="Normal 38 4 3" xfId="19587"/>
    <cellStyle name="Normal 38 4 3 2" xfId="37039"/>
    <cellStyle name="Normal 38 4 4" xfId="19588"/>
    <cellStyle name="Normal 38 4 4 2" xfId="37040"/>
    <cellStyle name="Normal 38 4 5" xfId="19589"/>
    <cellStyle name="Normal 38 4 5 2" xfId="37041"/>
    <cellStyle name="Normal 38 4 6" xfId="19590"/>
    <cellStyle name="Normal 38 4 6 2" xfId="37042"/>
    <cellStyle name="Normal 38 4 7" xfId="19591"/>
    <cellStyle name="Normal 38 4 7 2" xfId="37043"/>
    <cellStyle name="Normal 38 4 8" xfId="19592"/>
    <cellStyle name="Normal 38 4 8 2" xfId="37044"/>
    <cellStyle name="Normal 38 4 9" xfId="19593"/>
    <cellStyle name="Normal 38 4 9 2" xfId="37045"/>
    <cellStyle name="Normal 38 5" xfId="19594"/>
    <cellStyle name="Normal 38 5 10" xfId="19595"/>
    <cellStyle name="Normal 38 5 10 2" xfId="37046"/>
    <cellStyle name="Normal 38 5 11" xfId="19596"/>
    <cellStyle name="Normal 38 5 11 2" xfId="37047"/>
    <cellStyle name="Normal 38 5 12" xfId="19597"/>
    <cellStyle name="Normal 38 5 12 2" xfId="37048"/>
    <cellStyle name="Normal 38 5 13" xfId="19598"/>
    <cellStyle name="Normal 38 5 13 2" xfId="37049"/>
    <cellStyle name="Normal 38 5 14" xfId="19599"/>
    <cellStyle name="Normal 38 5 14 2" xfId="37050"/>
    <cellStyle name="Normal 38 5 15" xfId="19600"/>
    <cellStyle name="Normal 38 5 15 2" xfId="37051"/>
    <cellStyle name="Normal 38 5 16" xfId="37052"/>
    <cellStyle name="Normal 38 5 2" xfId="19601"/>
    <cellStyle name="Normal 38 5 2 10" xfId="19602"/>
    <cellStyle name="Normal 38 5 2 10 2" xfId="37053"/>
    <cellStyle name="Normal 38 5 2 11" xfId="19603"/>
    <cellStyle name="Normal 38 5 2 11 2" xfId="37054"/>
    <cellStyle name="Normal 38 5 2 12" xfId="19604"/>
    <cellStyle name="Normal 38 5 2 12 2" xfId="37055"/>
    <cellStyle name="Normal 38 5 2 13" xfId="19605"/>
    <cellStyle name="Normal 38 5 2 13 2" xfId="37056"/>
    <cellStyle name="Normal 38 5 2 14" xfId="19606"/>
    <cellStyle name="Normal 38 5 2 14 2" xfId="37057"/>
    <cellStyle name="Normal 38 5 2 15" xfId="37058"/>
    <cellStyle name="Normal 38 5 2 2" xfId="19607"/>
    <cellStyle name="Normal 38 5 2 2 2" xfId="37059"/>
    <cellStyle name="Normal 38 5 2 3" xfId="19608"/>
    <cellStyle name="Normal 38 5 2 3 2" xfId="37060"/>
    <cellStyle name="Normal 38 5 2 4" xfId="19609"/>
    <cellStyle name="Normal 38 5 2 4 2" xfId="37061"/>
    <cellStyle name="Normal 38 5 2 5" xfId="19610"/>
    <cellStyle name="Normal 38 5 2 5 2" xfId="37062"/>
    <cellStyle name="Normal 38 5 2 6" xfId="19611"/>
    <cellStyle name="Normal 38 5 2 6 2" xfId="37063"/>
    <cellStyle name="Normal 38 5 2 7" xfId="19612"/>
    <cellStyle name="Normal 38 5 2 7 2" xfId="37064"/>
    <cellStyle name="Normal 38 5 2 8" xfId="19613"/>
    <cellStyle name="Normal 38 5 2 8 2" xfId="37065"/>
    <cellStyle name="Normal 38 5 2 9" xfId="19614"/>
    <cellStyle name="Normal 38 5 2 9 2" xfId="37066"/>
    <cellStyle name="Normal 38 5 3" xfId="19615"/>
    <cellStyle name="Normal 38 5 3 2" xfId="37067"/>
    <cellStyle name="Normal 38 5 4" xfId="19616"/>
    <cellStyle name="Normal 38 5 4 2" xfId="37068"/>
    <cellStyle name="Normal 38 5 5" xfId="19617"/>
    <cellStyle name="Normal 38 5 5 2" xfId="37069"/>
    <cellStyle name="Normal 38 5 6" xfId="19618"/>
    <cellStyle name="Normal 38 5 6 2" xfId="37070"/>
    <cellStyle name="Normal 38 5 7" xfId="19619"/>
    <cellStyle name="Normal 38 5 7 2" xfId="37071"/>
    <cellStyle name="Normal 38 5 8" xfId="19620"/>
    <cellStyle name="Normal 38 5 8 2" xfId="37072"/>
    <cellStyle name="Normal 38 5 9" xfId="19621"/>
    <cellStyle name="Normal 38 5 9 2" xfId="37073"/>
    <cellStyle name="Normal 38 6" xfId="19622"/>
    <cellStyle name="Normal 38 6 10" xfId="19623"/>
    <cellStyle name="Normal 38 6 10 2" xfId="37074"/>
    <cellStyle name="Normal 38 6 11" xfId="19624"/>
    <cellStyle name="Normal 38 6 11 2" xfId="37075"/>
    <cellStyle name="Normal 38 6 12" xfId="19625"/>
    <cellStyle name="Normal 38 6 12 2" xfId="37076"/>
    <cellStyle name="Normal 38 6 13" xfId="19626"/>
    <cellStyle name="Normal 38 6 13 2" xfId="37077"/>
    <cellStyle name="Normal 38 6 14" xfId="19627"/>
    <cellStyle name="Normal 38 6 14 2" xfId="37078"/>
    <cellStyle name="Normal 38 6 15" xfId="19628"/>
    <cellStyle name="Normal 38 6 15 2" xfId="37079"/>
    <cellStyle name="Normal 38 6 16" xfId="37080"/>
    <cellStyle name="Normal 38 6 2" xfId="19629"/>
    <cellStyle name="Normal 38 6 2 10" xfId="19630"/>
    <cellStyle name="Normal 38 6 2 10 2" xfId="37081"/>
    <cellStyle name="Normal 38 6 2 11" xfId="19631"/>
    <cellStyle name="Normal 38 6 2 11 2" xfId="37082"/>
    <cellStyle name="Normal 38 6 2 12" xfId="19632"/>
    <cellStyle name="Normal 38 6 2 12 2" xfId="37083"/>
    <cellStyle name="Normal 38 6 2 13" xfId="19633"/>
    <cellStyle name="Normal 38 6 2 13 2" xfId="37084"/>
    <cellStyle name="Normal 38 6 2 14" xfId="19634"/>
    <cellStyle name="Normal 38 6 2 14 2" xfId="37085"/>
    <cellStyle name="Normal 38 6 2 15" xfId="37086"/>
    <cellStyle name="Normal 38 6 2 2" xfId="19635"/>
    <cellStyle name="Normal 38 6 2 2 2" xfId="37087"/>
    <cellStyle name="Normal 38 6 2 3" xfId="19636"/>
    <cellStyle name="Normal 38 6 2 3 2" xfId="37088"/>
    <cellStyle name="Normal 38 6 2 4" xfId="19637"/>
    <cellStyle name="Normal 38 6 2 4 2" xfId="37089"/>
    <cellStyle name="Normal 38 6 2 5" xfId="19638"/>
    <cellStyle name="Normal 38 6 2 5 2" xfId="37090"/>
    <cellStyle name="Normal 38 6 2 6" xfId="19639"/>
    <cellStyle name="Normal 38 6 2 6 2" xfId="37091"/>
    <cellStyle name="Normal 38 6 2 7" xfId="19640"/>
    <cellStyle name="Normal 38 6 2 7 2" xfId="37092"/>
    <cellStyle name="Normal 38 6 2 8" xfId="19641"/>
    <cellStyle name="Normal 38 6 2 8 2" xfId="37093"/>
    <cellStyle name="Normal 38 6 2 9" xfId="19642"/>
    <cellStyle name="Normal 38 6 2 9 2" xfId="37094"/>
    <cellStyle name="Normal 38 6 3" xfId="19643"/>
    <cellStyle name="Normal 38 6 3 2" xfId="37095"/>
    <cellStyle name="Normal 38 6 4" xfId="19644"/>
    <cellStyle name="Normal 38 6 4 2" xfId="37096"/>
    <cellStyle name="Normal 38 6 5" xfId="19645"/>
    <cellStyle name="Normal 38 6 5 2" xfId="37097"/>
    <cellStyle name="Normal 38 6 6" xfId="19646"/>
    <cellStyle name="Normal 38 6 6 2" xfId="37098"/>
    <cellStyle name="Normal 38 6 7" xfId="19647"/>
    <cellStyle name="Normal 38 6 7 2" xfId="37099"/>
    <cellStyle name="Normal 38 6 8" xfId="19648"/>
    <cellStyle name="Normal 38 6 8 2" xfId="37100"/>
    <cellStyle name="Normal 38 6 9" xfId="19649"/>
    <cellStyle name="Normal 38 6 9 2" xfId="37101"/>
    <cellStyle name="Normal 38 7" xfId="19650"/>
    <cellStyle name="Normal 38 7 10" xfId="19651"/>
    <cellStyle name="Normal 38 7 10 2" xfId="37102"/>
    <cellStyle name="Normal 38 7 11" xfId="19652"/>
    <cellStyle name="Normal 38 7 11 2" xfId="37103"/>
    <cellStyle name="Normal 38 7 12" xfId="19653"/>
    <cellStyle name="Normal 38 7 12 2" xfId="37104"/>
    <cellStyle name="Normal 38 7 13" xfId="19654"/>
    <cellStyle name="Normal 38 7 13 2" xfId="37105"/>
    <cellStyle name="Normal 38 7 14" xfId="19655"/>
    <cellStyle name="Normal 38 7 14 2" xfId="37106"/>
    <cellStyle name="Normal 38 7 15" xfId="37107"/>
    <cellStyle name="Normal 38 7 2" xfId="19656"/>
    <cellStyle name="Normal 38 7 2 2" xfId="37108"/>
    <cellStyle name="Normal 38 7 3" xfId="19657"/>
    <cellStyle name="Normal 38 7 3 2" xfId="37109"/>
    <cellStyle name="Normal 38 7 4" xfId="19658"/>
    <cellStyle name="Normal 38 7 4 2" xfId="37110"/>
    <cellStyle name="Normal 38 7 5" xfId="19659"/>
    <cellStyle name="Normal 38 7 5 2" xfId="37111"/>
    <cellStyle name="Normal 38 7 6" xfId="19660"/>
    <cellStyle name="Normal 38 7 6 2" xfId="37112"/>
    <cellStyle name="Normal 38 7 7" xfId="19661"/>
    <cellStyle name="Normal 38 7 7 2" xfId="37113"/>
    <cellStyle name="Normal 38 7 8" xfId="19662"/>
    <cellStyle name="Normal 38 7 8 2" xfId="37114"/>
    <cellStyle name="Normal 38 7 9" xfId="19663"/>
    <cellStyle name="Normal 38 7 9 2" xfId="37115"/>
    <cellStyle name="Normal 38 8" xfId="19664"/>
    <cellStyle name="Normal 38 8 10" xfId="19665"/>
    <cellStyle name="Normal 38 8 10 2" xfId="37116"/>
    <cellStyle name="Normal 38 8 11" xfId="19666"/>
    <cellStyle name="Normal 38 8 11 2" xfId="37117"/>
    <cellStyle name="Normal 38 8 12" xfId="19667"/>
    <cellStyle name="Normal 38 8 12 2" xfId="37118"/>
    <cellStyle name="Normal 38 8 13" xfId="19668"/>
    <cellStyle name="Normal 38 8 13 2" xfId="37119"/>
    <cellStyle name="Normal 38 8 14" xfId="19669"/>
    <cellStyle name="Normal 38 8 14 2" xfId="37120"/>
    <cellStyle name="Normal 38 8 15" xfId="37121"/>
    <cellStyle name="Normal 38 8 2" xfId="19670"/>
    <cellStyle name="Normal 38 8 2 2" xfId="37122"/>
    <cellStyle name="Normal 38 8 3" xfId="19671"/>
    <cellStyle name="Normal 38 8 3 2" xfId="37123"/>
    <cellStyle name="Normal 38 8 4" xfId="19672"/>
    <cellStyle name="Normal 38 8 4 2" xfId="37124"/>
    <cellStyle name="Normal 38 8 5" xfId="19673"/>
    <cellStyle name="Normal 38 8 5 2" xfId="37125"/>
    <cellStyle name="Normal 38 8 6" xfId="19674"/>
    <cellStyle name="Normal 38 8 6 2" xfId="37126"/>
    <cellStyle name="Normal 38 8 7" xfId="19675"/>
    <cellStyle name="Normal 38 8 7 2" xfId="37127"/>
    <cellStyle name="Normal 38 8 8" xfId="19676"/>
    <cellStyle name="Normal 38 8 8 2" xfId="37128"/>
    <cellStyle name="Normal 38 8 9" xfId="19677"/>
    <cellStyle name="Normal 38 8 9 2" xfId="37129"/>
    <cellStyle name="Normal 38 9" xfId="19678"/>
    <cellStyle name="Normal 38 9 10" xfId="19679"/>
    <cellStyle name="Normal 38 9 10 2" xfId="37130"/>
    <cellStyle name="Normal 38 9 11" xfId="19680"/>
    <cellStyle name="Normal 38 9 11 2" xfId="37131"/>
    <cellStyle name="Normal 38 9 12" xfId="19681"/>
    <cellStyle name="Normal 38 9 12 2" xfId="37132"/>
    <cellStyle name="Normal 38 9 13" xfId="19682"/>
    <cellStyle name="Normal 38 9 13 2" xfId="37133"/>
    <cellStyle name="Normal 38 9 14" xfId="19683"/>
    <cellStyle name="Normal 38 9 14 2" xfId="37134"/>
    <cellStyle name="Normal 38 9 15" xfId="37135"/>
    <cellStyle name="Normal 38 9 2" xfId="19684"/>
    <cellStyle name="Normal 38 9 2 2" xfId="37136"/>
    <cellStyle name="Normal 38 9 3" xfId="19685"/>
    <cellStyle name="Normal 38 9 3 2" xfId="37137"/>
    <cellStyle name="Normal 38 9 4" xfId="19686"/>
    <cellStyle name="Normal 38 9 4 2" xfId="37138"/>
    <cellStyle name="Normal 38 9 5" xfId="19687"/>
    <cellStyle name="Normal 38 9 5 2" xfId="37139"/>
    <cellStyle name="Normal 38 9 6" xfId="19688"/>
    <cellStyle name="Normal 38 9 6 2" xfId="37140"/>
    <cellStyle name="Normal 38 9 7" xfId="19689"/>
    <cellStyle name="Normal 38 9 7 2" xfId="37141"/>
    <cellStyle name="Normal 38 9 8" xfId="19690"/>
    <cellStyle name="Normal 38 9 8 2" xfId="37142"/>
    <cellStyle name="Normal 38 9 9" xfId="19691"/>
    <cellStyle name="Normal 38 9 9 2" xfId="37143"/>
    <cellStyle name="Normal 39" xfId="138"/>
    <cellStyle name="Normal 39 10" xfId="19692"/>
    <cellStyle name="Normal 39 10 10" xfId="19693"/>
    <cellStyle name="Normal 39 10 10 2" xfId="37144"/>
    <cellStyle name="Normal 39 10 11" xfId="19694"/>
    <cellStyle name="Normal 39 10 11 2" xfId="37145"/>
    <cellStyle name="Normal 39 10 12" xfId="19695"/>
    <cellStyle name="Normal 39 10 12 2" xfId="37146"/>
    <cellStyle name="Normal 39 10 13" xfId="19696"/>
    <cellStyle name="Normal 39 10 13 2" xfId="37147"/>
    <cellStyle name="Normal 39 10 14" xfId="19697"/>
    <cellStyle name="Normal 39 10 14 2" xfId="37148"/>
    <cellStyle name="Normal 39 10 15" xfId="37149"/>
    <cellStyle name="Normal 39 10 2" xfId="19698"/>
    <cellStyle name="Normal 39 10 2 2" xfId="37150"/>
    <cellStyle name="Normal 39 10 3" xfId="19699"/>
    <cellStyle name="Normal 39 10 3 2" xfId="37151"/>
    <cellStyle name="Normal 39 10 4" xfId="19700"/>
    <cellStyle name="Normal 39 10 4 2" xfId="37152"/>
    <cellStyle name="Normal 39 10 5" xfId="19701"/>
    <cellStyle name="Normal 39 10 5 2" xfId="37153"/>
    <cellStyle name="Normal 39 10 6" xfId="19702"/>
    <cellStyle name="Normal 39 10 6 2" xfId="37154"/>
    <cellStyle name="Normal 39 10 7" xfId="19703"/>
    <cellStyle name="Normal 39 10 7 2" xfId="37155"/>
    <cellStyle name="Normal 39 10 8" xfId="19704"/>
    <cellStyle name="Normal 39 10 8 2" xfId="37156"/>
    <cellStyle name="Normal 39 10 9" xfId="19705"/>
    <cellStyle name="Normal 39 10 9 2" xfId="37157"/>
    <cellStyle name="Normal 39 11" xfId="19706"/>
    <cellStyle name="Normal 39 11 10" xfId="19707"/>
    <cellStyle name="Normal 39 11 10 2" xfId="37158"/>
    <cellStyle name="Normal 39 11 11" xfId="19708"/>
    <cellStyle name="Normal 39 11 11 2" xfId="37159"/>
    <cellStyle name="Normal 39 11 12" xfId="19709"/>
    <cellStyle name="Normal 39 11 12 2" xfId="37160"/>
    <cellStyle name="Normal 39 11 13" xfId="19710"/>
    <cellStyle name="Normal 39 11 13 2" xfId="37161"/>
    <cellStyle name="Normal 39 11 14" xfId="19711"/>
    <cellStyle name="Normal 39 11 14 2" xfId="37162"/>
    <cellStyle name="Normal 39 11 15" xfId="37163"/>
    <cellStyle name="Normal 39 11 2" xfId="19712"/>
    <cellStyle name="Normal 39 11 2 2" xfId="37164"/>
    <cellStyle name="Normal 39 11 3" xfId="19713"/>
    <cellStyle name="Normal 39 11 3 2" xfId="37165"/>
    <cellStyle name="Normal 39 11 4" xfId="19714"/>
    <cellStyle name="Normal 39 11 4 2" xfId="37166"/>
    <cellStyle name="Normal 39 11 5" xfId="19715"/>
    <cellStyle name="Normal 39 11 5 2" xfId="37167"/>
    <cellStyle name="Normal 39 11 6" xfId="19716"/>
    <cellStyle name="Normal 39 11 6 2" xfId="37168"/>
    <cellStyle name="Normal 39 11 7" xfId="19717"/>
    <cellStyle name="Normal 39 11 7 2" xfId="37169"/>
    <cellStyle name="Normal 39 11 8" xfId="19718"/>
    <cellStyle name="Normal 39 11 8 2" xfId="37170"/>
    <cellStyle name="Normal 39 11 9" xfId="19719"/>
    <cellStyle name="Normal 39 11 9 2" xfId="37171"/>
    <cellStyle name="Normal 39 12" xfId="19720"/>
    <cellStyle name="Normal 39 12 10" xfId="19721"/>
    <cellStyle name="Normal 39 12 10 2" xfId="37172"/>
    <cellStyle name="Normal 39 12 11" xfId="19722"/>
    <cellStyle name="Normal 39 12 11 2" xfId="37173"/>
    <cellStyle name="Normal 39 12 12" xfId="19723"/>
    <cellStyle name="Normal 39 12 12 2" xfId="37174"/>
    <cellStyle name="Normal 39 12 13" xfId="19724"/>
    <cellStyle name="Normal 39 12 13 2" xfId="37175"/>
    <cellStyle name="Normal 39 12 14" xfId="19725"/>
    <cellStyle name="Normal 39 12 14 2" xfId="37176"/>
    <cellStyle name="Normal 39 12 15" xfId="37177"/>
    <cellStyle name="Normal 39 12 2" xfId="19726"/>
    <cellStyle name="Normal 39 12 2 2" xfId="37178"/>
    <cellStyle name="Normal 39 12 3" xfId="19727"/>
    <cellStyle name="Normal 39 12 3 2" xfId="37179"/>
    <cellStyle name="Normal 39 12 4" xfId="19728"/>
    <cellStyle name="Normal 39 12 4 2" xfId="37180"/>
    <cellStyle name="Normal 39 12 5" xfId="19729"/>
    <cellStyle name="Normal 39 12 5 2" xfId="37181"/>
    <cellStyle name="Normal 39 12 6" xfId="19730"/>
    <cellStyle name="Normal 39 12 6 2" xfId="37182"/>
    <cellStyle name="Normal 39 12 7" xfId="19731"/>
    <cellStyle name="Normal 39 12 7 2" xfId="37183"/>
    <cellStyle name="Normal 39 12 8" xfId="19732"/>
    <cellStyle name="Normal 39 12 8 2" xfId="37184"/>
    <cellStyle name="Normal 39 12 9" xfId="19733"/>
    <cellStyle name="Normal 39 12 9 2" xfId="37185"/>
    <cellStyle name="Normal 39 13" xfId="19734"/>
    <cellStyle name="Normal 39 13 10" xfId="19735"/>
    <cellStyle name="Normal 39 13 10 2" xfId="37186"/>
    <cellStyle name="Normal 39 13 11" xfId="19736"/>
    <cellStyle name="Normal 39 13 11 2" xfId="37187"/>
    <cellStyle name="Normal 39 13 12" xfId="19737"/>
    <cellStyle name="Normal 39 13 12 2" xfId="37188"/>
    <cellStyle name="Normal 39 13 13" xfId="19738"/>
    <cellStyle name="Normal 39 13 13 2" xfId="37189"/>
    <cellStyle name="Normal 39 13 14" xfId="19739"/>
    <cellStyle name="Normal 39 13 14 2" xfId="37190"/>
    <cellStyle name="Normal 39 13 15" xfId="37191"/>
    <cellStyle name="Normal 39 13 2" xfId="19740"/>
    <cellStyle name="Normal 39 13 2 2" xfId="37192"/>
    <cellStyle name="Normal 39 13 3" xfId="19741"/>
    <cellStyle name="Normal 39 13 3 2" xfId="37193"/>
    <cellStyle name="Normal 39 13 4" xfId="19742"/>
    <cellStyle name="Normal 39 13 4 2" xfId="37194"/>
    <cellStyle name="Normal 39 13 5" xfId="19743"/>
    <cellStyle name="Normal 39 13 5 2" xfId="37195"/>
    <cellStyle name="Normal 39 13 6" xfId="19744"/>
    <cellStyle name="Normal 39 13 6 2" xfId="37196"/>
    <cellStyle name="Normal 39 13 7" xfId="19745"/>
    <cellStyle name="Normal 39 13 7 2" xfId="37197"/>
    <cellStyle name="Normal 39 13 8" xfId="19746"/>
    <cellStyle name="Normal 39 13 8 2" xfId="37198"/>
    <cellStyle name="Normal 39 13 9" xfId="19747"/>
    <cellStyle name="Normal 39 13 9 2" xfId="37199"/>
    <cellStyle name="Normal 39 14" xfId="19748"/>
    <cellStyle name="Normal 39 14 10" xfId="19749"/>
    <cellStyle name="Normal 39 14 10 2" xfId="37200"/>
    <cellStyle name="Normal 39 14 11" xfId="19750"/>
    <cellStyle name="Normal 39 14 11 2" xfId="37201"/>
    <cellStyle name="Normal 39 14 12" xfId="19751"/>
    <cellStyle name="Normal 39 14 12 2" xfId="37202"/>
    <cellStyle name="Normal 39 14 13" xfId="19752"/>
    <cellStyle name="Normal 39 14 13 2" xfId="37203"/>
    <cellStyle name="Normal 39 14 14" xfId="19753"/>
    <cellStyle name="Normal 39 14 14 2" xfId="37204"/>
    <cellStyle name="Normal 39 14 15" xfId="37205"/>
    <cellStyle name="Normal 39 14 2" xfId="19754"/>
    <cellStyle name="Normal 39 14 2 2" xfId="37206"/>
    <cellStyle name="Normal 39 14 3" xfId="19755"/>
    <cellStyle name="Normal 39 14 3 2" xfId="37207"/>
    <cellStyle name="Normal 39 14 4" xfId="19756"/>
    <cellStyle name="Normal 39 14 4 2" xfId="37208"/>
    <cellStyle name="Normal 39 14 5" xfId="19757"/>
    <cellStyle name="Normal 39 14 5 2" xfId="37209"/>
    <cellStyle name="Normal 39 14 6" xfId="19758"/>
    <cellStyle name="Normal 39 14 6 2" xfId="37210"/>
    <cellStyle name="Normal 39 14 7" xfId="19759"/>
    <cellStyle name="Normal 39 14 7 2" xfId="37211"/>
    <cellStyle name="Normal 39 14 8" xfId="19760"/>
    <cellStyle name="Normal 39 14 8 2" xfId="37212"/>
    <cellStyle name="Normal 39 14 9" xfId="19761"/>
    <cellStyle name="Normal 39 14 9 2" xfId="37213"/>
    <cellStyle name="Normal 39 15" xfId="19762"/>
    <cellStyle name="Normal 39 15 10" xfId="19763"/>
    <cellStyle name="Normal 39 15 10 2" xfId="37214"/>
    <cellStyle name="Normal 39 15 11" xfId="19764"/>
    <cellStyle name="Normal 39 15 11 2" xfId="37215"/>
    <cellStyle name="Normal 39 15 12" xfId="19765"/>
    <cellStyle name="Normal 39 15 12 2" xfId="37216"/>
    <cellStyle name="Normal 39 15 13" xfId="19766"/>
    <cellStyle name="Normal 39 15 13 2" xfId="37217"/>
    <cellStyle name="Normal 39 15 14" xfId="19767"/>
    <cellStyle name="Normal 39 15 14 2" xfId="37218"/>
    <cellStyle name="Normal 39 15 15" xfId="37219"/>
    <cellStyle name="Normal 39 15 2" xfId="19768"/>
    <cellStyle name="Normal 39 15 2 2" xfId="37220"/>
    <cellStyle name="Normal 39 15 3" xfId="19769"/>
    <cellStyle name="Normal 39 15 3 2" xfId="37221"/>
    <cellStyle name="Normal 39 15 4" xfId="19770"/>
    <cellStyle name="Normal 39 15 4 2" xfId="37222"/>
    <cellStyle name="Normal 39 15 5" xfId="19771"/>
    <cellStyle name="Normal 39 15 5 2" xfId="37223"/>
    <cellStyle name="Normal 39 15 6" xfId="19772"/>
    <cellStyle name="Normal 39 15 6 2" xfId="37224"/>
    <cellStyle name="Normal 39 15 7" xfId="19773"/>
    <cellStyle name="Normal 39 15 7 2" xfId="37225"/>
    <cellStyle name="Normal 39 15 8" xfId="19774"/>
    <cellStyle name="Normal 39 15 8 2" xfId="37226"/>
    <cellStyle name="Normal 39 15 9" xfId="19775"/>
    <cellStyle name="Normal 39 15 9 2" xfId="37227"/>
    <cellStyle name="Normal 39 16" xfId="19776"/>
    <cellStyle name="Normal 39 16 10" xfId="19777"/>
    <cellStyle name="Normal 39 16 10 2" xfId="37228"/>
    <cellStyle name="Normal 39 16 11" xfId="19778"/>
    <cellStyle name="Normal 39 16 11 2" xfId="37229"/>
    <cellStyle name="Normal 39 16 12" xfId="19779"/>
    <cellStyle name="Normal 39 16 12 2" xfId="37230"/>
    <cellStyle name="Normal 39 16 13" xfId="19780"/>
    <cellStyle name="Normal 39 16 13 2" xfId="37231"/>
    <cellStyle name="Normal 39 16 14" xfId="19781"/>
    <cellStyle name="Normal 39 16 14 2" xfId="37232"/>
    <cellStyle name="Normal 39 16 15" xfId="37233"/>
    <cellStyle name="Normal 39 16 2" xfId="19782"/>
    <cellStyle name="Normal 39 16 2 2" xfId="37234"/>
    <cellStyle name="Normal 39 16 3" xfId="19783"/>
    <cellStyle name="Normal 39 16 3 2" xfId="37235"/>
    <cellStyle name="Normal 39 16 4" xfId="19784"/>
    <cellStyle name="Normal 39 16 4 2" xfId="37236"/>
    <cellStyle name="Normal 39 16 5" xfId="19785"/>
    <cellStyle name="Normal 39 16 5 2" xfId="37237"/>
    <cellStyle name="Normal 39 16 6" xfId="19786"/>
    <cellStyle name="Normal 39 16 6 2" xfId="37238"/>
    <cellStyle name="Normal 39 16 7" xfId="19787"/>
    <cellStyle name="Normal 39 16 7 2" xfId="37239"/>
    <cellStyle name="Normal 39 16 8" xfId="19788"/>
    <cellStyle name="Normal 39 16 8 2" xfId="37240"/>
    <cellStyle name="Normal 39 16 9" xfId="19789"/>
    <cellStyle name="Normal 39 16 9 2" xfId="37241"/>
    <cellStyle name="Normal 39 17" xfId="19790"/>
    <cellStyle name="Normal 39 17 10" xfId="19791"/>
    <cellStyle name="Normal 39 17 10 2" xfId="37242"/>
    <cellStyle name="Normal 39 17 11" xfId="19792"/>
    <cellStyle name="Normal 39 17 11 2" xfId="37243"/>
    <cellStyle name="Normal 39 17 12" xfId="19793"/>
    <cellStyle name="Normal 39 17 12 2" xfId="37244"/>
    <cellStyle name="Normal 39 17 13" xfId="19794"/>
    <cellStyle name="Normal 39 17 13 2" xfId="37245"/>
    <cellStyle name="Normal 39 17 14" xfId="19795"/>
    <cellStyle name="Normal 39 17 14 2" xfId="37246"/>
    <cellStyle name="Normal 39 17 15" xfId="37247"/>
    <cellStyle name="Normal 39 17 2" xfId="19796"/>
    <cellStyle name="Normal 39 17 2 2" xfId="37248"/>
    <cellStyle name="Normal 39 17 3" xfId="19797"/>
    <cellStyle name="Normal 39 17 3 2" xfId="37249"/>
    <cellStyle name="Normal 39 17 4" xfId="19798"/>
    <cellStyle name="Normal 39 17 4 2" xfId="37250"/>
    <cellStyle name="Normal 39 17 5" xfId="19799"/>
    <cellStyle name="Normal 39 17 5 2" xfId="37251"/>
    <cellStyle name="Normal 39 17 6" xfId="19800"/>
    <cellStyle name="Normal 39 17 6 2" xfId="37252"/>
    <cellStyle name="Normal 39 17 7" xfId="19801"/>
    <cellStyle name="Normal 39 17 7 2" xfId="37253"/>
    <cellStyle name="Normal 39 17 8" xfId="19802"/>
    <cellStyle name="Normal 39 17 8 2" xfId="37254"/>
    <cellStyle name="Normal 39 17 9" xfId="19803"/>
    <cellStyle name="Normal 39 17 9 2" xfId="37255"/>
    <cellStyle name="Normal 39 18" xfId="19804"/>
    <cellStyle name="Normal 39 18 2" xfId="37256"/>
    <cellStyle name="Normal 39 19" xfId="19805"/>
    <cellStyle name="Normal 39 19 2" xfId="37257"/>
    <cellStyle name="Normal 39 2" xfId="224"/>
    <cellStyle name="Normal 39 20" xfId="19806"/>
    <cellStyle name="Normal 39 20 2" xfId="37258"/>
    <cellStyle name="Normal 39 21" xfId="19807"/>
    <cellStyle name="Normal 39 21 2" xfId="37259"/>
    <cellStyle name="Normal 39 22" xfId="19808"/>
    <cellStyle name="Normal 39 22 2" xfId="37260"/>
    <cellStyle name="Normal 39 23" xfId="19809"/>
    <cellStyle name="Normal 39 23 2" xfId="37261"/>
    <cellStyle name="Normal 39 24" xfId="19810"/>
    <cellStyle name="Normal 39 24 2" xfId="37262"/>
    <cellStyle name="Normal 39 25" xfId="19811"/>
    <cellStyle name="Normal 39 25 2" xfId="37263"/>
    <cellStyle name="Normal 39 26" xfId="19812"/>
    <cellStyle name="Normal 39 26 2" xfId="37264"/>
    <cellStyle name="Normal 39 27" xfId="19813"/>
    <cellStyle name="Normal 39 27 2" xfId="37265"/>
    <cellStyle name="Normal 39 28" xfId="19814"/>
    <cellStyle name="Normal 39 28 2" xfId="37266"/>
    <cellStyle name="Normal 39 29" xfId="19815"/>
    <cellStyle name="Normal 39 29 2" xfId="37267"/>
    <cellStyle name="Normal 39 3" xfId="19816"/>
    <cellStyle name="Normal 39 30" xfId="19817"/>
    <cellStyle name="Normal 39 30 2" xfId="37268"/>
    <cellStyle name="Normal 39 31" xfId="37269"/>
    <cellStyle name="Normal 39 4" xfId="19818"/>
    <cellStyle name="Normal 39 4 10" xfId="19819"/>
    <cellStyle name="Normal 39 4 10 2" xfId="37270"/>
    <cellStyle name="Normal 39 4 11" xfId="19820"/>
    <cellStyle name="Normal 39 4 11 2" xfId="37271"/>
    <cellStyle name="Normal 39 4 12" xfId="19821"/>
    <cellStyle name="Normal 39 4 12 2" xfId="37272"/>
    <cellStyle name="Normal 39 4 13" xfId="19822"/>
    <cellStyle name="Normal 39 4 13 2" xfId="37273"/>
    <cellStyle name="Normal 39 4 14" xfId="19823"/>
    <cellStyle name="Normal 39 4 14 2" xfId="37274"/>
    <cellStyle name="Normal 39 4 15" xfId="19824"/>
    <cellStyle name="Normal 39 4 15 2" xfId="37275"/>
    <cellStyle name="Normal 39 4 16" xfId="37276"/>
    <cellStyle name="Normal 39 4 2" xfId="19825"/>
    <cellStyle name="Normal 39 4 2 10" xfId="19826"/>
    <cellStyle name="Normal 39 4 2 10 2" xfId="37277"/>
    <cellStyle name="Normal 39 4 2 11" xfId="19827"/>
    <cellStyle name="Normal 39 4 2 11 2" xfId="37278"/>
    <cellStyle name="Normal 39 4 2 12" xfId="19828"/>
    <cellStyle name="Normal 39 4 2 12 2" xfId="37279"/>
    <cellStyle name="Normal 39 4 2 13" xfId="19829"/>
    <cellStyle name="Normal 39 4 2 13 2" xfId="37280"/>
    <cellStyle name="Normal 39 4 2 14" xfId="19830"/>
    <cellStyle name="Normal 39 4 2 14 2" xfId="37281"/>
    <cellStyle name="Normal 39 4 2 15" xfId="37282"/>
    <cellStyle name="Normal 39 4 2 2" xfId="19831"/>
    <cellStyle name="Normal 39 4 2 2 2" xfId="37283"/>
    <cellStyle name="Normal 39 4 2 3" xfId="19832"/>
    <cellStyle name="Normal 39 4 2 3 2" xfId="37284"/>
    <cellStyle name="Normal 39 4 2 4" xfId="19833"/>
    <cellStyle name="Normal 39 4 2 4 2" xfId="37285"/>
    <cellStyle name="Normal 39 4 2 5" xfId="19834"/>
    <cellStyle name="Normal 39 4 2 5 2" xfId="37286"/>
    <cellStyle name="Normal 39 4 2 6" xfId="19835"/>
    <cellStyle name="Normal 39 4 2 6 2" xfId="37287"/>
    <cellStyle name="Normal 39 4 2 7" xfId="19836"/>
    <cellStyle name="Normal 39 4 2 7 2" xfId="37288"/>
    <cellStyle name="Normal 39 4 2 8" xfId="19837"/>
    <cellStyle name="Normal 39 4 2 8 2" xfId="37289"/>
    <cellStyle name="Normal 39 4 2 9" xfId="19838"/>
    <cellStyle name="Normal 39 4 2 9 2" xfId="37290"/>
    <cellStyle name="Normal 39 4 3" xfId="19839"/>
    <cellStyle name="Normal 39 4 3 2" xfId="37291"/>
    <cellStyle name="Normal 39 4 4" xfId="19840"/>
    <cellStyle name="Normal 39 4 4 2" xfId="37292"/>
    <cellStyle name="Normal 39 4 5" xfId="19841"/>
    <cellStyle name="Normal 39 4 5 2" xfId="37293"/>
    <cellStyle name="Normal 39 4 6" xfId="19842"/>
    <cellStyle name="Normal 39 4 6 2" xfId="37294"/>
    <cellStyle name="Normal 39 4 7" xfId="19843"/>
    <cellStyle name="Normal 39 4 7 2" xfId="37295"/>
    <cellStyle name="Normal 39 4 8" xfId="19844"/>
    <cellStyle name="Normal 39 4 8 2" xfId="37296"/>
    <cellStyle name="Normal 39 4 9" xfId="19845"/>
    <cellStyle name="Normal 39 4 9 2" xfId="37297"/>
    <cellStyle name="Normal 39 5" xfId="19846"/>
    <cellStyle name="Normal 39 5 10" xfId="19847"/>
    <cellStyle name="Normal 39 5 10 2" xfId="37298"/>
    <cellStyle name="Normal 39 5 11" xfId="19848"/>
    <cellStyle name="Normal 39 5 11 2" xfId="37299"/>
    <cellStyle name="Normal 39 5 12" xfId="19849"/>
    <cellStyle name="Normal 39 5 12 2" xfId="37300"/>
    <cellStyle name="Normal 39 5 13" xfId="19850"/>
    <cellStyle name="Normal 39 5 13 2" xfId="37301"/>
    <cellStyle name="Normal 39 5 14" xfId="19851"/>
    <cellStyle name="Normal 39 5 14 2" xfId="37302"/>
    <cellStyle name="Normal 39 5 15" xfId="19852"/>
    <cellStyle name="Normal 39 5 15 2" xfId="37303"/>
    <cellStyle name="Normal 39 5 16" xfId="37304"/>
    <cellStyle name="Normal 39 5 2" xfId="19853"/>
    <cellStyle name="Normal 39 5 2 10" xfId="19854"/>
    <cellStyle name="Normal 39 5 2 10 2" xfId="37305"/>
    <cellStyle name="Normal 39 5 2 11" xfId="19855"/>
    <cellStyle name="Normal 39 5 2 11 2" xfId="37306"/>
    <cellStyle name="Normal 39 5 2 12" xfId="19856"/>
    <cellStyle name="Normal 39 5 2 12 2" xfId="37307"/>
    <cellStyle name="Normal 39 5 2 13" xfId="19857"/>
    <cellStyle name="Normal 39 5 2 13 2" xfId="37308"/>
    <cellStyle name="Normal 39 5 2 14" xfId="19858"/>
    <cellStyle name="Normal 39 5 2 14 2" xfId="37309"/>
    <cellStyle name="Normal 39 5 2 15" xfId="37310"/>
    <cellStyle name="Normal 39 5 2 2" xfId="19859"/>
    <cellStyle name="Normal 39 5 2 2 2" xfId="37311"/>
    <cellStyle name="Normal 39 5 2 3" xfId="19860"/>
    <cellStyle name="Normal 39 5 2 3 2" xfId="37312"/>
    <cellStyle name="Normal 39 5 2 4" xfId="19861"/>
    <cellStyle name="Normal 39 5 2 4 2" xfId="37313"/>
    <cellStyle name="Normal 39 5 2 5" xfId="19862"/>
    <cellStyle name="Normal 39 5 2 5 2" xfId="37314"/>
    <cellStyle name="Normal 39 5 2 6" xfId="19863"/>
    <cellStyle name="Normal 39 5 2 6 2" xfId="37315"/>
    <cellStyle name="Normal 39 5 2 7" xfId="19864"/>
    <cellStyle name="Normal 39 5 2 7 2" xfId="37316"/>
    <cellStyle name="Normal 39 5 2 8" xfId="19865"/>
    <cellStyle name="Normal 39 5 2 8 2" xfId="37317"/>
    <cellStyle name="Normal 39 5 2 9" xfId="19866"/>
    <cellStyle name="Normal 39 5 2 9 2" xfId="37318"/>
    <cellStyle name="Normal 39 5 3" xfId="19867"/>
    <cellStyle name="Normal 39 5 3 2" xfId="37319"/>
    <cellStyle name="Normal 39 5 4" xfId="19868"/>
    <cellStyle name="Normal 39 5 4 2" xfId="37320"/>
    <cellStyle name="Normal 39 5 5" xfId="19869"/>
    <cellStyle name="Normal 39 5 5 2" xfId="37321"/>
    <cellStyle name="Normal 39 5 6" xfId="19870"/>
    <cellStyle name="Normal 39 5 6 2" xfId="37322"/>
    <cellStyle name="Normal 39 5 7" xfId="19871"/>
    <cellStyle name="Normal 39 5 7 2" xfId="37323"/>
    <cellStyle name="Normal 39 5 8" xfId="19872"/>
    <cellStyle name="Normal 39 5 8 2" xfId="37324"/>
    <cellStyle name="Normal 39 5 9" xfId="19873"/>
    <cellStyle name="Normal 39 5 9 2" xfId="37325"/>
    <cellStyle name="Normal 39 6" xfId="19874"/>
    <cellStyle name="Normal 39 6 10" xfId="19875"/>
    <cellStyle name="Normal 39 6 10 2" xfId="37326"/>
    <cellStyle name="Normal 39 6 11" xfId="19876"/>
    <cellStyle name="Normal 39 6 11 2" xfId="37327"/>
    <cellStyle name="Normal 39 6 12" xfId="19877"/>
    <cellStyle name="Normal 39 6 12 2" xfId="37328"/>
    <cellStyle name="Normal 39 6 13" xfId="19878"/>
    <cellStyle name="Normal 39 6 13 2" xfId="37329"/>
    <cellStyle name="Normal 39 6 14" xfId="19879"/>
    <cellStyle name="Normal 39 6 14 2" xfId="37330"/>
    <cellStyle name="Normal 39 6 15" xfId="19880"/>
    <cellStyle name="Normal 39 6 15 2" xfId="37331"/>
    <cellStyle name="Normal 39 6 16" xfId="37332"/>
    <cellStyle name="Normal 39 6 2" xfId="19881"/>
    <cellStyle name="Normal 39 6 2 10" xfId="19882"/>
    <cellStyle name="Normal 39 6 2 10 2" xfId="37333"/>
    <cellStyle name="Normal 39 6 2 11" xfId="19883"/>
    <cellStyle name="Normal 39 6 2 11 2" xfId="37334"/>
    <cellStyle name="Normal 39 6 2 12" xfId="19884"/>
    <cellStyle name="Normal 39 6 2 12 2" xfId="37335"/>
    <cellStyle name="Normal 39 6 2 13" xfId="19885"/>
    <cellStyle name="Normal 39 6 2 13 2" xfId="37336"/>
    <cellStyle name="Normal 39 6 2 14" xfId="19886"/>
    <cellStyle name="Normal 39 6 2 14 2" xfId="37337"/>
    <cellStyle name="Normal 39 6 2 15" xfId="37338"/>
    <cellStyle name="Normal 39 6 2 2" xfId="19887"/>
    <cellStyle name="Normal 39 6 2 2 2" xfId="37339"/>
    <cellStyle name="Normal 39 6 2 3" xfId="19888"/>
    <cellStyle name="Normal 39 6 2 3 2" xfId="37340"/>
    <cellStyle name="Normal 39 6 2 4" xfId="19889"/>
    <cellStyle name="Normal 39 6 2 4 2" xfId="37341"/>
    <cellStyle name="Normal 39 6 2 5" xfId="19890"/>
    <cellStyle name="Normal 39 6 2 5 2" xfId="37342"/>
    <cellStyle name="Normal 39 6 2 6" xfId="19891"/>
    <cellStyle name="Normal 39 6 2 6 2" xfId="37343"/>
    <cellStyle name="Normal 39 6 2 7" xfId="19892"/>
    <cellStyle name="Normal 39 6 2 7 2" xfId="37344"/>
    <cellStyle name="Normal 39 6 2 8" xfId="19893"/>
    <cellStyle name="Normal 39 6 2 8 2" xfId="37345"/>
    <cellStyle name="Normal 39 6 2 9" xfId="19894"/>
    <cellStyle name="Normal 39 6 2 9 2" xfId="37346"/>
    <cellStyle name="Normal 39 6 3" xfId="19895"/>
    <cellStyle name="Normal 39 6 3 2" xfId="37347"/>
    <cellStyle name="Normal 39 6 4" xfId="19896"/>
    <cellStyle name="Normal 39 6 4 2" xfId="37348"/>
    <cellStyle name="Normal 39 6 5" xfId="19897"/>
    <cellStyle name="Normal 39 6 5 2" xfId="37349"/>
    <cellStyle name="Normal 39 6 6" xfId="19898"/>
    <cellStyle name="Normal 39 6 6 2" xfId="37350"/>
    <cellStyle name="Normal 39 6 7" xfId="19899"/>
    <cellStyle name="Normal 39 6 7 2" xfId="37351"/>
    <cellStyle name="Normal 39 6 8" xfId="19900"/>
    <cellStyle name="Normal 39 6 8 2" xfId="37352"/>
    <cellStyle name="Normal 39 6 9" xfId="19901"/>
    <cellStyle name="Normal 39 6 9 2" xfId="37353"/>
    <cellStyle name="Normal 39 7" xfId="19902"/>
    <cellStyle name="Normal 39 7 10" xfId="19903"/>
    <cellStyle name="Normal 39 7 10 2" xfId="37354"/>
    <cellStyle name="Normal 39 7 11" xfId="19904"/>
    <cellStyle name="Normal 39 7 11 2" xfId="37355"/>
    <cellStyle name="Normal 39 7 12" xfId="19905"/>
    <cellStyle name="Normal 39 7 12 2" xfId="37356"/>
    <cellStyle name="Normal 39 7 13" xfId="19906"/>
    <cellStyle name="Normal 39 7 13 2" xfId="37357"/>
    <cellStyle name="Normal 39 7 14" xfId="19907"/>
    <cellStyle name="Normal 39 7 14 2" xfId="37358"/>
    <cellStyle name="Normal 39 7 15" xfId="37359"/>
    <cellStyle name="Normal 39 7 2" xfId="19908"/>
    <cellStyle name="Normal 39 7 2 2" xfId="37360"/>
    <cellStyle name="Normal 39 7 3" xfId="19909"/>
    <cellStyle name="Normal 39 7 3 2" xfId="37361"/>
    <cellStyle name="Normal 39 7 4" xfId="19910"/>
    <cellStyle name="Normal 39 7 4 2" xfId="37362"/>
    <cellStyle name="Normal 39 7 5" xfId="19911"/>
    <cellStyle name="Normal 39 7 5 2" xfId="37363"/>
    <cellStyle name="Normal 39 7 6" xfId="19912"/>
    <cellStyle name="Normal 39 7 6 2" xfId="37364"/>
    <cellStyle name="Normal 39 7 7" xfId="19913"/>
    <cellStyle name="Normal 39 7 7 2" xfId="37365"/>
    <cellStyle name="Normal 39 7 8" xfId="19914"/>
    <cellStyle name="Normal 39 7 8 2" xfId="37366"/>
    <cellStyle name="Normal 39 7 9" xfId="19915"/>
    <cellStyle name="Normal 39 7 9 2" xfId="37367"/>
    <cellStyle name="Normal 39 8" xfId="19916"/>
    <cellStyle name="Normal 39 8 10" xfId="19917"/>
    <cellStyle name="Normal 39 8 10 2" xfId="37368"/>
    <cellStyle name="Normal 39 8 11" xfId="19918"/>
    <cellStyle name="Normal 39 8 11 2" xfId="37369"/>
    <cellStyle name="Normal 39 8 12" xfId="19919"/>
    <cellStyle name="Normal 39 8 12 2" xfId="37370"/>
    <cellStyle name="Normal 39 8 13" xfId="19920"/>
    <cellStyle name="Normal 39 8 13 2" xfId="37371"/>
    <cellStyle name="Normal 39 8 14" xfId="19921"/>
    <cellStyle name="Normal 39 8 14 2" xfId="37372"/>
    <cellStyle name="Normal 39 8 15" xfId="37373"/>
    <cellStyle name="Normal 39 8 2" xfId="19922"/>
    <cellStyle name="Normal 39 8 2 2" xfId="37374"/>
    <cellStyle name="Normal 39 8 3" xfId="19923"/>
    <cellStyle name="Normal 39 8 3 2" xfId="37375"/>
    <cellStyle name="Normal 39 8 4" xfId="19924"/>
    <cellStyle name="Normal 39 8 4 2" xfId="37376"/>
    <cellStyle name="Normal 39 8 5" xfId="19925"/>
    <cellStyle name="Normal 39 8 5 2" xfId="37377"/>
    <cellStyle name="Normal 39 8 6" xfId="19926"/>
    <cellStyle name="Normal 39 8 6 2" xfId="37378"/>
    <cellStyle name="Normal 39 8 7" xfId="19927"/>
    <cellStyle name="Normal 39 8 7 2" xfId="37379"/>
    <cellStyle name="Normal 39 8 8" xfId="19928"/>
    <cellStyle name="Normal 39 8 8 2" xfId="37380"/>
    <cellStyle name="Normal 39 8 9" xfId="19929"/>
    <cellStyle name="Normal 39 8 9 2" xfId="37381"/>
    <cellStyle name="Normal 39 9" xfId="19930"/>
    <cellStyle name="Normal 39 9 10" xfId="19931"/>
    <cellStyle name="Normal 39 9 10 2" xfId="37382"/>
    <cellStyle name="Normal 39 9 11" xfId="19932"/>
    <cellStyle name="Normal 39 9 11 2" xfId="37383"/>
    <cellStyle name="Normal 39 9 12" xfId="19933"/>
    <cellStyle name="Normal 39 9 12 2" xfId="37384"/>
    <cellStyle name="Normal 39 9 13" xfId="19934"/>
    <cellStyle name="Normal 39 9 13 2" xfId="37385"/>
    <cellStyle name="Normal 39 9 14" xfId="19935"/>
    <cellStyle name="Normal 39 9 14 2" xfId="37386"/>
    <cellStyle name="Normal 39 9 15" xfId="37387"/>
    <cellStyle name="Normal 39 9 2" xfId="19936"/>
    <cellStyle name="Normal 39 9 2 2" xfId="37388"/>
    <cellStyle name="Normal 39 9 3" xfId="19937"/>
    <cellStyle name="Normal 39 9 3 2" xfId="37389"/>
    <cellStyle name="Normal 39 9 4" xfId="19938"/>
    <cellStyle name="Normal 39 9 4 2" xfId="37390"/>
    <cellStyle name="Normal 39 9 5" xfId="19939"/>
    <cellStyle name="Normal 39 9 5 2" xfId="37391"/>
    <cellStyle name="Normal 39 9 6" xfId="19940"/>
    <cellStyle name="Normal 39 9 6 2" xfId="37392"/>
    <cellStyle name="Normal 39 9 7" xfId="19941"/>
    <cellStyle name="Normal 39 9 7 2" xfId="37393"/>
    <cellStyle name="Normal 39 9 8" xfId="19942"/>
    <cellStyle name="Normal 39 9 8 2" xfId="37394"/>
    <cellStyle name="Normal 39 9 9" xfId="19943"/>
    <cellStyle name="Normal 39 9 9 2" xfId="37395"/>
    <cellStyle name="Normal 4" xfId="47"/>
    <cellStyle name="Normal 4 10" xfId="19944"/>
    <cellStyle name="Normal 4 11" xfId="19945"/>
    <cellStyle name="Normal 4 12" xfId="19946"/>
    <cellStyle name="Normal 4 12 2" xfId="37396"/>
    <cellStyle name="Normal 4 13" xfId="37718"/>
    <cellStyle name="Normal 4 2" xfId="95"/>
    <cellStyle name="Normal 4 2 2" xfId="19947"/>
    <cellStyle name="Normal 4 2 3" xfId="37397"/>
    <cellStyle name="Normal 4 3" xfId="94"/>
    <cellStyle name="Normal 4 3 2" xfId="496"/>
    <cellStyle name="Normal 4 3 3" xfId="494"/>
    <cellStyle name="Normal 4 3 3 2" xfId="477"/>
    <cellStyle name="Normal 4 3 4" xfId="37398"/>
    <cellStyle name="Normal 4 4" xfId="279"/>
    <cellStyle name="Normal 4 4 2" xfId="19948"/>
    <cellStyle name="Normal 4 5" xfId="322"/>
    <cellStyle name="Normal 4 5 2" xfId="519"/>
    <cellStyle name="Normal 4 5 2 2" xfId="19949"/>
    <cellStyle name="Normal 4 5 2 3" xfId="37877"/>
    <cellStyle name="Normal 4 5 3" xfId="19950"/>
    <cellStyle name="Normal 4 5 4" xfId="37763"/>
    <cellStyle name="Normal 4 6" xfId="442"/>
    <cellStyle name="Normal 4 6 2" xfId="19951"/>
    <cellStyle name="Normal 4 6 3" xfId="37831"/>
    <cellStyle name="Normal 4 7" xfId="19952"/>
    <cellStyle name="Normal 4 8" xfId="19953"/>
    <cellStyle name="Normal 4 9" xfId="19954"/>
    <cellStyle name="Normal 40" xfId="139"/>
    <cellStyle name="Normal 40 10" xfId="19955"/>
    <cellStyle name="Normal 40 10 10" xfId="19956"/>
    <cellStyle name="Normal 40 10 10 2" xfId="37399"/>
    <cellStyle name="Normal 40 10 11" xfId="19957"/>
    <cellStyle name="Normal 40 10 11 2" xfId="37400"/>
    <cellStyle name="Normal 40 10 12" xfId="19958"/>
    <cellStyle name="Normal 40 10 12 2" xfId="37401"/>
    <cellStyle name="Normal 40 10 13" xfId="19959"/>
    <cellStyle name="Normal 40 10 13 2" xfId="37402"/>
    <cellStyle name="Normal 40 10 14" xfId="19960"/>
    <cellStyle name="Normal 40 10 14 2" xfId="37403"/>
    <cellStyle name="Normal 40 10 15" xfId="37404"/>
    <cellStyle name="Normal 40 10 2" xfId="19961"/>
    <cellStyle name="Normal 40 10 2 2" xfId="37405"/>
    <cellStyle name="Normal 40 10 3" xfId="19962"/>
    <cellStyle name="Normal 40 10 3 2" xfId="37406"/>
    <cellStyle name="Normal 40 10 4" xfId="19963"/>
    <cellStyle name="Normal 40 10 4 2" xfId="37407"/>
    <cellStyle name="Normal 40 10 5" xfId="19964"/>
    <cellStyle name="Normal 40 10 5 2" xfId="37408"/>
    <cellStyle name="Normal 40 10 6" xfId="19965"/>
    <cellStyle name="Normal 40 10 6 2" xfId="37409"/>
    <cellStyle name="Normal 40 10 7" xfId="19966"/>
    <cellStyle name="Normal 40 10 7 2" xfId="37410"/>
    <cellStyle name="Normal 40 10 8" xfId="19967"/>
    <cellStyle name="Normal 40 10 8 2" xfId="37411"/>
    <cellStyle name="Normal 40 10 9" xfId="19968"/>
    <cellStyle name="Normal 40 10 9 2" xfId="37412"/>
    <cellStyle name="Normal 40 11" xfId="19969"/>
    <cellStyle name="Normal 40 11 10" xfId="19970"/>
    <cellStyle name="Normal 40 11 10 2" xfId="37413"/>
    <cellStyle name="Normal 40 11 11" xfId="19971"/>
    <cellStyle name="Normal 40 11 11 2" xfId="37414"/>
    <cellStyle name="Normal 40 11 12" xfId="19972"/>
    <cellStyle name="Normal 40 11 12 2" xfId="37415"/>
    <cellStyle name="Normal 40 11 13" xfId="19973"/>
    <cellStyle name="Normal 40 11 13 2" xfId="37416"/>
    <cellStyle name="Normal 40 11 14" xfId="19974"/>
    <cellStyle name="Normal 40 11 14 2" xfId="37417"/>
    <cellStyle name="Normal 40 11 15" xfId="37418"/>
    <cellStyle name="Normal 40 11 2" xfId="19975"/>
    <cellStyle name="Normal 40 11 2 2" xfId="37419"/>
    <cellStyle name="Normal 40 11 3" xfId="19976"/>
    <cellStyle name="Normal 40 11 3 2" xfId="37420"/>
    <cellStyle name="Normal 40 11 4" xfId="19977"/>
    <cellStyle name="Normal 40 11 4 2" xfId="37421"/>
    <cellStyle name="Normal 40 11 5" xfId="19978"/>
    <cellStyle name="Normal 40 11 5 2" xfId="37422"/>
    <cellStyle name="Normal 40 11 6" xfId="19979"/>
    <cellStyle name="Normal 40 11 6 2" xfId="37423"/>
    <cellStyle name="Normal 40 11 7" xfId="19980"/>
    <cellStyle name="Normal 40 11 7 2" xfId="37424"/>
    <cellStyle name="Normal 40 11 8" xfId="19981"/>
    <cellStyle name="Normal 40 11 8 2" xfId="37425"/>
    <cellStyle name="Normal 40 11 9" xfId="19982"/>
    <cellStyle name="Normal 40 11 9 2" xfId="37426"/>
    <cellStyle name="Normal 40 12" xfId="19983"/>
    <cellStyle name="Normal 40 12 10" xfId="19984"/>
    <cellStyle name="Normal 40 12 10 2" xfId="37427"/>
    <cellStyle name="Normal 40 12 11" xfId="19985"/>
    <cellStyle name="Normal 40 12 11 2" xfId="37428"/>
    <cellStyle name="Normal 40 12 12" xfId="19986"/>
    <cellStyle name="Normal 40 12 12 2" xfId="37429"/>
    <cellStyle name="Normal 40 12 13" xfId="19987"/>
    <cellStyle name="Normal 40 12 13 2" xfId="37430"/>
    <cellStyle name="Normal 40 12 14" xfId="19988"/>
    <cellStyle name="Normal 40 12 14 2" xfId="37431"/>
    <cellStyle name="Normal 40 12 15" xfId="37432"/>
    <cellStyle name="Normal 40 12 2" xfId="19989"/>
    <cellStyle name="Normal 40 12 2 2" xfId="37433"/>
    <cellStyle name="Normal 40 12 3" xfId="19990"/>
    <cellStyle name="Normal 40 12 3 2" xfId="37434"/>
    <cellStyle name="Normal 40 12 4" xfId="19991"/>
    <cellStyle name="Normal 40 12 4 2" xfId="37435"/>
    <cellStyle name="Normal 40 12 5" xfId="19992"/>
    <cellStyle name="Normal 40 12 5 2" xfId="37436"/>
    <cellStyle name="Normal 40 12 6" xfId="19993"/>
    <cellStyle name="Normal 40 12 6 2" xfId="37437"/>
    <cellStyle name="Normal 40 12 7" xfId="19994"/>
    <cellStyle name="Normal 40 12 7 2" xfId="37438"/>
    <cellStyle name="Normal 40 12 8" xfId="19995"/>
    <cellStyle name="Normal 40 12 8 2" xfId="37439"/>
    <cellStyle name="Normal 40 12 9" xfId="19996"/>
    <cellStyle name="Normal 40 12 9 2" xfId="37440"/>
    <cellStyle name="Normal 40 13" xfId="19997"/>
    <cellStyle name="Normal 40 13 10" xfId="19998"/>
    <cellStyle name="Normal 40 13 10 2" xfId="37441"/>
    <cellStyle name="Normal 40 13 11" xfId="19999"/>
    <cellStyle name="Normal 40 13 11 2" xfId="37442"/>
    <cellStyle name="Normal 40 13 12" xfId="20000"/>
    <cellStyle name="Normal 40 13 12 2" xfId="37443"/>
    <cellStyle name="Normal 40 13 13" xfId="20001"/>
    <cellStyle name="Normal 40 13 13 2" xfId="37444"/>
    <cellStyle name="Normal 40 13 14" xfId="20002"/>
    <cellStyle name="Normal 40 13 14 2" xfId="37445"/>
    <cellStyle name="Normal 40 13 15" xfId="37446"/>
    <cellStyle name="Normal 40 13 2" xfId="20003"/>
    <cellStyle name="Normal 40 13 2 2" xfId="37447"/>
    <cellStyle name="Normal 40 13 3" xfId="20004"/>
    <cellStyle name="Normal 40 13 3 2" xfId="37448"/>
    <cellStyle name="Normal 40 13 4" xfId="20005"/>
    <cellStyle name="Normal 40 13 4 2" xfId="37449"/>
    <cellStyle name="Normal 40 13 5" xfId="20006"/>
    <cellStyle name="Normal 40 13 5 2" xfId="37450"/>
    <cellStyle name="Normal 40 13 6" xfId="20007"/>
    <cellStyle name="Normal 40 13 6 2" xfId="37451"/>
    <cellStyle name="Normal 40 13 7" xfId="20008"/>
    <cellStyle name="Normal 40 13 7 2" xfId="37452"/>
    <cellStyle name="Normal 40 13 8" xfId="20009"/>
    <cellStyle name="Normal 40 13 8 2" xfId="37453"/>
    <cellStyle name="Normal 40 13 9" xfId="20010"/>
    <cellStyle name="Normal 40 13 9 2" xfId="37454"/>
    <cellStyle name="Normal 40 14" xfId="20011"/>
    <cellStyle name="Normal 40 14 10" xfId="20012"/>
    <cellStyle name="Normal 40 14 10 2" xfId="37455"/>
    <cellStyle name="Normal 40 14 11" xfId="20013"/>
    <cellStyle name="Normal 40 14 11 2" xfId="37456"/>
    <cellStyle name="Normal 40 14 12" xfId="20014"/>
    <cellStyle name="Normal 40 14 12 2" xfId="37457"/>
    <cellStyle name="Normal 40 14 13" xfId="20015"/>
    <cellStyle name="Normal 40 14 13 2" xfId="37458"/>
    <cellStyle name="Normal 40 14 14" xfId="20016"/>
    <cellStyle name="Normal 40 14 14 2" xfId="37459"/>
    <cellStyle name="Normal 40 14 15" xfId="37460"/>
    <cellStyle name="Normal 40 14 2" xfId="20017"/>
    <cellStyle name="Normal 40 14 2 2" xfId="37461"/>
    <cellStyle name="Normal 40 14 3" xfId="20018"/>
    <cellStyle name="Normal 40 14 3 2" xfId="37462"/>
    <cellStyle name="Normal 40 14 4" xfId="20019"/>
    <cellStyle name="Normal 40 14 4 2" xfId="37463"/>
    <cellStyle name="Normal 40 14 5" xfId="20020"/>
    <cellStyle name="Normal 40 14 5 2" xfId="37464"/>
    <cellStyle name="Normal 40 14 6" xfId="20021"/>
    <cellStyle name="Normal 40 14 6 2" xfId="37465"/>
    <cellStyle name="Normal 40 14 7" xfId="20022"/>
    <cellStyle name="Normal 40 14 7 2" xfId="37466"/>
    <cellStyle name="Normal 40 14 8" xfId="20023"/>
    <cellStyle name="Normal 40 14 8 2" xfId="37467"/>
    <cellStyle name="Normal 40 14 9" xfId="20024"/>
    <cellStyle name="Normal 40 14 9 2" xfId="37468"/>
    <cellStyle name="Normal 40 15" xfId="20025"/>
    <cellStyle name="Normal 40 15 10" xfId="20026"/>
    <cellStyle name="Normal 40 15 10 2" xfId="37469"/>
    <cellStyle name="Normal 40 15 11" xfId="20027"/>
    <cellStyle name="Normal 40 15 11 2" xfId="37470"/>
    <cellStyle name="Normal 40 15 12" xfId="20028"/>
    <cellStyle name="Normal 40 15 12 2" xfId="37471"/>
    <cellStyle name="Normal 40 15 13" xfId="20029"/>
    <cellStyle name="Normal 40 15 13 2" xfId="37472"/>
    <cellStyle name="Normal 40 15 14" xfId="20030"/>
    <cellStyle name="Normal 40 15 14 2" xfId="37473"/>
    <cellStyle name="Normal 40 15 15" xfId="37474"/>
    <cellStyle name="Normal 40 15 2" xfId="20031"/>
    <cellStyle name="Normal 40 15 2 2" xfId="37475"/>
    <cellStyle name="Normal 40 15 3" xfId="20032"/>
    <cellStyle name="Normal 40 15 3 2" xfId="37476"/>
    <cellStyle name="Normal 40 15 4" xfId="20033"/>
    <cellStyle name="Normal 40 15 4 2" xfId="37477"/>
    <cellStyle name="Normal 40 15 5" xfId="20034"/>
    <cellStyle name="Normal 40 15 5 2" xfId="37478"/>
    <cellStyle name="Normal 40 15 6" xfId="20035"/>
    <cellStyle name="Normal 40 15 6 2" xfId="37479"/>
    <cellStyle name="Normal 40 15 7" xfId="20036"/>
    <cellStyle name="Normal 40 15 7 2" xfId="37480"/>
    <cellStyle name="Normal 40 15 8" xfId="20037"/>
    <cellStyle name="Normal 40 15 8 2" xfId="37481"/>
    <cellStyle name="Normal 40 15 9" xfId="20038"/>
    <cellStyle name="Normal 40 15 9 2" xfId="37482"/>
    <cellStyle name="Normal 40 16" xfId="20039"/>
    <cellStyle name="Normal 40 16 10" xfId="20040"/>
    <cellStyle name="Normal 40 16 10 2" xfId="37483"/>
    <cellStyle name="Normal 40 16 11" xfId="20041"/>
    <cellStyle name="Normal 40 16 11 2" xfId="37484"/>
    <cellStyle name="Normal 40 16 12" xfId="20042"/>
    <cellStyle name="Normal 40 16 12 2" xfId="37485"/>
    <cellStyle name="Normal 40 16 13" xfId="20043"/>
    <cellStyle name="Normal 40 16 13 2" xfId="37486"/>
    <cellStyle name="Normal 40 16 14" xfId="20044"/>
    <cellStyle name="Normal 40 16 14 2" xfId="37487"/>
    <cellStyle name="Normal 40 16 15" xfId="37488"/>
    <cellStyle name="Normal 40 16 2" xfId="20045"/>
    <cellStyle name="Normal 40 16 2 2" xfId="37489"/>
    <cellStyle name="Normal 40 16 3" xfId="20046"/>
    <cellStyle name="Normal 40 16 3 2" xfId="37490"/>
    <cellStyle name="Normal 40 16 4" xfId="20047"/>
    <cellStyle name="Normal 40 16 4 2" xfId="37491"/>
    <cellStyle name="Normal 40 16 5" xfId="20048"/>
    <cellStyle name="Normal 40 16 5 2" xfId="37492"/>
    <cellStyle name="Normal 40 16 6" xfId="20049"/>
    <cellStyle name="Normal 40 16 6 2" xfId="37493"/>
    <cellStyle name="Normal 40 16 7" xfId="20050"/>
    <cellStyle name="Normal 40 16 7 2" xfId="37494"/>
    <cellStyle name="Normal 40 16 8" xfId="20051"/>
    <cellStyle name="Normal 40 16 8 2" xfId="37495"/>
    <cellStyle name="Normal 40 16 9" xfId="20052"/>
    <cellStyle name="Normal 40 16 9 2" xfId="37496"/>
    <cellStyle name="Normal 40 17" xfId="20053"/>
    <cellStyle name="Normal 40 17 10" xfId="20054"/>
    <cellStyle name="Normal 40 17 10 2" xfId="37497"/>
    <cellStyle name="Normal 40 17 11" xfId="20055"/>
    <cellStyle name="Normal 40 17 11 2" xfId="37498"/>
    <cellStyle name="Normal 40 17 12" xfId="20056"/>
    <cellStyle name="Normal 40 17 12 2" xfId="37499"/>
    <cellStyle name="Normal 40 17 13" xfId="20057"/>
    <cellStyle name="Normal 40 17 13 2" xfId="37500"/>
    <cellStyle name="Normal 40 17 14" xfId="20058"/>
    <cellStyle name="Normal 40 17 14 2" xfId="37501"/>
    <cellStyle name="Normal 40 17 15" xfId="37502"/>
    <cellStyle name="Normal 40 17 2" xfId="20059"/>
    <cellStyle name="Normal 40 17 2 2" xfId="37503"/>
    <cellStyle name="Normal 40 17 3" xfId="20060"/>
    <cellStyle name="Normal 40 17 3 2" xfId="37504"/>
    <cellStyle name="Normal 40 17 4" xfId="20061"/>
    <cellStyle name="Normal 40 17 4 2" xfId="37505"/>
    <cellStyle name="Normal 40 17 5" xfId="20062"/>
    <cellStyle name="Normal 40 17 5 2" xfId="37506"/>
    <cellStyle name="Normal 40 17 6" xfId="20063"/>
    <cellStyle name="Normal 40 17 6 2" xfId="37507"/>
    <cellStyle name="Normal 40 17 7" xfId="20064"/>
    <cellStyle name="Normal 40 17 7 2" xfId="37508"/>
    <cellStyle name="Normal 40 17 8" xfId="20065"/>
    <cellStyle name="Normal 40 17 8 2" xfId="37509"/>
    <cellStyle name="Normal 40 17 9" xfId="20066"/>
    <cellStyle name="Normal 40 17 9 2" xfId="37510"/>
    <cellStyle name="Normal 40 18" xfId="20067"/>
    <cellStyle name="Normal 40 18 2" xfId="37511"/>
    <cellStyle name="Normal 40 19" xfId="20068"/>
    <cellStyle name="Normal 40 19 2" xfId="37512"/>
    <cellStyle name="Normal 40 2" xfId="225"/>
    <cellStyle name="Normal 40 20" xfId="20069"/>
    <cellStyle name="Normal 40 20 2" xfId="37513"/>
    <cellStyle name="Normal 40 21" xfId="20070"/>
    <cellStyle name="Normal 40 21 2" xfId="37514"/>
    <cellStyle name="Normal 40 22" xfId="20071"/>
    <cellStyle name="Normal 40 22 2" xfId="37515"/>
    <cellStyle name="Normal 40 23" xfId="20072"/>
    <cellStyle name="Normal 40 23 2" xfId="37516"/>
    <cellStyle name="Normal 40 24" xfId="20073"/>
    <cellStyle name="Normal 40 24 2" xfId="37517"/>
    <cellStyle name="Normal 40 25" xfId="20074"/>
    <cellStyle name="Normal 40 25 2" xfId="37518"/>
    <cellStyle name="Normal 40 26" xfId="20075"/>
    <cellStyle name="Normal 40 26 2" xfId="37519"/>
    <cellStyle name="Normal 40 27" xfId="20076"/>
    <cellStyle name="Normal 40 27 2" xfId="37520"/>
    <cellStyle name="Normal 40 28" xfId="20077"/>
    <cellStyle name="Normal 40 28 2" xfId="37521"/>
    <cellStyle name="Normal 40 29" xfId="20078"/>
    <cellStyle name="Normal 40 29 2" xfId="37522"/>
    <cellStyle name="Normal 40 3" xfId="20079"/>
    <cellStyle name="Normal 40 30" xfId="20080"/>
    <cellStyle name="Normal 40 30 2" xfId="37523"/>
    <cellStyle name="Normal 40 31" xfId="37524"/>
    <cellStyle name="Normal 40 4" xfId="20081"/>
    <cellStyle name="Normal 40 4 10" xfId="20082"/>
    <cellStyle name="Normal 40 4 10 2" xfId="37525"/>
    <cellStyle name="Normal 40 4 11" xfId="20083"/>
    <cellStyle name="Normal 40 4 11 2" xfId="37526"/>
    <cellStyle name="Normal 40 4 12" xfId="20084"/>
    <cellStyle name="Normal 40 4 12 2" xfId="37527"/>
    <cellStyle name="Normal 40 4 13" xfId="20085"/>
    <cellStyle name="Normal 40 4 13 2" xfId="37528"/>
    <cellStyle name="Normal 40 4 14" xfId="20086"/>
    <cellStyle name="Normal 40 4 14 2" xfId="37529"/>
    <cellStyle name="Normal 40 4 15" xfId="20087"/>
    <cellStyle name="Normal 40 4 15 2" xfId="37530"/>
    <cellStyle name="Normal 40 4 16" xfId="37531"/>
    <cellStyle name="Normal 40 4 2" xfId="20088"/>
    <cellStyle name="Normal 40 4 2 10" xfId="20089"/>
    <cellStyle name="Normal 40 4 2 10 2" xfId="37532"/>
    <cellStyle name="Normal 40 4 2 11" xfId="20090"/>
    <cellStyle name="Normal 40 4 2 11 2" xfId="37533"/>
    <cellStyle name="Normal 40 4 2 12" xfId="20091"/>
    <cellStyle name="Normal 40 4 2 12 2" xfId="37534"/>
    <cellStyle name="Normal 40 4 2 13" xfId="20092"/>
    <cellStyle name="Normal 40 4 2 13 2" xfId="37535"/>
    <cellStyle name="Normal 40 4 2 14" xfId="20093"/>
    <cellStyle name="Normal 40 4 2 14 2" xfId="37536"/>
    <cellStyle name="Normal 40 4 2 15" xfId="37537"/>
    <cellStyle name="Normal 40 4 2 2" xfId="20094"/>
    <cellStyle name="Normal 40 4 2 2 2" xfId="37538"/>
    <cellStyle name="Normal 40 4 2 3" xfId="20095"/>
    <cellStyle name="Normal 40 4 2 3 2" xfId="37539"/>
    <cellStyle name="Normal 40 4 2 4" xfId="20096"/>
    <cellStyle name="Normal 40 4 2 4 2" xfId="37540"/>
    <cellStyle name="Normal 40 4 2 5" xfId="20097"/>
    <cellStyle name="Normal 40 4 2 5 2" xfId="37541"/>
    <cellStyle name="Normal 40 4 2 6" xfId="20098"/>
    <cellStyle name="Normal 40 4 2 6 2" xfId="37542"/>
    <cellStyle name="Normal 40 4 2 7" xfId="20099"/>
    <cellStyle name="Normal 40 4 2 7 2" xfId="37543"/>
    <cellStyle name="Normal 40 4 2 8" xfId="20100"/>
    <cellStyle name="Normal 40 4 2 8 2" xfId="37544"/>
    <cellStyle name="Normal 40 4 2 9" xfId="20101"/>
    <cellStyle name="Normal 40 4 2 9 2" xfId="37545"/>
    <cellStyle name="Normal 40 4 3" xfId="20102"/>
    <cellStyle name="Normal 40 4 3 2" xfId="37546"/>
    <cellStyle name="Normal 40 4 4" xfId="20103"/>
    <cellStyle name="Normal 40 4 4 2" xfId="37547"/>
    <cellStyle name="Normal 40 4 5" xfId="20104"/>
    <cellStyle name="Normal 40 4 5 2" xfId="37548"/>
    <cellStyle name="Normal 40 4 6" xfId="20105"/>
    <cellStyle name="Normal 40 4 6 2" xfId="37549"/>
    <cellStyle name="Normal 40 4 7" xfId="20106"/>
    <cellStyle name="Normal 40 4 7 2" xfId="37550"/>
    <cellStyle name="Normal 40 4 8" xfId="20107"/>
    <cellStyle name="Normal 40 4 8 2" xfId="37551"/>
    <cellStyle name="Normal 40 4 9" xfId="20108"/>
    <cellStyle name="Normal 40 4 9 2" xfId="37552"/>
    <cellStyle name="Normal 40 5" xfId="20109"/>
    <cellStyle name="Normal 40 5 10" xfId="20110"/>
    <cellStyle name="Normal 40 5 10 2" xfId="37553"/>
    <cellStyle name="Normal 40 5 11" xfId="20111"/>
    <cellStyle name="Normal 40 5 11 2" xfId="37554"/>
    <cellStyle name="Normal 40 5 12" xfId="20112"/>
    <cellStyle name="Normal 40 5 12 2" xfId="37555"/>
    <cellStyle name="Normal 40 5 13" xfId="20113"/>
    <cellStyle name="Normal 40 5 13 2" xfId="37556"/>
    <cellStyle name="Normal 40 5 14" xfId="20114"/>
    <cellStyle name="Normal 40 5 14 2" xfId="37557"/>
    <cellStyle name="Normal 40 5 15" xfId="20115"/>
    <cellStyle name="Normal 40 5 15 2" xfId="37558"/>
    <cellStyle name="Normal 40 5 16" xfId="37559"/>
    <cellStyle name="Normal 40 5 2" xfId="20116"/>
    <cellStyle name="Normal 40 5 2 10" xfId="20117"/>
    <cellStyle name="Normal 40 5 2 10 2" xfId="37560"/>
    <cellStyle name="Normal 40 5 2 11" xfId="20118"/>
    <cellStyle name="Normal 40 5 2 11 2" xfId="37561"/>
    <cellStyle name="Normal 40 5 2 12" xfId="20119"/>
    <cellStyle name="Normal 40 5 2 12 2" xfId="37562"/>
    <cellStyle name="Normal 40 5 2 13" xfId="20120"/>
    <cellStyle name="Normal 40 5 2 13 2" xfId="37563"/>
    <cellStyle name="Normal 40 5 2 14" xfId="20121"/>
    <cellStyle name="Normal 40 5 2 14 2" xfId="37564"/>
    <cellStyle name="Normal 40 5 2 15" xfId="37565"/>
    <cellStyle name="Normal 40 5 2 2" xfId="20122"/>
    <cellStyle name="Normal 40 5 2 2 2" xfId="37566"/>
    <cellStyle name="Normal 40 5 2 3" xfId="20123"/>
    <cellStyle name="Normal 40 5 2 3 2" xfId="37567"/>
    <cellStyle name="Normal 40 5 2 4" xfId="20124"/>
    <cellStyle name="Normal 40 5 2 4 2" xfId="37568"/>
    <cellStyle name="Normal 40 5 2 5" xfId="20125"/>
    <cellStyle name="Normal 40 5 2 5 2" xfId="37569"/>
    <cellStyle name="Normal 40 5 2 6" xfId="20126"/>
    <cellStyle name="Normal 40 5 2 6 2" xfId="37570"/>
    <cellStyle name="Normal 40 5 2 7" xfId="20127"/>
    <cellStyle name="Normal 40 5 2 7 2" xfId="37571"/>
    <cellStyle name="Normal 40 5 2 8" xfId="20128"/>
    <cellStyle name="Normal 40 5 2 8 2" xfId="37572"/>
    <cellStyle name="Normal 40 5 2 9" xfId="20129"/>
    <cellStyle name="Normal 40 5 2 9 2" xfId="37573"/>
    <cellStyle name="Normal 40 5 3" xfId="20130"/>
    <cellStyle name="Normal 40 5 3 2" xfId="37574"/>
    <cellStyle name="Normal 40 5 4" xfId="20131"/>
    <cellStyle name="Normal 40 5 4 2" xfId="37575"/>
    <cellStyle name="Normal 40 5 5" xfId="20132"/>
    <cellStyle name="Normal 40 5 5 2" xfId="37576"/>
    <cellStyle name="Normal 40 5 6" xfId="20133"/>
    <cellStyle name="Normal 40 5 6 2" xfId="37577"/>
    <cellStyle name="Normal 40 5 7" xfId="20134"/>
    <cellStyle name="Normal 40 5 7 2" xfId="37578"/>
    <cellStyle name="Normal 40 5 8" xfId="20135"/>
    <cellStyle name="Normal 40 5 8 2" xfId="37579"/>
    <cellStyle name="Normal 40 5 9" xfId="20136"/>
    <cellStyle name="Normal 40 5 9 2" xfId="37580"/>
    <cellStyle name="Normal 40 6" xfId="20137"/>
    <cellStyle name="Normal 40 6 10" xfId="20138"/>
    <cellStyle name="Normal 40 6 10 2" xfId="37581"/>
    <cellStyle name="Normal 40 6 11" xfId="20139"/>
    <cellStyle name="Normal 40 6 11 2" xfId="37582"/>
    <cellStyle name="Normal 40 6 12" xfId="20140"/>
    <cellStyle name="Normal 40 6 12 2" xfId="37583"/>
    <cellStyle name="Normal 40 6 13" xfId="20141"/>
    <cellStyle name="Normal 40 6 13 2" xfId="37584"/>
    <cellStyle name="Normal 40 6 14" xfId="20142"/>
    <cellStyle name="Normal 40 6 14 2" xfId="37585"/>
    <cellStyle name="Normal 40 6 15" xfId="20143"/>
    <cellStyle name="Normal 40 6 15 2" xfId="37586"/>
    <cellStyle name="Normal 40 6 16" xfId="37587"/>
    <cellStyle name="Normal 40 6 2" xfId="20144"/>
    <cellStyle name="Normal 40 6 2 10" xfId="20145"/>
    <cellStyle name="Normal 40 6 2 10 2" xfId="37588"/>
    <cellStyle name="Normal 40 6 2 11" xfId="20146"/>
    <cellStyle name="Normal 40 6 2 11 2" xfId="37589"/>
    <cellStyle name="Normal 40 6 2 12" xfId="20147"/>
    <cellStyle name="Normal 40 6 2 12 2" xfId="37590"/>
    <cellStyle name="Normal 40 6 2 13" xfId="20148"/>
    <cellStyle name="Normal 40 6 2 13 2" xfId="37591"/>
    <cellStyle name="Normal 40 6 2 14" xfId="20149"/>
    <cellStyle name="Normal 40 6 2 14 2" xfId="37592"/>
    <cellStyle name="Normal 40 6 2 15" xfId="37593"/>
    <cellStyle name="Normal 40 6 2 2" xfId="20150"/>
    <cellStyle name="Normal 40 6 2 2 2" xfId="37594"/>
    <cellStyle name="Normal 40 6 2 3" xfId="20151"/>
    <cellStyle name="Normal 40 6 2 3 2" xfId="37595"/>
    <cellStyle name="Normal 40 6 2 4" xfId="20152"/>
    <cellStyle name="Normal 40 6 2 4 2" xfId="37596"/>
    <cellStyle name="Normal 40 6 2 5" xfId="20153"/>
    <cellStyle name="Normal 40 6 2 5 2" xfId="37597"/>
    <cellStyle name="Normal 40 6 2 6" xfId="20154"/>
    <cellStyle name="Normal 40 6 2 6 2" xfId="37598"/>
    <cellStyle name="Normal 40 6 2 7" xfId="20155"/>
    <cellStyle name="Normal 40 6 2 7 2" xfId="37599"/>
    <cellStyle name="Normal 40 6 2 8" xfId="20156"/>
    <cellStyle name="Normal 40 6 2 8 2" xfId="37600"/>
    <cellStyle name="Normal 40 6 2 9" xfId="20157"/>
    <cellStyle name="Normal 40 6 2 9 2" xfId="37601"/>
    <cellStyle name="Normal 40 6 3" xfId="20158"/>
    <cellStyle name="Normal 40 6 3 2" xfId="37602"/>
    <cellStyle name="Normal 40 6 4" xfId="20159"/>
    <cellStyle name="Normal 40 6 4 2" xfId="37603"/>
    <cellStyle name="Normal 40 6 5" xfId="20160"/>
    <cellStyle name="Normal 40 6 5 2" xfId="37604"/>
    <cellStyle name="Normal 40 6 6" xfId="20161"/>
    <cellStyle name="Normal 40 6 6 2" xfId="37605"/>
    <cellStyle name="Normal 40 6 7" xfId="20162"/>
    <cellStyle name="Normal 40 6 7 2" xfId="37606"/>
    <cellStyle name="Normal 40 6 8" xfId="20163"/>
    <cellStyle name="Normal 40 6 8 2" xfId="37607"/>
    <cellStyle name="Normal 40 6 9" xfId="20164"/>
    <cellStyle name="Normal 40 6 9 2" xfId="37608"/>
    <cellStyle name="Normal 40 7" xfId="20165"/>
    <cellStyle name="Normal 40 7 10" xfId="20166"/>
    <cellStyle name="Normal 40 7 10 2" xfId="37609"/>
    <cellStyle name="Normal 40 7 11" xfId="20167"/>
    <cellStyle name="Normal 40 7 11 2" xfId="37610"/>
    <cellStyle name="Normal 40 7 12" xfId="20168"/>
    <cellStyle name="Normal 40 7 12 2" xfId="37611"/>
    <cellStyle name="Normal 40 7 13" xfId="20169"/>
    <cellStyle name="Normal 40 7 13 2" xfId="37612"/>
    <cellStyle name="Normal 40 7 14" xfId="20170"/>
    <cellStyle name="Normal 40 7 14 2" xfId="37613"/>
    <cellStyle name="Normal 40 7 15" xfId="37614"/>
    <cellStyle name="Normal 40 7 2" xfId="20171"/>
    <cellStyle name="Normal 40 7 2 2" xfId="37615"/>
    <cellStyle name="Normal 40 7 3" xfId="20172"/>
    <cellStyle name="Normal 40 7 3 2" xfId="37616"/>
    <cellStyle name="Normal 40 7 4" xfId="20173"/>
    <cellStyle name="Normal 40 7 4 2" xfId="37617"/>
    <cellStyle name="Normal 40 7 5" xfId="20174"/>
    <cellStyle name="Normal 40 7 5 2" xfId="37618"/>
    <cellStyle name="Normal 40 7 6" xfId="20175"/>
    <cellStyle name="Normal 40 7 6 2" xfId="37619"/>
    <cellStyle name="Normal 40 7 7" xfId="20176"/>
    <cellStyle name="Normal 40 7 7 2" xfId="37620"/>
    <cellStyle name="Normal 40 7 8" xfId="20177"/>
    <cellStyle name="Normal 40 7 8 2" xfId="37621"/>
    <cellStyle name="Normal 40 7 9" xfId="20178"/>
    <cellStyle name="Normal 40 7 9 2" xfId="37622"/>
    <cellStyle name="Normal 40 8" xfId="20179"/>
    <cellStyle name="Normal 40 8 10" xfId="20180"/>
    <cellStyle name="Normal 40 8 10 2" xfId="37623"/>
    <cellStyle name="Normal 40 8 11" xfId="20181"/>
    <cellStyle name="Normal 40 8 11 2" xfId="37624"/>
    <cellStyle name="Normal 40 8 12" xfId="20182"/>
    <cellStyle name="Normal 40 8 12 2" xfId="37625"/>
    <cellStyle name="Normal 40 8 13" xfId="20183"/>
    <cellStyle name="Normal 40 8 13 2" xfId="37626"/>
    <cellStyle name="Normal 40 8 14" xfId="20184"/>
    <cellStyle name="Normal 40 8 14 2" xfId="37627"/>
    <cellStyle name="Normal 40 8 15" xfId="37628"/>
    <cellStyle name="Normal 40 8 2" xfId="20185"/>
    <cellStyle name="Normal 40 8 2 2" xfId="37629"/>
    <cellStyle name="Normal 40 8 3" xfId="20186"/>
    <cellStyle name="Normal 40 8 3 2" xfId="37630"/>
    <cellStyle name="Normal 40 8 4" xfId="20187"/>
    <cellStyle name="Normal 40 8 4 2" xfId="37631"/>
    <cellStyle name="Normal 40 8 5" xfId="20188"/>
    <cellStyle name="Normal 40 8 5 2" xfId="37632"/>
    <cellStyle name="Normal 40 8 6" xfId="20189"/>
    <cellStyle name="Normal 40 8 6 2" xfId="37633"/>
    <cellStyle name="Normal 40 8 7" xfId="20190"/>
    <cellStyle name="Normal 40 8 7 2" xfId="37634"/>
    <cellStyle name="Normal 40 8 8" xfId="20191"/>
    <cellStyle name="Normal 40 8 8 2" xfId="37635"/>
    <cellStyle name="Normal 40 8 9" xfId="20192"/>
    <cellStyle name="Normal 40 8 9 2" xfId="37636"/>
    <cellStyle name="Normal 40 9" xfId="20193"/>
    <cellStyle name="Normal 40 9 10" xfId="20194"/>
    <cellStyle name="Normal 40 9 10 2" xfId="37637"/>
    <cellStyle name="Normal 40 9 11" xfId="20195"/>
    <cellStyle name="Normal 40 9 11 2" xfId="37638"/>
    <cellStyle name="Normal 40 9 12" xfId="20196"/>
    <cellStyle name="Normal 40 9 12 2" xfId="37639"/>
    <cellStyle name="Normal 40 9 13" xfId="20197"/>
    <cellStyle name="Normal 40 9 13 2" xfId="37640"/>
    <cellStyle name="Normal 40 9 14" xfId="20198"/>
    <cellStyle name="Normal 40 9 14 2" xfId="37641"/>
    <cellStyle name="Normal 40 9 15" xfId="37642"/>
    <cellStyle name="Normal 40 9 2" xfId="20199"/>
    <cellStyle name="Normal 40 9 2 2" xfId="37643"/>
    <cellStyle name="Normal 40 9 3" xfId="20200"/>
    <cellStyle name="Normal 40 9 3 2" xfId="37644"/>
    <cellStyle name="Normal 40 9 4" xfId="20201"/>
    <cellStyle name="Normal 40 9 4 2" xfId="37645"/>
    <cellStyle name="Normal 40 9 5" xfId="20202"/>
    <cellStyle name="Normal 40 9 5 2" xfId="37646"/>
    <cellStyle name="Normal 40 9 6" xfId="20203"/>
    <cellStyle name="Normal 40 9 6 2" xfId="37647"/>
    <cellStyle name="Normal 40 9 7" xfId="20204"/>
    <cellStyle name="Normal 40 9 7 2" xfId="37648"/>
    <cellStyle name="Normal 40 9 8" xfId="20205"/>
    <cellStyle name="Normal 40 9 8 2" xfId="37649"/>
    <cellStyle name="Normal 40 9 9" xfId="20206"/>
    <cellStyle name="Normal 40 9 9 2" xfId="37650"/>
    <cellStyle name="Normal 41" xfId="140"/>
    <cellStyle name="Normal 41 2" xfId="226"/>
    <cellStyle name="Normal 41 3" xfId="20207"/>
    <cellStyle name="Normal 42" xfId="141"/>
    <cellStyle name="Normal 42 2" xfId="227"/>
    <cellStyle name="Normal 43" xfId="142"/>
    <cellStyle name="Normal 43 2" xfId="228"/>
    <cellStyle name="Normal 44" xfId="143"/>
    <cellStyle name="Normal 44 2" xfId="229"/>
    <cellStyle name="Normal 45" xfId="144"/>
    <cellStyle name="Normal 45 2" xfId="230"/>
    <cellStyle name="Normal 46" xfId="145"/>
    <cellStyle name="Normal 46 2" xfId="231"/>
    <cellStyle name="Normal 47" xfId="146"/>
    <cellStyle name="Normal 47 2" xfId="232"/>
    <cellStyle name="Normal 48" xfId="147"/>
    <cellStyle name="Normal 48 2" xfId="233"/>
    <cellStyle name="Normal 49" xfId="148"/>
    <cellStyle name="Normal 49 2" xfId="234"/>
    <cellStyle name="Normal 5" xfId="96"/>
    <cellStyle name="Normal 5 10" xfId="20208"/>
    <cellStyle name="Normal 5 11" xfId="20209"/>
    <cellStyle name="Normal 5 12" xfId="20210"/>
    <cellStyle name="Normal 5 13" xfId="20211"/>
    <cellStyle name="Normal 5 14" xfId="20212"/>
    <cellStyle name="Normal 5 15" xfId="20213"/>
    <cellStyle name="Normal 5 16" xfId="20214"/>
    <cellStyle name="Normal 5 17" xfId="20215"/>
    <cellStyle name="Normal 5 18" xfId="20216"/>
    <cellStyle name="Normal 5 19" xfId="20217"/>
    <cellStyle name="Normal 5 2" xfId="97"/>
    <cellStyle name="Normal 5 2 10" xfId="20218"/>
    <cellStyle name="Normal 5 2 11" xfId="20219"/>
    <cellStyle name="Normal 5 2 12" xfId="20220"/>
    <cellStyle name="Normal 5 2 13" xfId="20221"/>
    <cellStyle name="Normal 5 2 14" xfId="37651"/>
    <cellStyle name="Normal 5 2 2" xfId="20222"/>
    <cellStyle name="Normal 5 2 2 10" xfId="20223"/>
    <cellStyle name="Normal 5 2 2 2" xfId="20224"/>
    <cellStyle name="Normal 5 2 2 2 2" xfId="20225"/>
    <cellStyle name="Normal 5 2 2 2 3" xfId="20226"/>
    <cellStyle name="Normal 5 2 2 2 4" xfId="20227"/>
    <cellStyle name="Normal 5 2 2 3" xfId="20228"/>
    <cellStyle name="Normal 5 2 2 4" xfId="20229"/>
    <cellStyle name="Normal 5 2 2 5" xfId="20230"/>
    <cellStyle name="Normal 5 2 2 6" xfId="20231"/>
    <cellStyle name="Normal 5 2 2 7" xfId="20232"/>
    <cellStyle name="Normal 5 2 2 8" xfId="20233"/>
    <cellStyle name="Normal 5 2 2 9" xfId="20234"/>
    <cellStyle name="Normal 5 2 3" xfId="20235"/>
    <cellStyle name="Normal 5 2 4" xfId="20236"/>
    <cellStyle name="Normal 5 2 5" xfId="20237"/>
    <cellStyle name="Normal 5 2 6" xfId="20238"/>
    <cellStyle name="Normal 5 2 6 2" xfId="20239"/>
    <cellStyle name="Normal 5 2 6 3" xfId="20240"/>
    <cellStyle name="Normal 5 2 6 4" xfId="20241"/>
    <cellStyle name="Normal 5 2 7" xfId="20242"/>
    <cellStyle name="Normal 5 2 8" xfId="20243"/>
    <cellStyle name="Normal 5 2 9" xfId="20244"/>
    <cellStyle name="Normal 5 20" xfId="20245"/>
    <cellStyle name="Normal 5 20 2" xfId="37652"/>
    <cellStyle name="Normal 5 21" xfId="20246"/>
    <cellStyle name="Normal 5 21 2" xfId="37653"/>
    <cellStyle name="Normal 5 22" xfId="20247"/>
    <cellStyle name="Normal 5 22 2" xfId="37654"/>
    <cellStyle name="Normal 5 23" xfId="20248"/>
    <cellStyle name="Normal 5 23 2" xfId="37655"/>
    <cellStyle name="Normal 5 24" xfId="20249"/>
    <cellStyle name="Normal 5 24 2" xfId="37656"/>
    <cellStyle name="Normal 5 25" xfId="20250"/>
    <cellStyle name="Normal 5 25 2" xfId="37657"/>
    <cellStyle name="Normal 5 26" xfId="20251"/>
    <cellStyle name="Normal 5 26 2" xfId="37658"/>
    <cellStyle name="Normal 5 27" xfId="20252"/>
    <cellStyle name="Normal 5 27 2" xfId="37659"/>
    <cellStyle name="Normal 5 28" xfId="20253"/>
    <cellStyle name="Normal 5 28 2" xfId="37660"/>
    <cellStyle name="Normal 5 29" xfId="20254"/>
    <cellStyle name="Normal 5 29 2" xfId="37661"/>
    <cellStyle name="Normal 5 3" xfId="98"/>
    <cellStyle name="Normal 5 3 2" xfId="563"/>
    <cellStyle name="Normal 5 3 3" xfId="475"/>
    <cellStyle name="Normal 5 3 3 2" xfId="586"/>
    <cellStyle name="Normal 5 3 4" xfId="37662"/>
    <cellStyle name="Normal 5 30" xfId="20255"/>
    <cellStyle name="Normal 5 30 2" xfId="37663"/>
    <cellStyle name="Normal 5 31" xfId="20256"/>
    <cellStyle name="Normal 5 31 2" xfId="37664"/>
    <cellStyle name="Normal 5 32" xfId="20257"/>
    <cellStyle name="Normal 5 32 2" xfId="37665"/>
    <cellStyle name="Normal 5 33" xfId="37666"/>
    <cellStyle name="Normal 5 34" xfId="37667"/>
    <cellStyle name="Normal 5 4" xfId="99"/>
    <cellStyle name="Normal 5 4 2" xfId="20258"/>
    <cellStyle name="Normal 5 4 3" xfId="37668"/>
    <cellStyle name="Normal 5 5" xfId="492"/>
    <cellStyle name="Normal 5 5 2" xfId="20259"/>
    <cellStyle name="Normal 5 5 3" xfId="20260"/>
    <cellStyle name="Normal 5 6" xfId="20261"/>
    <cellStyle name="Normal 5 7" xfId="20262"/>
    <cellStyle name="Normal 5 8" xfId="20263"/>
    <cellStyle name="Normal 5 9" xfId="20264"/>
    <cellStyle name="Normal 50" xfId="149"/>
    <cellStyle name="Normal 50 2" xfId="235"/>
    <cellStyle name="Normal 51" xfId="150"/>
    <cellStyle name="Normal 51 2" xfId="236"/>
    <cellStyle name="Normal 52" xfId="151"/>
    <cellStyle name="Normal 52 2" xfId="237"/>
    <cellStyle name="Normal 53" xfId="152"/>
    <cellStyle name="Normal 53 2" xfId="238"/>
    <cellStyle name="Normal 54" xfId="153"/>
    <cellStyle name="Normal 54 2" xfId="239"/>
    <cellStyle name="Normal 55" xfId="154"/>
    <cellStyle name="Normal 55 2" xfId="240"/>
    <cellStyle name="Normal 56" xfId="155"/>
    <cellStyle name="Normal 56 2" xfId="241"/>
    <cellStyle name="Normal 57" xfId="156"/>
    <cellStyle name="Normal 57 2" xfId="242"/>
    <cellStyle name="Normal 58" xfId="157"/>
    <cellStyle name="Normal 58 2" xfId="243"/>
    <cellStyle name="Normal 59" xfId="158"/>
    <cellStyle name="Normal 59 2" xfId="244"/>
    <cellStyle name="Normal 6" xfId="100"/>
    <cellStyle name="Normal 6 10" xfId="20265"/>
    <cellStyle name="Normal 6 11" xfId="20266"/>
    <cellStyle name="Normal 6 12" xfId="20267"/>
    <cellStyle name="Normal 6 13" xfId="20268"/>
    <cellStyle name="Normal 6 14" xfId="20269"/>
    <cellStyle name="Normal 6 15" xfId="20270"/>
    <cellStyle name="Normal 6 16" xfId="20271"/>
    <cellStyle name="Normal 6 2" xfId="101"/>
    <cellStyle name="Normal 6 2 10" xfId="20272"/>
    <cellStyle name="Normal 6 2 11" xfId="20273"/>
    <cellStyle name="Normal 6 2 12" xfId="20274"/>
    <cellStyle name="Normal 6 2 13" xfId="20275"/>
    <cellStyle name="Normal 6 2 14" xfId="37669"/>
    <cellStyle name="Normal 6 2 2" xfId="20276"/>
    <cellStyle name="Normal 6 2 2 10" xfId="20277"/>
    <cellStyle name="Normal 6 2 2 2" xfId="20278"/>
    <cellStyle name="Normal 6 2 2 2 2" xfId="20279"/>
    <cellStyle name="Normal 6 2 2 2 3" xfId="20280"/>
    <cellStyle name="Normal 6 2 2 2 4" xfId="20281"/>
    <cellStyle name="Normal 6 2 2 3" xfId="20282"/>
    <cellStyle name="Normal 6 2 2 4" xfId="20283"/>
    <cellStyle name="Normal 6 2 2 5" xfId="20284"/>
    <cellStyle name="Normal 6 2 2 6" xfId="20285"/>
    <cellStyle name="Normal 6 2 2 7" xfId="20286"/>
    <cellStyle name="Normal 6 2 2 8" xfId="20287"/>
    <cellStyle name="Normal 6 2 2 9" xfId="20288"/>
    <cellStyle name="Normal 6 2 3" xfId="20289"/>
    <cellStyle name="Normal 6 2 4" xfId="20290"/>
    <cellStyle name="Normal 6 2 5" xfId="20291"/>
    <cellStyle name="Normal 6 2 6" xfId="20292"/>
    <cellStyle name="Normal 6 2 6 2" xfId="20293"/>
    <cellStyle name="Normal 6 2 6 3" xfId="20294"/>
    <cellStyle name="Normal 6 2 6 4" xfId="20295"/>
    <cellStyle name="Normal 6 2 7" xfId="20296"/>
    <cellStyle name="Normal 6 2 8" xfId="20297"/>
    <cellStyle name="Normal 6 2 9" xfId="20298"/>
    <cellStyle name="Normal 6 3" xfId="102"/>
    <cellStyle name="Normal 6 3 2" xfId="488"/>
    <cellStyle name="Normal 6 3 3" xfId="420"/>
    <cellStyle name="Normal 6 3 3 2" xfId="574"/>
    <cellStyle name="Normal 6 3 4" xfId="37670"/>
    <cellStyle name="Normal 6 4" xfId="20299"/>
    <cellStyle name="Normal 6 4 2" xfId="20300"/>
    <cellStyle name="Normal 6 4 3" xfId="37671"/>
    <cellStyle name="Normal 6 5" xfId="20301"/>
    <cellStyle name="Normal 6 5 2" xfId="20302"/>
    <cellStyle name="Normal 6 6" xfId="20303"/>
    <cellStyle name="Normal 6 7" xfId="20304"/>
    <cellStyle name="Normal 6 8" xfId="20305"/>
    <cellStyle name="Normal 6 9" xfId="20306"/>
    <cellStyle name="Normal 60" xfId="159"/>
    <cellStyle name="Normal 60 2" xfId="245"/>
    <cellStyle name="Normal 61" xfId="160"/>
    <cellStyle name="Normal 61 2" xfId="246"/>
    <cellStyle name="Normal 62" xfId="161"/>
    <cellStyle name="Normal 62 2" xfId="247"/>
    <cellStyle name="Normal 63" xfId="162"/>
    <cellStyle name="Normal 63 2" xfId="248"/>
    <cellStyle name="Normal 64" xfId="163"/>
    <cellStyle name="Normal 64 2" xfId="249"/>
    <cellStyle name="Normal 65" xfId="164"/>
    <cellStyle name="Normal 65 2" xfId="250"/>
    <cellStyle name="Normal 66" xfId="165"/>
    <cellStyle name="Normal 66 2" xfId="251"/>
    <cellStyle name="Normal 67" xfId="166"/>
    <cellStyle name="Normal 67 2" xfId="252"/>
    <cellStyle name="Normal 68" xfId="597"/>
    <cellStyle name="Normal 68 2" xfId="37928"/>
    <cellStyle name="Normal 69" xfId="167"/>
    <cellStyle name="Normal 69 2" xfId="253"/>
    <cellStyle name="Normal 7" xfId="103"/>
    <cellStyle name="Normal 7 10" xfId="20307"/>
    <cellStyle name="Normal 7 11" xfId="37672"/>
    <cellStyle name="Normal 7 2" xfId="576"/>
    <cellStyle name="Normal 7 2 2" xfId="20308"/>
    <cellStyle name="Normal 7 3" xfId="585"/>
    <cellStyle name="Normal 7 3 2" xfId="464"/>
    <cellStyle name="Normal 7 3 3" xfId="584"/>
    <cellStyle name="Normal 7 3 3 2" xfId="419"/>
    <cellStyle name="Normal 7 3 4" xfId="20309"/>
    <cellStyle name="Normal 7 4" xfId="20310"/>
    <cellStyle name="Normal 7 5" xfId="20311"/>
    <cellStyle name="Normal 7 6" xfId="20312"/>
    <cellStyle name="Normal 7 7" xfId="20313"/>
    <cellStyle name="Normal 7 8" xfId="20314"/>
    <cellStyle name="Normal 7 9" xfId="20315"/>
    <cellStyle name="Normal 70" xfId="168"/>
    <cellStyle name="Normal 70 2" xfId="254"/>
    <cellStyle name="Normal 71" xfId="169"/>
    <cellStyle name="Normal 71 2" xfId="255"/>
    <cellStyle name="Normal 72" xfId="170"/>
    <cellStyle name="Normal 72 2" xfId="256"/>
    <cellStyle name="Normal 73" xfId="171"/>
    <cellStyle name="Normal 73 2" xfId="257"/>
    <cellStyle name="Normal 74" xfId="172"/>
    <cellStyle name="Normal 74 2" xfId="258"/>
    <cellStyle name="Normal 75" xfId="173"/>
    <cellStyle name="Normal 75 2" xfId="259"/>
    <cellStyle name="Normal 76" xfId="174"/>
    <cellStyle name="Normal 76 2" xfId="260"/>
    <cellStyle name="Normal 77" xfId="175"/>
    <cellStyle name="Normal 77 2" xfId="261"/>
    <cellStyle name="Normal 78" xfId="176"/>
    <cellStyle name="Normal 78 2" xfId="262"/>
    <cellStyle name="Normal 79" xfId="177"/>
    <cellStyle name="Normal 79 2" xfId="263"/>
    <cellStyle name="Normal 8" xfId="104"/>
    <cellStyle name="Normal 8 10" xfId="20316"/>
    <cellStyle name="Normal 8 11" xfId="20317"/>
    <cellStyle name="Normal 8 12" xfId="20318"/>
    <cellStyle name="Normal 8 13" xfId="20319"/>
    <cellStyle name="Normal 8 14" xfId="20320"/>
    <cellStyle name="Normal 8 15" xfId="20321"/>
    <cellStyle name="Normal 8 16" xfId="20322"/>
    <cellStyle name="Normal 8 17" xfId="37673"/>
    <cellStyle name="Normal 8 2" xfId="418"/>
    <cellStyle name="Normal 8 2 2" xfId="20323"/>
    <cellStyle name="Normal 8 2 3" xfId="20324"/>
    <cellStyle name="Normal 8 2 4" xfId="20325"/>
    <cellStyle name="Normal 8 2 5" xfId="20326"/>
    <cellStyle name="Normal 8 2 6" xfId="20327"/>
    <cellStyle name="Normal 8 3" xfId="486"/>
    <cellStyle name="Normal 8 3 2" xfId="489"/>
    <cellStyle name="Normal 8 3 3" xfId="561"/>
    <cellStyle name="Normal 8 3 3 2" xfId="564"/>
    <cellStyle name="Normal 8 4" xfId="20328"/>
    <cellStyle name="Normal 8 4 2" xfId="20329"/>
    <cellStyle name="Normal 8 5" xfId="20330"/>
    <cellStyle name="Normal 8 5 2" xfId="20331"/>
    <cellStyle name="Normal 8 6" xfId="20332"/>
    <cellStyle name="Normal 8 7" xfId="20333"/>
    <cellStyle name="Normal 8 8" xfId="20334"/>
    <cellStyle name="Normal 8 9" xfId="20335"/>
    <cellStyle name="Normal 80" xfId="178"/>
    <cellStyle name="Normal 80 2" xfId="264"/>
    <cellStyle name="Normal 81" xfId="179"/>
    <cellStyle name="Normal 81 2" xfId="265"/>
    <cellStyle name="Normal 82" xfId="180"/>
    <cellStyle name="Normal 82 2" xfId="266"/>
    <cellStyle name="Normal 83" xfId="181"/>
    <cellStyle name="Normal 83 2" xfId="267"/>
    <cellStyle name="Normal 84" xfId="182"/>
    <cellStyle name="Normal 84 2" xfId="268"/>
    <cellStyle name="Normal 85" xfId="183"/>
    <cellStyle name="Normal 85 2" xfId="269"/>
    <cellStyle name="Normal 86" xfId="184"/>
    <cellStyle name="Normal 86 2" xfId="270"/>
    <cellStyle name="Normal 87" xfId="185"/>
    <cellStyle name="Normal 87 2" xfId="271"/>
    <cellStyle name="Normal 88" xfId="600"/>
    <cellStyle name="Normal 88 2" xfId="20336"/>
    <cellStyle name="Normal 88 3" xfId="37929"/>
    <cellStyle name="Normal 89" xfId="20337"/>
    <cellStyle name="Normal 89 2" xfId="37930"/>
    <cellStyle name="Normal 9" xfId="105"/>
    <cellStyle name="Normal 9 10" xfId="20338"/>
    <cellStyle name="Normal 9 11" xfId="20339"/>
    <cellStyle name="Normal 9 12" xfId="20340"/>
    <cellStyle name="Normal 9 13" xfId="20341"/>
    <cellStyle name="Normal 9 14" xfId="20342"/>
    <cellStyle name="Normal 9 15" xfId="20343"/>
    <cellStyle name="Normal 9 16" xfId="20344"/>
    <cellStyle name="Normal 9 17" xfId="20345"/>
    <cellStyle name="Normal 9 18" xfId="20346"/>
    <cellStyle name="Normal 9 19" xfId="37674"/>
    <cellStyle name="Normal 9 2" xfId="106"/>
    <cellStyle name="Normal 9 2 2" xfId="199"/>
    <cellStyle name="Normal 9 2 3" xfId="20347"/>
    <cellStyle name="Normal 9 2 4" xfId="20348"/>
    <cellStyle name="Normal 9 2 5" xfId="20349"/>
    <cellStyle name="Normal 9 2 6" xfId="37675"/>
    <cellStyle name="Normal 9 3" xfId="20350"/>
    <cellStyle name="Normal 9 3 2" xfId="20351"/>
    <cellStyle name="Normal 9 3 3" xfId="37962"/>
    <cellStyle name="Normal 9 4" xfId="20352"/>
    <cellStyle name="Normal 9 4 2" xfId="20353"/>
    <cellStyle name="Normal 9 5" xfId="20354"/>
    <cellStyle name="Normal 9 5 2" xfId="20355"/>
    <cellStyle name="Normal 9 6" xfId="20356"/>
    <cellStyle name="Normal 9 7" xfId="20357"/>
    <cellStyle name="Normal 9 8" xfId="20358"/>
    <cellStyle name="Normal 9 9" xfId="20359"/>
    <cellStyle name="Normal 90" xfId="20360"/>
    <cellStyle name="Normal 90 2" xfId="37931"/>
    <cellStyle name="Normal 91" xfId="20361"/>
    <cellStyle name="Normal 91 2" xfId="37932"/>
    <cellStyle name="Normal 92" xfId="20362"/>
    <cellStyle name="Normal 92 2" xfId="37933"/>
    <cellStyle name="Normal 93" xfId="20363"/>
    <cellStyle name="Normal 94" xfId="609"/>
    <cellStyle name="Normal 94 2" xfId="37946"/>
    <cellStyle name="Normal 95" xfId="20364"/>
    <cellStyle name="Normal 95 2" xfId="37950"/>
    <cellStyle name="Normal 96" xfId="20365"/>
    <cellStyle name="Normal 96 2" xfId="37951"/>
    <cellStyle name="Normal 97" xfId="603"/>
    <cellStyle name="Normal 97 2" xfId="37952"/>
    <cellStyle name="Normal 98" xfId="604"/>
    <cellStyle name="Normal 98 2" xfId="37956"/>
    <cellStyle name="Normal 99" xfId="20366"/>
    <cellStyle name="Normal 99 2" xfId="37957"/>
    <cellStyle name="Normal_Sheet1" xfId="408"/>
    <cellStyle name="Note 10 2" xfId="20367"/>
    <cellStyle name="Note 10 3" xfId="20368"/>
    <cellStyle name="Note 11 2" xfId="20369"/>
    <cellStyle name="Note 11 3" xfId="20370"/>
    <cellStyle name="Note 12 2" xfId="20371"/>
    <cellStyle name="Note 12 3" xfId="20372"/>
    <cellStyle name="Note 13 2" xfId="20373"/>
    <cellStyle name="Note 13 3" xfId="20374"/>
    <cellStyle name="Note 14 2" xfId="20375"/>
    <cellStyle name="Note 14 3" xfId="20376"/>
    <cellStyle name="Note 15 2" xfId="20377"/>
    <cellStyle name="Note 15 3" xfId="20378"/>
    <cellStyle name="Note 16" xfId="20379"/>
    <cellStyle name="Note 16 2" xfId="20380"/>
    <cellStyle name="Note 16 3" xfId="20381"/>
    <cellStyle name="Note 16 4" xfId="20382"/>
    <cellStyle name="Note 16 5" xfId="20383"/>
    <cellStyle name="Note 16 6" xfId="20384"/>
    <cellStyle name="Note 16 7" xfId="20385"/>
    <cellStyle name="Note 17" xfId="20386"/>
    <cellStyle name="Note 18" xfId="20387"/>
    <cellStyle name="Note 19" xfId="20388"/>
    <cellStyle name="Note 2" xfId="54"/>
    <cellStyle name="Note 2 10" xfId="20389"/>
    <cellStyle name="Note 2 11" xfId="20390"/>
    <cellStyle name="Note 2 11 2" xfId="20391"/>
    <cellStyle name="Note 2 11 2 2" xfId="20392"/>
    <cellStyle name="Note 2 11 2 3" xfId="20393"/>
    <cellStyle name="Note 2 11 2 4" xfId="20394"/>
    <cellStyle name="Note 2 11 2 5" xfId="20395"/>
    <cellStyle name="Note 2 11 2 6" xfId="20396"/>
    <cellStyle name="Note 2 11 2 7" xfId="20397"/>
    <cellStyle name="Note 2 11 3" xfId="20398"/>
    <cellStyle name="Note 2 11 4" xfId="20399"/>
    <cellStyle name="Note 2 11 5" xfId="20400"/>
    <cellStyle name="Note 2 11 6" xfId="20401"/>
    <cellStyle name="Note 2 11 7" xfId="20402"/>
    <cellStyle name="Note 2 12" xfId="20403"/>
    <cellStyle name="Note 2 13" xfId="20404"/>
    <cellStyle name="Note 2 14" xfId="20405"/>
    <cellStyle name="Note 2 15" xfId="20406"/>
    <cellStyle name="Note 2 16" xfId="20407"/>
    <cellStyle name="Note 2 17" xfId="20408"/>
    <cellStyle name="Note 2 18" xfId="20409"/>
    <cellStyle name="Note 2 19" xfId="20410"/>
    <cellStyle name="Note 2 2" xfId="340"/>
    <cellStyle name="Note 2 2 2" xfId="537"/>
    <cellStyle name="Note 2 2 2 2" xfId="37895"/>
    <cellStyle name="Note 2 2 3" xfId="20411"/>
    <cellStyle name="Note 2 2 4" xfId="37781"/>
    <cellStyle name="Note 2 20" xfId="20412"/>
    <cellStyle name="Note 2 20 2" xfId="20413"/>
    <cellStyle name="Note 2 20 2 2" xfId="20414"/>
    <cellStyle name="Note 2 20 2 3" xfId="20415"/>
    <cellStyle name="Note 2 20 3" xfId="20416"/>
    <cellStyle name="Note 2 20 4" xfId="20417"/>
    <cellStyle name="Note 2 21" xfId="20418"/>
    <cellStyle name="Note 2 22" xfId="20419"/>
    <cellStyle name="Note 2 23" xfId="20420"/>
    <cellStyle name="Note 2 23 2" xfId="20421"/>
    <cellStyle name="Note 2 23 3" xfId="20422"/>
    <cellStyle name="Note 2 24" xfId="20423"/>
    <cellStyle name="Note 2 24 2" xfId="20424"/>
    <cellStyle name="Note 2 24 3" xfId="20425"/>
    <cellStyle name="Note 2 25" xfId="20426"/>
    <cellStyle name="Note 2 25 2" xfId="20427"/>
    <cellStyle name="Note 2 25 3" xfId="20428"/>
    <cellStyle name="Note 2 26" xfId="20429"/>
    <cellStyle name="Note 2 26 2" xfId="20430"/>
    <cellStyle name="Note 2 26 3" xfId="20431"/>
    <cellStyle name="Note 2 27" xfId="20432"/>
    <cellStyle name="Note 2 28" xfId="20433"/>
    <cellStyle name="Note 2 29" xfId="20434"/>
    <cellStyle name="Note 2 3" xfId="446"/>
    <cellStyle name="Note 2 3 2" xfId="20435"/>
    <cellStyle name="Note 2 3 3" xfId="37835"/>
    <cellStyle name="Note 2 30" xfId="20436"/>
    <cellStyle name="Note 2 31" xfId="20437"/>
    <cellStyle name="Note 2 32" xfId="37676"/>
    <cellStyle name="Note 2 33" xfId="37722"/>
    <cellStyle name="Note 2 4" xfId="20438"/>
    <cellStyle name="Note 2 5" xfId="20439"/>
    <cellStyle name="Note 2 6" xfId="20440"/>
    <cellStyle name="Note 2 7" xfId="20441"/>
    <cellStyle name="Note 2 8" xfId="20442"/>
    <cellStyle name="Note 2 8 10" xfId="20443"/>
    <cellStyle name="Note 2 8 11" xfId="20444"/>
    <cellStyle name="Note 2 8 2" xfId="20445"/>
    <cellStyle name="Note 2 8 2 2" xfId="20446"/>
    <cellStyle name="Note 2 8 2 3" xfId="20447"/>
    <cellStyle name="Note 2 8 2 4" xfId="20448"/>
    <cellStyle name="Note 2 8 2 5" xfId="20449"/>
    <cellStyle name="Note 2 8 2 6" xfId="20450"/>
    <cellStyle name="Note 2 8 2 7" xfId="20451"/>
    <cellStyle name="Note 2 8 2 8" xfId="20452"/>
    <cellStyle name="Note 2 8 2 9" xfId="20453"/>
    <cellStyle name="Note 2 8 3" xfId="20454"/>
    <cellStyle name="Note 2 8 4" xfId="20455"/>
    <cellStyle name="Note 2 8 5" xfId="20456"/>
    <cellStyle name="Note 2 8 5 2" xfId="20457"/>
    <cellStyle name="Note 2 8 5 3" xfId="20458"/>
    <cellStyle name="Note 2 8 6" xfId="20459"/>
    <cellStyle name="Note 2 8 6 2" xfId="20460"/>
    <cellStyle name="Note 2 8 6 3" xfId="20461"/>
    <cellStyle name="Note 2 8 7" xfId="20462"/>
    <cellStyle name="Note 2 8 7 2" xfId="20463"/>
    <cellStyle name="Note 2 8 7 3" xfId="20464"/>
    <cellStyle name="Note 2 8 8" xfId="20465"/>
    <cellStyle name="Note 2 8 8 2" xfId="20466"/>
    <cellStyle name="Note 2 8 8 3" xfId="20467"/>
    <cellStyle name="Note 2 8 9" xfId="20468"/>
    <cellStyle name="Note 2 8 9 2" xfId="20469"/>
    <cellStyle name="Note 2 8 9 3" xfId="20470"/>
    <cellStyle name="Note 2 9" xfId="20471"/>
    <cellStyle name="Note 20" xfId="20472"/>
    <cellStyle name="Note 21" xfId="20473"/>
    <cellStyle name="Note 22" xfId="20474"/>
    <cellStyle name="Note 23" xfId="20475"/>
    <cellStyle name="Note 24" xfId="20476"/>
    <cellStyle name="Note 25" xfId="20477"/>
    <cellStyle name="Note 3" xfId="45"/>
    <cellStyle name="Note 3 2" xfId="441"/>
    <cellStyle name="Note 3 2 2" xfId="20478"/>
    <cellStyle name="Note 3 2 3" xfId="37830"/>
    <cellStyle name="Note 3 3" xfId="20479"/>
    <cellStyle name="Note 3 4" xfId="20480"/>
    <cellStyle name="Note 3 5" xfId="20481"/>
    <cellStyle name="Note 3 6" xfId="20482"/>
    <cellStyle name="Note 3 7" xfId="20483"/>
    <cellStyle name="Note 3 8" xfId="20484"/>
    <cellStyle name="Note 3 9" xfId="37717"/>
    <cellStyle name="Note 4" xfId="304"/>
    <cellStyle name="Note 4 2" xfId="501"/>
    <cellStyle name="Note 4 2 2" xfId="20485"/>
    <cellStyle name="Note 4 2 3" xfId="37859"/>
    <cellStyle name="Note 4 3" xfId="20486"/>
    <cellStyle name="Note 4 4" xfId="20487"/>
    <cellStyle name="Note 4 5" xfId="37677"/>
    <cellStyle name="Note 4 6" xfId="37745"/>
    <cellStyle name="Note 5" xfId="324"/>
    <cellStyle name="Note 5 2" xfId="521"/>
    <cellStyle name="Note 5 2 2" xfId="20488"/>
    <cellStyle name="Note 5 2 3" xfId="37879"/>
    <cellStyle name="Note 5 3" xfId="20489"/>
    <cellStyle name="Note 5 4" xfId="37765"/>
    <cellStyle name="Note 6" xfId="376"/>
    <cellStyle name="Note 6 2" xfId="20490"/>
    <cellStyle name="Note 6 3" xfId="20491"/>
    <cellStyle name="Note 7" xfId="588"/>
    <cellStyle name="Note 7 2" xfId="20492"/>
    <cellStyle name="Note 7 3" xfId="20493"/>
    <cellStyle name="Note 8" xfId="37686"/>
    <cellStyle name="Note 8 2" xfId="20494"/>
    <cellStyle name="Note 8 3" xfId="20495"/>
    <cellStyle name="Note 9 2" xfId="20496"/>
    <cellStyle name="Note 9 3" xfId="20497"/>
    <cellStyle name="Output" xfId="12" builtinId="21" customBuiltin="1"/>
    <cellStyle name="Output 10 2" xfId="20498"/>
    <cellStyle name="Output 10 3" xfId="20499"/>
    <cellStyle name="Output 11 2" xfId="20500"/>
    <cellStyle name="Output 11 3" xfId="20501"/>
    <cellStyle name="Output 12 2" xfId="20502"/>
    <cellStyle name="Output 12 3" xfId="20503"/>
    <cellStyle name="Output 13 2" xfId="20504"/>
    <cellStyle name="Output 13 3" xfId="20505"/>
    <cellStyle name="Output 14 2" xfId="20506"/>
    <cellStyle name="Output 14 3" xfId="20507"/>
    <cellStyle name="Output 15" xfId="20508"/>
    <cellStyle name="Output 15 2" xfId="20509"/>
    <cellStyle name="Output 15 3" xfId="20510"/>
    <cellStyle name="Output 15 4" xfId="20511"/>
    <cellStyle name="Output 15 5" xfId="20512"/>
    <cellStyle name="Output 15 6" xfId="20513"/>
    <cellStyle name="Output 15 7" xfId="20514"/>
    <cellStyle name="Output 16" xfId="20515"/>
    <cellStyle name="Output 17" xfId="20516"/>
    <cellStyle name="Output 18" xfId="20517"/>
    <cellStyle name="Output 19" xfId="20518"/>
    <cellStyle name="Output 2" xfId="371"/>
    <cellStyle name="Output 2 2" xfId="465"/>
    <cellStyle name="Output 2 2 2" xfId="20519"/>
    <cellStyle name="Output 2 3" xfId="20520"/>
    <cellStyle name="Output 20" xfId="20521"/>
    <cellStyle name="Output 21" xfId="20522"/>
    <cellStyle name="Output 22" xfId="20523"/>
    <cellStyle name="Output 3" xfId="20524"/>
    <cellStyle name="Output 3 2" xfId="20525"/>
    <cellStyle name="Output 3 3" xfId="20526"/>
    <cellStyle name="Output 4 2" xfId="20527"/>
    <cellStyle name="Output 4 3" xfId="20528"/>
    <cellStyle name="Output 5 2" xfId="20529"/>
    <cellStyle name="Output 5 3" xfId="20530"/>
    <cellStyle name="Output 6 2" xfId="20531"/>
    <cellStyle name="Output 6 3" xfId="20532"/>
    <cellStyle name="Output 7 2" xfId="20533"/>
    <cellStyle name="Output 7 3" xfId="20534"/>
    <cellStyle name="Output 8 2" xfId="20535"/>
    <cellStyle name="Output 8 3" xfId="20536"/>
    <cellStyle name="Output 9 2" xfId="20537"/>
    <cellStyle name="Output 9 3" xfId="20538"/>
    <cellStyle name="Percent" xfId="2" builtinId="5"/>
    <cellStyle name="Percent 10" xfId="114"/>
    <cellStyle name="Percent 10 10" xfId="20539"/>
    <cellStyle name="Percent 10 11" xfId="20540"/>
    <cellStyle name="Percent 10 12" xfId="20541"/>
    <cellStyle name="Percent 10 13" xfId="37740"/>
    <cellStyle name="Percent 10 2" xfId="358"/>
    <cellStyle name="Percent 10 2 2" xfId="555"/>
    <cellStyle name="Percent 10 2 2 2" xfId="20542"/>
    <cellStyle name="Percent 10 2 2 3" xfId="37913"/>
    <cellStyle name="Percent 10 2 3" xfId="20543"/>
    <cellStyle name="Percent 10 2 4" xfId="20544"/>
    <cellStyle name="Percent 10 2 5" xfId="20545"/>
    <cellStyle name="Percent 10 2 6" xfId="20546"/>
    <cellStyle name="Percent 10 2 7" xfId="37799"/>
    <cellStyle name="Percent 10 3" xfId="469"/>
    <cellStyle name="Percent 10 3 2" xfId="20547"/>
    <cellStyle name="Percent 10 3 3" xfId="37853"/>
    <cellStyle name="Percent 10 4" xfId="20548"/>
    <cellStyle name="Percent 10 5" xfId="20549"/>
    <cellStyle name="Percent 10 6" xfId="20550"/>
    <cellStyle name="Percent 10 7" xfId="20551"/>
    <cellStyle name="Percent 10 8" xfId="20552"/>
    <cellStyle name="Percent 10 9" xfId="20553"/>
    <cellStyle name="Percent 11" xfId="50"/>
    <cellStyle name="Percent 11 2" xfId="291"/>
    <cellStyle name="Percent 12" xfId="321"/>
    <cellStyle name="Percent 12 2" xfId="518"/>
    <cellStyle name="Percent 12 2 2" xfId="20554"/>
    <cellStyle name="Percent 12 2 3" xfId="37876"/>
    <cellStyle name="Percent 12 3" xfId="20555"/>
    <cellStyle name="Percent 12 4" xfId="37762"/>
    <cellStyle name="Percent 13" xfId="404"/>
    <cellStyle name="Percent 13 2" xfId="566"/>
    <cellStyle name="Percent 13 2 2" xfId="20556"/>
    <cellStyle name="Percent 13 2 3" xfId="37918"/>
    <cellStyle name="Percent 13 3" xfId="20557"/>
    <cellStyle name="Percent 13 4" xfId="37804"/>
    <cellStyle name="Percent 14" xfId="410"/>
    <cellStyle name="Percent 14 2" xfId="571"/>
    <cellStyle name="Percent 14 2 2" xfId="20558"/>
    <cellStyle name="Percent 14 2 3" xfId="37923"/>
    <cellStyle name="Percent 14 3" xfId="20559"/>
    <cellStyle name="Percent 14 4" xfId="37809"/>
    <cellStyle name="Percent 15" xfId="20560"/>
    <cellStyle name="Percent 15 2" xfId="20561"/>
    <cellStyle name="Percent 15 3" xfId="20562"/>
    <cellStyle name="Percent 16" xfId="20563"/>
    <cellStyle name="Percent 16 2" xfId="20564"/>
    <cellStyle name="Percent 16 3" xfId="20565"/>
    <cellStyle name="Percent 16 4" xfId="37947"/>
    <cellStyle name="Percent 17" xfId="20566"/>
    <cellStyle name="Percent 17 2" xfId="20567"/>
    <cellStyle name="Percent 17 3" xfId="20568"/>
    <cellStyle name="Percent 17 4" xfId="37953"/>
    <cellStyle name="Percent 18" xfId="20569"/>
    <cellStyle name="Percent 18 2" xfId="20570"/>
    <cellStyle name="Percent 18 3" xfId="37959"/>
    <cellStyle name="Percent 19" xfId="20571"/>
    <cellStyle name="Percent 19 2" xfId="20572"/>
    <cellStyle name="Percent 2" xfId="186"/>
    <cellStyle name="Percent 2 10" xfId="20573"/>
    <cellStyle name="Percent 2 11" xfId="20574"/>
    <cellStyle name="Percent 2 12" xfId="20575"/>
    <cellStyle name="Percent 2 13" xfId="20576"/>
    <cellStyle name="Percent 2 14" xfId="20577"/>
    <cellStyle name="Percent 2 15" xfId="20578"/>
    <cellStyle name="Percent 2 16" xfId="20579"/>
    <cellStyle name="Percent 2 17" xfId="20580"/>
    <cellStyle name="Percent 2 18" xfId="20581"/>
    <cellStyle name="Percent 2 19" xfId="20582"/>
    <cellStyle name="Percent 2 2" xfId="272"/>
    <cellStyle name="Percent 2 2 10" xfId="20583"/>
    <cellStyle name="Percent 2 2 10 2" xfId="20584"/>
    <cellStyle name="Percent 2 2 10 3" xfId="20585"/>
    <cellStyle name="Percent 2 2 11" xfId="20586"/>
    <cellStyle name="Percent 2 2 11 2" xfId="20587"/>
    <cellStyle name="Percent 2 2 11 3" xfId="20588"/>
    <cellStyle name="Percent 2 2 12" xfId="20589"/>
    <cellStyle name="Percent 2 2 12 2" xfId="20590"/>
    <cellStyle name="Percent 2 2 12 3" xfId="20591"/>
    <cellStyle name="Percent 2 2 13" xfId="20592"/>
    <cellStyle name="Percent 2 2 13 2" xfId="20593"/>
    <cellStyle name="Percent 2 2 13 3" xfId="20594"/>
    <cellStyle name="Percent 2 2 14" xfId="20595"/>
    <cellStyle name="Percent 2 2 14 2" xfId="20596"/>
    <cellStyle name="Percent 2 2 14 3" xfId="20597"/>
    <cellStyle name="Percent 2 2 15" xfId="20598"/>
    <cellStyle name="Percent 2 2 16" xfId="20599"/>
    <cellStyle name="Percent 2 2 17" xfId="20600"/>
    <cellStyle name="Percent 2 2 18" xfId="20601"/>
    <cellStyle name="Percent 2 2 19" xfId="20602"/>
    <cellStyle name="Percent 2 2 2" xfId="20603"/>
    <cellStyle name="Percent 2 2 2 10" xfId="20604"/>
    <cellStyle name="Percent 2 2 2 2" xfId="20605"/>
    <cellStyle name="Percent 2 2 2 3" xfId="20606"/>
    <cellStyle name="Percent 2 2 2 4" xfId="20607"/>
    <cellStyle name="Percent 2 2 2 5" xfId="20608"/>
    <cellStyle name="Percent 2 2 2 6" xfId="20609"/>
    <cellStyle name="Percent 2 2 2 7" xfId="20610"/>
    <cellStyle name="Percent 2 2 2 8" xfId="20611"/>
    <cellStyle name="Percent 2 2 2 9" xfId="20612"/>
    <cellStyle name="Percent 2 2 20" xfId="20613"/>
    <cellStyle name="Percent 2 2 21" xfId="20614"/>
    <cellStyle name="Percent 2 2 3" xfId="20615"/>
    <cellStyle name="Percent 2 2 3 2" xfId="20616"/>
    <cellStyle name="Percent 2 2 3 3" xfId="20617"/>
    <cellStyle name="Percent 2 2 4" xfId="20618"/>
    <cellStyle name="Percent 2 2 4 2" xfId="20619"/>
    <cellStyle name="Percent 2 2 4 3" xfId="20620"/>
    <cellStyle name="Percent 2 2 5" xfId="20621"/>
    <cellStyle name="Percent 2 2 5 2" xfId="20622"/>
    <cellStyle name="Percent 2 2 5 3" xfId="20623"/>
    <cellStyle name="Percent 2 2 6" xfId="20624"/>
    <cellStyle name="Percent 2 2 6 2" xfId="20625"/>
    <cellStyle name="Percent 2 2 6 3" xfId="20626"/>
    <cellStyle name="Percent 2 2 7" xfId="20627"/>
    <cellStyle name="Percent 2 2 7 2" xfId="20628"/>
    <cellStyle name="Percent 2 2 7 3" xfId="20629"/>
    <cellStyle name="Percent 2 2 8" xfId="20630"/>
    <cellStyle name="Percent 2 2 8 2" xfId="20631"/>
    <cellStyle name="Percent 2 2 8 3" xfId="20632"/>
    <cellStyle name="Percent 2 2 9" xfId="20633"/>
    <cellStyle name="Percent 2 2 9 2" xfId="20634"/>
    <cellStyle name="Percent 2 2 9 3" xfId="20635"/>
    <cellStyle name="Percent 2 20" xfId="20636"/>
    <cellStyle name="Percent 2 21" xfId="20637"/>
    <cellStyle name="Percent 2 22" xfId="20638"/>
    <cellStyle name="Percent 2 23" xfId="20639"/>
    <cellStyle name="Percent 2 24" xfId="20640"/>
    <cellStyle name="Percent 2 25" xfId="20641"/>
    <cellStyle name="Percent 2 26" xfId="20642"/>
    <cellStyle name="Percent 2 3" xfId="430"/>
    <cellStyle name="Percent 2 3 10" xfId="20643"/>
    <cellStyle name="Percent 2 3 11" xfId="20644"/>
    <cellStyle name="Percent 2 3 12" xfId="37821"/>
    <cellStyle name="Percent 2 3 2" xfId="20645"/>
    <cellStyle name="Percent 2 3 3" xfId="20646"/>
    <cellStyle name="Percent 2 3 4" xfId="20647"/>
    <cellStyle name="Percent 2 3 5" xfId="20648"/>
    <cellStyle name="Percent 2 3 6" xfId="20649"/>
    <cellStyle name="Percent 2 3 7" xfId="20650"/>
    <cellStyle name="Percent 2 3 8" xfId="20651"/>
    <cellStyle name="Percent 2 3 9" xfId="20652"/>
    <cellStyle name="Percent 2 4" xfId="20653"/>
    <cellStyle name="Percent 2 4 10" xfId="20654"/>
    <cellStyle name="Percent 2 4 2" xfId="20655"/>
    <cellStyle name="Percent 2 4 3" xfId="20656"/>
    <cellStyle name="Percent 2 4 4" xfId="20657"/>
    <cellStyle name="Percent 2 4 5" xfId="20658"/>
    <cellStyle name="Percent 2 4 6" xfId="20659"/>
    <cellStyle name="Percent 2 4 7" xfId="20660"/>
    <cellStyle name="Percent 2 4 8" xfId="20661"/>
    <cellStyle name="Percent 2 4 9" xfId="20662"/>
    <cellStyle name="Percent 2 5" xfId="20663"/>
    <cellStyle name="Percent 2 5 10" xfId="20664"/>
    <cellStyle name="Percent 2 5 2" xfId="20665"/>
    <cellStyle name="Percent 2 5 3" xfId="20666"/>
    <cellStyle name="Percent 2 5 4" xfId="20667"/>
    <cellStyle name="Percent 2 5 5" xfId="20668"/>
    <cellStyle name="Percent 2 5 6" xfId="20669"/>
    <cellStyle name="Percent 2 5 7" xfId="20670"/>
    <cellStyle name="Percent 2 5 8" xfId="20671"/>
    <cellStyle name="Percent 2 5 9" xfId="20672"/>
    <cellStyle name="Percent 2 6" xfId="20673"/>
    <cellStyle name="Percent 2 6 10" xfId="20674"/>
    <cellStyle name="Percent 2 6 2" xfId="20675"/>
    <cellStyle name="Percent 2 6 3" xfId="20676"/>
    <cellStyle name="Percent 2 6 4" xfId="20677"/>
    <cellStyle name="Percent 2 6 5" xfId="20678"/>
    <cellStyle name="Percent 2 6 6" xfId="20679"/>
    <cellStyle name="Percent 2 6 7" xfId="20680"/>
    <cellStyle name="Percent 2 6 8" xfId="20681"/>
    <cellStyle name="Percent 2 6 9" xfId="20682"/>
    <cellStyle name="Percent 2 7" xfId="20683"/>
    <cellStyle name="Percent 2 8" xfId="20684"/>
    <cellStyle name="Percent 2 9" xfId="20685"/>
    <cellStyle name="Percent 20" xfId="20686"/>
    <cellStyle name="Percent 20 2" xfId="20687"/>
    <cellStyle name="Percent 21" xfId="20688"/>
    <cellStyle name="Percent 21 2" xfId="20689"/>
    <cellStyle name="Percent 22" xfId="20690"/>
    <cellStyle name="Percent 22 2" xfId="20691"/>
    <cellStyle name="Percent 23" xfId="20692"/>
    <cellStyle name="Percent 24" xfId="20693"/>
    <cellStyle name="Percent 25" xfId="20694"/>
    <cellStyle name="Percent 26" xfId="20695"/>
    <cellStyle name="Percent 27" xfId="20696"/>
    <cellStyle name="Percent 28" xfId="20697"/>
    <cellStyle name="Percent 29" xfId="20698"/>
    <cellStyle name="Percent 3" xfId="187"/>
    <cellStyle name="Percent 3 2" xfId="273"/>
    <cellStyle name="Percent 3 3" xfId="284"/>
    <cellStyle name="Percent 3 3 2" xfId="478"/>
    <cellStyle name="Percent 3 3 3" xfId="20699"/>
    <cellStyle name="Percent 3 4" xfId="20700"/>
    <cellStyle name="Percent 3 5" xfId="20701"/>
    <cellStyle name="Percent 30" xfId="20702"/>
    <cellStyle name="Percent 31" xfId="20703"/>
    <cellStyle name="Percent 32" xfId="20704"/>
    <cellStyle name="Percent 33" xfId="20705"/>
    <cellStyle name="Percent 34" xfId="20706"/>
    <cellStyle name="Percent 35" xfId="20707"/>
    <cellStyle name="Percent 36" xfId="20708"/>
    <cellStyle name="Percent 37" xfId="20709"/>
    <cellStyle name="Percent 38" xfId="20710"/>
    <cellStyle name="Percent 39" xfId="20711"/>
    <cellStyle name="Percent 39 2" xfId="20712"/>
    <cellStyle name="Percent 39 2 2" xfId="20713"/>
    <cellStyle name="Percent 39 3" xfId="20714"/>
    <cellStyle name="Percent 39 3 2" xfId="20715"/>
    <cellStyle name="Percent 39 4" xfId="20716"/>
    <cellStyle name="Percent 39 4 2" xfId="20717"/>
    <cellStyle name="Percent 39 5" xfId="20718"/>
    <cellStyle name="Percent 39 5 2" xfId="20719"/>
    <cellStyle name="Percent 39 6" xfId="20720"/>
    <cellStyle name="Percent 39 6 2" xfId="20721"/>
    <cellStyle name="Percent 39 7" xfId="20722"/>
    <cellStyle name="Percent 39 7 2" xfId="20723"/>
    <cellStyle name="Percent 39 8" xfId="20724"/>
    <cellStyle name="Percent 4" xfId="188"/>
    <cellStyle name="Percent 4 10" xfId="20725"/>
    <cellStyle name="Percent 4 11" xfId="20726"/>
    <cellStyle name="Percent 4 12" xfId="20727"/>
    <cellStyle name="Percent 4 13" xfId="20728"/>
    <cellStyle name="Percent 4 2" xfId="274"/>
    <cellStyle name="Percent 4 2 10" xfId="20729"/>
    <cellStyle name="Percent 4 2 2" xfId="20730"/>
    <cellStyle name="Percent 4 2 2 2" xfId="20731"/>
    <cellStyle name="Percent 4 2 2 3" xfId="20732"/>
    <cellStyle name="Percent 4 2 2 4" xfId="20733"/>
    <cellStyle name="Percent 4 2 3" xfId="20734"/>
    <cellStyle name="Percent 4 2 4" xfId="20735"/>
    <cellStyle name="Percent 4 2 5" xfId="20736"/>
    <cellStyle name="Percent 4 2 6" xfId="20737"/>
    <cellStyle name="Percent 4 2 7" xfId="20738"/>
    <cellStyle name="Percent 4 2 8" xfId="20739"/>
    <cellStyle name="Percent 4 2 9" xfId="20740"/>
    <cellStyle name="Percent 4 3" xfId="285"/>
    <cellStyle name="Percent 4 3 2" xfId="20741"/>
    <cellStyle name="Percent 4 4" xfId="20742"/>
    <cellStyle name="Percent 4 5" xfId="20743"/>
    <cellStyle name="Percent 4 6" xfId="20744"/>
    <cellStyle name="Percent 4 6 2" xfId="20745"/>
    <cellStyle name="Percent 4 6 3" xfId="20746"/>
    <cellStyle name="Percent 4 6 4" xfId="20747"/>
    <cellStyle name="Percent 4 7" xfId="20748"/>
    <cellStyle name="Percent 4 8" xfId="20749"/>
    <cellStyle name="Percent 4 9" xfId="20750"/>
    <cellStyle name="Percent 40" xfId="20751"/>
    <cellStyle name="Percent 40 2" xfId="20752"/>
    <cellStyle name="Percent 40 2 2" xfId="20753"/>
    <cellStyle name="Percent 40 3" xfId="20754"/>
    <cellStyle name="Percent 40 3 2" xfId="20755"/>
    <cellStyle name="Percent 40 4" xfId="20756"/>
    <cellStyle name="Percent 40 4 2" xfId="20757"/>
    <cellStyle name="Percent 40 5" xfId="20758"/>
    <cellStyle name="Percent 40 5 2" xfId="20759"/>
    <cellStyle name="Percent 40 6" xfId="20760"/>
    <cellStyle name="Percent 40 6 2" xfId="20761"/>
    <cellStyle name="Percent 40 7" xfId="20762"/>
    <cellStyle name="Percent 40 7 2" xfId="20763"/>
    <cellStyle name="Percent 40 8" xfId="20764"/>
    <cellStyle name="Percent 41" xfId="20765"/>
    <cellStyle name="Percent 41 2" xfId="20766"/>
    <cellStyle name="Percent 42" xfId="20767"/>
    <cellStyle name="Percent 42 2" xfId="20768"/>
    <cellStyle name="Percent 42 2 2" xfId="20769"/>
    <cellStyle name="Percent 42 3" xfId="20770"/>
    <cellStyle name="Percent 42 3 2" xfId="20771"/>
    <cellStyle name="Percent 42 4" xfId="20772"/>
    <cellStyle name="Percent 42 4 2" xfId="20773"/>
    <cellStyle name="Percent 42 5" xfId="20774"/>
    <cellStyle name="Percent 42 5 2" xfId="20775"/>
    <cellStyle name="Percent 42 6" xfId="20776"/>
    <cellStyle name="Percent 42 6 2" xfId="20777"/>
    <cellStyle name="Percent 42 7" xfId="20778"/>
    <cellStyle name="Percent 42 7 2" xfId="20779"/>
    <cellStyle name="Percent 42 8" xfId="20780"/>
    <cellStyle name="Percent 43" xfId="20781"/>
    <cellStyle name="Percent 43 10" xfId="20782"/>
    <cellStyle name="Percent 43 2" xfId="20783"/>
    <cellStyle name="Percent 43 3" xfId="20784"/>
    <cellStyle name="Percent 43 4" xfId="20785"/>
    <cellStyle name="Percent 43 5" xfId="20786"/>
    <cellStyle name="Percent 43 6" xfId="20787"/>
    <cellStyle name="Percent 43 7" xfId="20788"/>
    <cellStyle name="Percent 43 8" xfId="20789"/>
    <cellStyle name="Percent 43 9" xfId="20790"/>
    <cellStyle name="Percent 44" xfId="20791"/>
    <cellStyle name="Percent 44 10" xfId="20792"/>
    <cellStyle name="Percent 44 2" xfId="20793"/>
    <cellStyle name="Percent 44 3" xfId="20794"/>
    <cellStyle name="Percent 44 4" xfId="20795"/>
    <cellStyle name="Percent 44 5" xfId="20796"/>
    <cellStyle name="Percent 44 6" xfId="20797"/>
    <cellStyle name="Percent 44 7" xfId="20798"/>
    <cellStyle name="Percent 44 8" xfId="20799"/>
    <cellStyle name="Percent 44 9" xfId="20800"/>
    <cellStyle name="Percent 45" xfId="20801"/>
    <cellStyle name="Percent 45 10" xfId="20802"/>
    <cellStyle name="Percent 45 2" xfId="20803"/>
    <cellStyle name="Percent 45 3" xfId="20804"/>
    <cellStyle name="Percent 45 4" xfId="20805"/>
    <cellStyle name="Percent 45 5" xfId="20806"/>
    <cellStyle name="Percent 45 6" xfId="20807"/>
    <cellStyle name="Percent 45 7" xfId="20808"/>
    <cellStyle name="Percent 45 8" xfId="20809"/>
    <cellStyle name="Percent 45 9" xfId="20810"/>
    <cellStyle name="Percent 46" xfId="20811"/>
    <cellStyle name="Percent 46 10" xfId="20812"/>
    <cellStyle name="Percent 46 2" xfId="20813"/>
    <cellStyle name="Percent 46 3" xfId="20814"/>
    <cellStyle name="Percent 46 4" xfId="20815"/>
    <cellStyle name="Percent 46 5" xfId="20816"/>
    <cellStyle name="Percent 46 6" xfId="20817"/>
    <cellStyle name="Percent 46 7" xfId="20818"/>
    <cellStyle name="Percent 46 8" xfId="20819"/>
    <cellStyle name="Percent 46 9" xfId="20820"/>
    <cellStyle name="Percent 47" xfId="20821"/>
    <cellStyle name="Percent 47 10" xfId="20822"/>
    <cellStyle name="Percent 47 2" xfId="20823"/>
    <cellStyle name="Percent 47 3" xfId="20824"/>
    <cellStyle name="Percent 47 4" xfId="20825"/>
    <cellStyle name="Percent 47 5" xfId="20826"/>
    <cellStyle name="Percent 47 6" xfId="20827"/>
    <cellStyle name="Percent 47 7" xfId="20828"/>
    <cellStyle name="Percent 47 8" xfId="20829"/>
    <cellStyle name="Percent 47 9" xfId="20830"/>
    <cellStyle name="Percent 48" xfId="20831"/>
    <cellStyle name="Percent 48 10" xfId="20832"/>
    <cellStyle name="Percent 48 2" xfId="20833"/>
    <cellStyle name="Percent 48 3" xfId="20834"/>
    <cellStyle name="Percent 48 4" xfId="20835"/>
    <cellStyle name="Percent 48 5" xfId="20836"/>
    <cellStyle name="Percent 48 6" xfId="20837"/>
    <cellStyle name="Percent 48 7" xfId="20838"/>
    <cellStyle name="Percent 48 8" xfId="20839"/>
    <cellStyle name="Percent 48 9" xfId="20840"/>
    <cellStyle name="Percent 49" xfId="605"/>
    <cellStyle name="Percent 5" xfId="189"/>
    <cellStyle name="Percent 5 2" xfId="275"/>
    <cellStyle name="Percent 5 3" xfId="20841"/>
    <cellStyle name="Percent 5 4" xfId="20842"/>
    <cellStyle name="Percent 5 5" xfId="20843"/>
    <cellStyle name="Percent 5 6" xfId="37678"/>
    <cellStyle name="Percent 50" xfId="37679"/>
    <cellStyle name="Percent 51" xfId="37700"/>
    <cellStyle name="Percent 51 2" xfId="20844"/>
    <cellStyle name="Percent 51 3" xfId="20845"/>
    <cellStyle name="Percent 51 4" xfId="20846"/>
    <cellStyle name="Percent 52 2" xfId="20847"/>
    <cellStyle name="Percent 52 3" xfId="20848"/>
    <cellStyle name="Percent 52 4" xfId="20849"/>
    <cellStyle name="Percent 52 5" xfId="20850"/>
    <cellStyle name="Percent 52 6" xfId="20851"/>
    <cellStyle name="Percent 52 7" xfId="20852"/>
    <cellStyle name="Percent 52 8" xfId="20853"/>
    <cellStyle name="Percent 55 2" xfId="20854"/>
    <cellStyle name="Percent 55 3" xfId="20855"/>
    <cellStyle name="Percent 57 2" xfId="20856"/>
    <cellStyle name="Percent 57 2 2" xfId="20857"/>
    <cellStyle name="Percent 57 2 3" xfId="20858"/>
    <cellStyle name="Percent 57 3" xfId="20859"/>
    <cellStyle name="Percent 57 4" xfId="20860"/>
    <cellStyle name="Percent 58 2" xfId="20861"/>
    <cellStyle name="Percent 58 3" xfId="20862"/>
    <cellStyle name="Percent 59 2" xfId="20863"/>
    <cellStyle name="Percent 59 3" xfId="20864"/>
    <cellStyle name="Percent 6" xfId="190"/>
    <cellStyle name="Percent 6 2" xfId="276"/>
    <cellStyle name="Percent 6 3" xfId="20865"/>
    <cellStyle name="Percent 6 4" xfId="20866"/>
    <cellStyle name="Percent 6 5" xfId="20867"/>
    <cellStyle name="Percent 6 6" xfId="37680"/>
    <cellStyle name="Percent 60 2" xfId="20868"/>
    <cellStyle name="Percent 60 3" xfId="20869"/>
    <cellStyle name="Percent 61 2" xfId="20870"/>
    <cellStyle name="Percent 61 3" xfId="20871"/>
    <cellStyle name="Percent 62" xfId="20872"/>
    <cellStyle name="Percent 64" xfId="20873"/>
    <cellStyle name="Percent 68" xfId="20874"/>
    <cellStyle name="Percent 7" xfId="191"/>
    <cellStyle name="Percent 7 10" xfId="20875"/>
    <cellStyle name="Percent 7 11" xfId="20876"/>
    <cellStyle name="Percent 7 12" xfId="37681"/>
    <cellStyle name="Percent 7 13" xfId="37682"/>
    <cellStyle name="Percent 7 2" xfId="20877"/>
    <cellStyle name="Percent 7 2 10" xfId="20878"/>
    <cellStyle name="Percent 7 2 2" xfId="20879"/>
    <cellStyle name="Percent 7 2 3" xfId="20880"/>
    <cellStyle name="Percent 7 2 4" xfId="20881"/>
    <cellStyle name="Percent 7 2 5" xfId="20882"/>
    <cellStyle name="Percent 7 2 6" xfId="20883"/>
    <cellStyle name="Percent 7 2 7" xfId="20884"/>
    <cellStyle name="Percent 7 2 8" xfId="20885"/>
    <cellStyle name="Percent 7 2 9" xfId="20886"/>
    <cellStyle name="Percent 7 3" xfId="20887"/>
    <cellStyle name="Percent 7 3 10" xfId="20888"/>
    <cellStyle name="Percent 7 3 2" xfId="20889"/>
    <cellStyle name="Percent 7 3 3" xfId="20890"/>
    <cellStyle name="Percent 7 3 4" xfId="20891"/>
    <cellStyle name="Percent 7 3 5" xfId="20892"/>
    <cellStyle name="Percent 7 3 6" xfId="20893"/>
    <cellStyle name="Percent 7 3 7" xfId="20894"/>
    <cellStyle name="Percent 7 3 8" xfId="20895"/>
    <cellStyle name="Percent 7 3 9" xfId="20896"/>
    <cellStyle name="Percent 7 4" xfId="20897"/>
    <cellStyle name="Percent 7 4 10" xfId="20898"/>
    <cellStyle name="Percent 7 4 2" xfId="20899"/>
    <cellStyle name="Percent 7 4 3" xfId="20900"/>
    <cellStyle name="Percent 7 4 4" xfId="20901"/>
    <cellStyle name="Percent 7 4 5" xfId="20902"/>
    <cellStyle name="Percent 7 4 6" xfId="20903"/>
    <cellStyle name="Percent 7 4 7" xfId="20904"/>
    <cellStyle name="Percent 7 4 8" xfId="20905"/>
    <cellStyle name="Percent 7 4 9" xfId="20906"/>
    <cellStyle name="Percent 7 5" xfId="20907"/>
    <cellStyle name="Percent 7 5 10" xfId="20908"/>
    <cellStyle name="Percent 7 5 2" xfId="20909"/>
    <cellStyle name="Percent 7 5 3" xfId="20910"/>
    <cellStyle name="Percent 7 5 4" xfId="20911"/>
    <cellStyle name="Percent 7 5 5" xfId="20912"/>
    <cellStyle name="Percent 7 5 6" xfId="20913"/>
    <cellStyle name="Percent 7 5 7" xfId="20914"/>
    <cellStyle name="Percent 7 5 8" xfId="20915"/>
    <cellStyle name="Percent 7 5 9" xfId="20916"/>
    <cellStyle name="Percent 7 6" xfId="20917"/>
    <cellStyle name="Percent 7 6 10" xfId="20918"/>
    <cellStyle name="Percent 7 6 2" xfId="20919"/>
    <cellStyle name="Percent 7 6 3" xfId="20920"/>
    <cellStyle name="Percent 7 6 4" xfId="20921"/>
    <cellStyle name="Percent 7 6 5" xfId="20922"/>
    <cellStyle name="Percent 7 6 6" xfId="20923"/>
    <cellStyle name="Percent 7 6 7" xfId="20924"/>
    <cellStyle name="Percent 7 6 8" xfId="20925"/>
    <cellStyle name="Percent 7 6 9" xfId="20926"/>
    <cellStyle name="Percent 7 7" xfId="20927"/>
    <cellStyle name="Percent 7 7 10" xfId="20928"/>
    <cellStyle name="Percent 7 7 2" xfId="20929"/>
    <cellStyle name="Percent 7 7 3" xfId="20930"/>
    <cellStyle name="Percent 7 7 4" xfId="20931"/>
    <cellStyle name="Percent 7 7 5" xfId="20932"/>
    <cellStyle name="Percent 7 7 6" xfId="20933"/>
    <cellStyle name="Percent 7 7 7" xfId="20934"/>
    <cellStyle name="Percent 7 7 8" xfId="20935"/>
    <cellStyle name="Percent 7 7 9" xfId="20936"/>
    <cellStyle name="Percent 7 8" xfId="20937"/>
    <cellStyle name="Percent 7 9" xfId="20938"/>
    <cellStyle name="Percent 8" xfId="192"/>
    <cellStyle name="Percent 8 10" xfId="20939"/>
    <cellStyle name="Percent 8 11" xfId="20940"/>
    <cellStyle name="Percent 8 2" xfId="277"/>
    <cellStyle name="Percent 8 2 10" xfId="20941"/>
    <cellStyle name="Percent 8 2 2" xfId="20942"/>
    <cellStyle name="Percent 8 2 3" xfId="20943"/>
    <cellStyle name="Percent 8 2 4" xfId="20944"/>
    <cellStyle name="Percent 8 2 5" xfId="20945"/>
    <cellStyle name="Percent 8 2 6" xfId="20946"/>
    <cellStyle name="Percent 8 2 7" xfId="20947"/>
    <cellStyle name="Percent 8 2 8" xfId="20948"/>
    <cellStyle name="Percent 8 2 9" xfId="20949"/>
    <cellStyle name="Percent 8 3" xfId="20950"/>
    <cellStyle name="Percent 8 3 10" xfId="20951"/>
    <cellStyle name="Percent 8 3 2" xfId="20952"/>
    <cellStyle name="Percent 8 3 3" xfId="20953"/>
    <cellStyle name="Percent 8 3 4" xfId="20954"/>
    <cellStyle name="Percent 8 3 5" xfId="20955"/>
    <cellStyle name="Percent 8 3 6" xfId="20956"/>
    <cellStyle name="Percent 8 3 7" xfId="20957"/>
    <cellStyle name="Percent 8 3 8" xfId="20958"/>
    <cellStyle name="Percent 8 3 9" xfId="20959"/>
    <cellStyle name="Percent 8 4" xfId="20960"/>
    <cellStyle name="Percent 8 4 10" xfId="20961"/>
    <cellStyle name="Percent 8 4 2" xfId="20962"/>
    <cellStyle name="Percent 8 4 3" xfId="20963"/>
    <cellStyle name="Percent 8 4 4" xfId="20964"/>
    <cellStyle name="Percent 8 4 5" xfId="20965"/>
    <cellStyle name="Percent 8 4 6" xfId="20966"/>
    <cellStyle name="Percent 8 4 7" xfId="20967"/>
    <cellStyle name="Percent 8 4 8" xfId="20968"/>
    <cellStyle name="Percent 8 4 9" xfId="20969"/>
    <cellStyle name="Percent 8 5" xfId="20970"/>
    <cellStyle name="Percent 8 5 10" xfId="20971"/>
    <cellStyle name="Percent 8 5 2" xfId="20972"/>
    <cellStyle name="Percent 8 5 3" xfId="20973"/>
    <cellStyle name="Percent 8 5 4" xfId="20974"/>
    <cellStyle name="Percent 8 5 5" xfId="20975"/>
    <cellStyle name="Percent 8 5 6" xfId="20976"/>
    <cellStyle name="Percent 8 5 7" xfId="20977"/>
    <cellStyle name="Percent 8 5 8" xfId="20978"/>
    <cellStyle name="Percent 8 5 9" xfId="20979"/>
    <cellStyle name="Percent 8 6" xfId="20980"/>
    <cellStyle name="Percent 8 6 10" xfId="20981"/>
    <cellStyle name="Percent 8 6 2" xfId="20982"/>
    <cellStyle name="Percent 8 6 3" xfId="20983"/>
    <cellStyle name="Percent 8 6 4" xfId="20984"/>
    <cellStyle name="Percent 8 6 5" xfId="20985"/>
    <cellStyle name="Percent 8 6 6" xfId="20986"/>
    <cellStyle name="Percent 8 6 7" xfId="20987"/>
    <cellStyle name="Percent 8 6 8" xfId="20988"/>
    <cellStyle name="Percent 8 6 9" xfId="20989"/>
    <cellStyle name="Percent 8 7" xfId="20990"/>
    <cellStyle name="Percent 8 7 10" xfId="20991"/>
    <cellStyle name="Percent 8 7 2" xfId="20992"/>
    <cellStyle name="Percent 8 7 3" xfId="20993"/>
    <cellStyle name="Percent 8 7 4" xfId="20994"/>
    <cellStyle name="Percent 8 7 5" xfId="20995"/>
    <cellStyle name="Percent 8 7 6" xfId="20996"/>
    <cellStyle name="Percent 8 7 7" xfId="20997"/>
    <cellStyle name="Percent 8 7 8" xfId="20998"/>
    <cellStyle name="Percent 8 7 9" xfId="20999"/>
    <cellStyle name="Percent 8 8" xfId="21000"/>
    <cellStyle name="Percent 8 9" xfId="21001"/>
    <cellStyle name="Percent 9" xfId="197"/>
    <cellStyle name="Percent 9 2" xfId="21002"/>
    <cellStyle name="Percent 9 3" xfId="21003"/>
    <cellStyle name="Percent 9 4" xfId="21004"/>
    <cellStyle name="Percent 9 5" xfId="21005"/>
    <cellStyle name="Title" xfId="3" builtinId="15" customBuiltin="1"/>
    <cellStyle name="Title 10 2" xfId="21006"/>
    <cellStyle name="Title 10 3" xfId="21007"/>
    <cellStyle name="Title 11 2" xfId="21008"/>
    <cellStyle name="Title 11 3" xfId="21009"/>
    <cellStyle name="Title 12 2" xfId="21010"/>
    <cellStyle name="Title 12 3" xfId="21011"/>
    <cellStyle name="Title 13 2" xfId="21012"/>
    <cellStyle name="Title 13 3" xfId="21013"/>
    <cellStyle name="Title 14 2" xfId="21014"/>
    <cellStyle name="Title 14 3" xfId="21015"/>
    <cellStyle name="Title 15" xfId="21016"/>
    <cellStyle name="Title 15 2" xfId="21017"/>
    <cellStyle name="Title 15 3" xfId="21018"/>
    <cellStyle name="Title 15 4" xfId="21019"/>
    <cellStyle name="Title 15 5" xfId="21020"/>
    <cellStyle name="Title 15 6" xfId="21021"/>
    <cellStyle name="Title 15 7" xfId="21022"/>
    <cellStyle name="Title 16" xfId="21023"/>
    <cellStyle name="Title 17" xfId="21024"/>
    <cellStyle name="Title 18" xfId="21025"/>
    <cellStyle name="Title 19" xfId="21026"/>
    <cellStyle name="Title 2" xfId="21027"/>
    <cellStyle name="Title 2 10" xfId="21028"/>
    <cellStyle name="Title 2 2" xfId="21029"/>
    <cellStyle name="Title 2 3" xfId="21030"/>
    <cellStyle name="Title 2 4" xfId="21031"/>
    <cellStyle name="Title 2 5" xfId="21032"/>
    <cellStyle name="Title 2 6" xfId="21033"/>
    <cellStyle name="Title 2 7" xfId="21034"/>
    <cellStyle name="Title 2 8" xfId="21035"/>
    <cellStyle name="Title 2 9" xfId="21036"/>
    <cellStyle name="Title 20" xfId="21037"/>
    <cellStyle name="Title 21" xfId="21038"/>
    <cellStyle name="Title 22" xfId="21039"/>
    <cellStyle name="Title 3 2" xfId="21040"/>
    <cellStyle name="Title 3 3" xfId="21041"/>
    <cellStyle name="Title 4 2" xfId="21042"/>
    <cellStyle name="Title 4 3" xfId="21043"/>
    <cellStyle name="Title 5 2" xfId="21044"/>
    <cellStyle name="Title 5 3" xfId="21045"/>
    <cellStyle name="Title 6 2" xfId="21046"/>
    <cellStyle name="Title 6 3" xfId="21047"/>
    <cellStyle name="Title 7 2" xfId="21048"/>
    <cellStyle name="Title 7 3" xfId="21049"/>
    <cellStyle name="Title 8 2" xfId="21050"/>
    <cellStyle name="Title 8 3" xfId="21051"/>
    <cellStyle name="Title 9 2" xfId="21052"/>
    <cellStyle name="Title 9 3" xfId="21053"/>
    <cellStyle name="Total" xfId="18" builtinId="25" customBuiltin="1"/>
    <cellStyle name="Total 10 2" xfId="21054"/>
    <cellStyle name="Total 10 3" xfId="21055"/>
    <cellStyle name="Total 11 2" xfId="21056"/>
    <cellStyle name="Total 11 3" xfId="21057"/>
    <cellStyle name="Total 12 2" xfId="21058"/>
    <cellStyle name="Total 12 3" xfId="21059"/>
    <cellStyle name="Total 13 2" xfId="21060"/>
    <cellStyle name="Total 13 3" xfId="21061"/>
    <cellStyle name="Total 14 2" xfId="21062"/>
    <cellStyle name="Total 14 3" xfId="21063"/>
    <cellStyle name="Total 15" xfId="21064"/>
    <cellStyle name="Total 15 2" xfId="21065"/>
    <cellStyle name="Total 15 3" xfId="21066"/>
    <cellStyle name="Total 15 4" xfId="21067"/>
    <cellStyle name="Total 15 5" xfId="21068"/>
    <cellStyle name="Total 15 6" xfId="21069"/>
    <cellStyle name="Total 15 7" xfId="21070"/>
    <cellStyle name="Total 16" xfId="21071"/>
    <cellStyle name="Total 17" xfId="21072"/>
    <cellStyle name="Total 18" xfId="21073"/>
    <cellStyle name="Total 19" xfId="21074"/>
    <cellStyle name="Total 2" xfId="378"/>
    <cellStyle name="Total 2 2" xfId="491"/>
    <cellStyle name="Total 2 2 2" xfId="21075"/>
    <cellStyle name="Total 2 3" xfId="21076"/>
    <cellStyle name="Total 20" xfId="21077"/>
    <cellStyle name="Total 21" xfId="21078"/>
    <cellStyle name="Total 22" xfId="21079"/>
    <cellStyle name="Total 3" xfId="21080"/>
    <cellStyle name="Total 3 2" xfId="21081"/>
    <cellStyle name="Total 3 3" xfId="21082"/>
    <cellStyle name="Total 4 2" xfId="21083"/>
    <cellStyle name="Total 4 3" xfId="21084"/>
    <cellStyle name="Total 5 2" xfId="21085"/>
    <cellStyle name="Total 5 3" xfId="21086"/>
    <cellStyle name="Total 6 2" xfId="21087"/>
    <cellStyle name="Total 6 3" xfId="21088"/>
    <cellStyle name="Total 7 2" xfId="21089"/>
    <cellStyle name="Total 7 3" xfId="21090"/>
    <cellStyle name="Total 8 2" xfId="21091"/>
    <cellStyle name="Total 8 3" xfId="21092"/>
    <cellStyle name="Total 9 2" xfId="21093"/>
    <cellStyle name="Total 9 3" xfId="21094"/>
    <cellStyle name="Warning Text" xfId="16" builtinId="11" customBuiltin="1"/>
    <cellStyle name="Warning Text 10 2" xfId="21095"/>
    <cellStyle name="Warning Text 10 3" xfId="21096"/>
    <cellStyle name="Warning Text 11 2" xfId="21097"/>
    <cellStyle name="Warning Text 11 3" xfId="21098"/>
    <cellStyle name="Warning Text 12 2" xfId="21099"/>
    <cellStyle name="Warning Text 12 3" xfId="21100"/>
    <cellStyle name="Warning Text 13 2" xfId="21101"/>
    <cellStyle name="Warning Text 13 3" xfId="21102"/>
    <cellStyle name="Warning Text 14 2" xfId="21103"/>
    <cellStyle name="Warning Text 14 3" xfId="21104"/>
    <cellStyle name="Warning Text 15" xfId="21105"/>
    <cellStyle name="Warning Text 15 2" xfId="21106"/>
    <cellStyle name="Warning Text 15 3" xfId="21107"/>
    <cellStyle name="Warning Text 15 4" xfId="21108"/>
    <cellStyle name="Warning Text 15 5" xfId="21109"/>
    <cellStyle name="Warning Text 15 6" xfId="21110"/>
    <cellStyle name="Warning Text 15 7" xfId="21111"/>
    <cellStyle name="Warning Text 16" xfId="21112"/>
    <cellStyle name="Warning Text 17" xfId="21113"/>
    <cellStyle name="Warning Text 18" xfId="21114"/>
    <cellStyle name="Warning Text 19" xfId="21115"/>
    <cellStyle name="Warning Text 2" xfId="375"/>
    <cellStyle name="Warning Text 2 2" xfId="473"/>
    <cellStyle name="Warning Text 2 2 2" xfId="21116"/>
    <cellStyle name="Warning Text 2 3" xfId="21117"/>
    <cellStyle name="Warning Text 20" xfId="21118"/>
    <cellStyle name="Warning Text 21" xfId="21119"/>
    <cellStyle name="Warning Text 22" xfId="21120"/>
    <cellStyle name="Warning Text 3" xfId="21121"/>
    <cellStyle name="Warning Text 3 2" xfId="21122"/>
    <cellStyle name="Warning Text 3 3" xfId="21123"/>
    <cellStyle name="Warning Text 4 2" xfId="21124"/>
    <cellStyle name="Warning Text 4 3" xfId="21125"/>
    <cellStyle name="Warning Text 5 2" xfId="21126"/>
    <cellStyle name="Warning Text 5 3" xfId="21127"/>
    <cellStyle name="Warning Text 6 2" xfId="21128"/>
    <cellStyle name="Warning Text 6 3" xfId="21129"/>
    <cellStyle name="Warning Text 7 2" xfId="21130"/>
    <cellStyle name="Warning Text 7 3" xfId="21131"/>
    <cellStyle name="Warning Text 8 2" xfId="21132"/>
    <cellStyle name="Warning Text 8 3" xfId="21133"/>
    <cellStyle name="Warning Text 9 2" xfId="21134"/>
    <cellStyle name="Warning Text 9 3" xfId="21135"/>
  </cellStyles>
  <dxfs count="32"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ill>
        <patternFill patternType="solid">
          <bgColor rgb="FFFFC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F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45506011714697E-2"/>
          <c:y val="5.1400554097404488E-2"/>
          <c:w val="0.88168464443150008"/>
          <c:h val="0.60858486439195103"/>
        </c:manualLayout>
      </c:layout>
      <c:lineChart>
        <c:grouping val="standard"/>
        <c:varyColors val="0"/>
        <c:ser>
          <c:idx val="0"/>
          <c:order val="0"/>
          <c:tx>
            <c:strRef>
              <c:f>'PPC.2 &amp; PCR.1F'!$B$13</c:f>
              <c:strCache>
                <c:ptCount val="1"/>
                <c:pt idx="0">
                  <c:v>EE Business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PCR.1F'!$C$13:$AX$13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360012</c:v>
                </c:pt>
                <c:pt idx="3">
                  <c:v>100283</c:v>
                </c:pt>
                <c:pt idx="4">
                  <c:v>276552</c:v>
                </c:pt>
                <c:pt idx="5">
                  <c:v>419403.71</c:v>
                </c:pt>
                <c:pt idx="6">
                  <c:v>431971.08999999991</c:v>
                </c:pt>
                <c:pt idx="7">
                  <c:v>994207.79999999993</c:v>
                </c:pt>
                <c:pt idx="8">
                  <c:v>195055.12000000017</c:v>
                </c:pt>
                <c:pt idx="9">
                  <c:v>1353561.36</c:v>
                </c:pt>
                <c:pt idx="10">
                  <c:v>1340408.2649999999</c:v>
                </c:pt>
                <c:pt idx="11">
                  <c:v>1421766.06</c:v>
                </c:pt>
                <c:pt idx="12">
                  <c:v>1143277.9539999999</c:v>
                </c:pt>
                <c:pt idx="13">
                  <c:v>1104949.8940000001</c:v>
                </c:pt>
                <c:pt idx="14">
                  <c:v>1254346.0619999999</c:v>
                </c:pt>
                <c:pt idx="15">
                  <c:v>1283603.274</c:v>
                </c:pt>
                <c:pt idx="16">
                  <c:v>1386934.838</c:v>
                </c:pt>
                <c:pt idx="17">
                  <c:v>1421978.747</c:v>
                </c:pt>
                <c:pt idx="18">
                  <c:v>1541406.6529999999</c:v>
                </c:pt>
                <c:pt idx="19">
                  <c:v>1629805.04</c:v>
                </c:pt>
                <c:pt idx="20">
                  <c:v>1676560.7479999999</c:v>
                </c:pt>
                <c:pt idx="21">
                  <c:v>1826869.5889999999</c:v>
                </c:pt>
                <c:pt idx="22">
                  <c:v>1884042.5360000001</c:v>
                </c:pt>
                <c:pt idx="23">
                  <c:v>2060566.7609999999</c:v>
                </c:pt>
                <c:pt idx="24">
                  <c:v>2379884.4879999999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'PPC.2 &amp; PCR.1F'!$B$14</c:f>
              <c:strCache>
                <c:ptCount val="1"/>
                <c:pt idx="0">
                  <c:v>EE Residential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PCR.1F'!$C$14:$AX$14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92702</c:v>
                </c:pt>
                <c:pt idx="3">
                  <c:v>470888</c:v>
                </c:pt>
                <c:pt idx="4">
                  <c:v>1113267</c:v>
                </c:pt>
                <c:pt idx="5">
                  <c:v>1040038</c:v>
                </c:pt>
                <c:pt idx="6">
                  <c:v>1509771.7600000002</c:v>
                </c:pt>
                <c:pt idx="7">
                  <c:v>2518235.16</c:v>
                </c:pt>
                <c:pt idx="8">
                  <c:v>1528668.86</c:v>
                </c:pt>
                <c:pt idx="9">
                  <c:v>1905356.75</c:v>
                </c:pt>
                <c:pt idx="10">
                  <c:v>2158987</c:v>
                </c:pt>
                <c:pt idx="11">
                  <c:v>1769709.36</c:v>
                </c:pt>
                <c:pt idx="12">
                  <c:v>1193340.45</c:v>
                </c:pt>
                <c:pt idx="13">
                  <c:v>1123262.787</c:v>
                </c:pt>
                <c:pt idx="14">
                  <c:v>1157270.628</c:v>
                </c:pt>
                <c:pt idx="15">
                  <c:v>1021646.6949999999</c:v>
                </c:pt>
                <c:pt idx="16">
                  <c:v>1230806.976</c:v>
                </c:pt>
                <c:pt idx="17">
                  <c:v>1726927.6310000001</c:v>
                </c:pt>
                <c:pt idx="18">
                  <c:v>2162468.2880000002</c:v>
                </c:pt>
                <c:pt idx="19">
                  <c:v>2019117.122</c:v>
                </c:pt>
                <c:pt idx="20">
                  <c:v>1887026.122</c:v>
                </c:pt>
                <c:pt idx="21">
                  <c:v>1670577.122</c:v>
                </c:pt>
                <c:pt idx="22">
                  <c:v>1762686.122</c:v>
                </c:pt>
                <c:pt idx="23">
                  <c:v>1917052.122</c:v>
                </c:pt>
                <c:pt idx="24">
                  <c:v>1170651.2169999999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'PPC.2 &amp; PCR.1F'!$B$15</c:f>
              <c:strCache>
                <c:ptCount val="1"/>
                <c:pt idx="0">
                  <c:v>Common/General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PCR.1F'!$C$15:$AX$15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13689</c:v>
                </c:pt>
                <c:pt idx="3">
                  <c:v>4868</c:v>
                </c:pt>
                <c:pt idx="4">
                  <c:v>16491</c:v>
                </c:pt>
                <c:pt idx="5">
                  <c:v>248118</c:v>
                </c:pt>
                <c:pt idx="6">
                  <c:v>167978</c:v>
                </c:pt>
                <c:pt idx="7">
                  <c:v>101199.34</c:v>
                </c:pt>
                <c:pt idx="8">
                  <c:v>279336.19999999995</c:v>
                </c:pt>
                <c:pt idx="9">
                  <c:v>235612.82</c:v>
                </c:pt>
                <c:pt idx="10">
                  <c:v>307471</c:v>
                </c:pt>
                <c:pt idx="11">
                  <c:v>302930</c:v>
                </c:pt>
                <c:pt idx="12">
                  <c:v>482207.234</c:v>
                </c:pt>
                <c:pt idx="13">
                  <c:v>486207.234</c:v>
                </c:pt>
                <c:pt idx="14">
                  <c:v>528605.45700000005</c:v>
                </c:pt>
                <c:pt idx="15">
                  <c:v>528605.45700000005</c:v>
                </c:pt>
                <c:pt idx="16">
                  <c:v>528605.45700000005</c:v>
                </c:pt>
                <c:pt idx="17">
                  <c:v>611939.45700000005</c:v>
                </c:pt>
                <c:pt idx="18">
                  <c:v>651938.45700000005</c:v>
                </c:pt>
                <c:pt idx="19">
                  <c:v>573216.49899999995</c:v>
                </c:pt>
                <c:pt idx="20">
                  <c:v>573216.49899999995</c:v>
                </c:pt>
                <c:pt idx="21">
                  <c:v>661990.87800000003</c:v>
                </c:pt>
                <c:pt idx="22">
                  <c:v>661990.87800000003</c:v>
                </c:pt>
                <c:pt idx="23">
                  <c:v>661990.87800000003</c:v>
                </c:pt>
                <c:pt idx="24">
                  <c:v>573307.45700000005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'PPC.2 &amp; PCR.1F'!$B$16</c:f>
              <c:strCache>
                <c:ptCount val="1"/>
                <c:pt idx="0">
                  <c:v>Low income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PCR.1F'!$C$16:$AX$16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23175</c:v>
                </c:pt>
                <c:pt idx="3">
                  <c:v>20000</c:v>
                </c:pt>
                <c:pt idx="4">
                  <c:v>110942</c:v>
                </c:pt>
                <c:pt idx="5">
                  <c:v>105942</c:v>
                </c:pt>
                <c:pt idx="6">
                  <c:v>77203.420000000013</c:v>
                </c:pt>
                <c:pt idx="7">
                  <c:v>288148.55</c:v>
                </c:pt>
                <c:pt idx="8">
                  <c:v>98245.3</c:v>
                </c:pt>
                <c:pt idx="9">
                  <c:v>-20629.98</c:v>
                </c:pt>
                <c:pt idx="10">
                  <c:v>278144</c:v>
                </c:pt>
                <c:pt idx="11">
                  <c:v>299120</c:v>
                </c:pt>
                <c:pt idx="12">
                  <c:v>395732</c:v>
                </c:pt>
                <c:pt idx="13">
                  <c:v>513320</c:v>
                </c:pt>
                <c:pt idx="14">
                  <c:v>175054</c:v>
                </c:pt>
                <c:pt idx="15">
                  <c:v>265187</c:v>
                </c:pt>
                <c:pt idx="16">
                  <c:v>376297</c:v>
                </c:pt>
                <c:pt idx="17">
                  <c:v>397273</c:v>
                </c:pt>
                <c:pt idx="18">
                  <c:v>265187</c:v>
                </c:pt>
                <c:pt idx="19">
                  <c:v>265187</c:v>
                </c:pt>
                <c:pt idx="20">
                  <c:v>286163</c:v>
                </c:pt>
                <c:pt idx="21">
                  <c:v>154078</c:v>
                </c:pt>
                <c:pt idx="22">
                  <c:v>154078</c:v>
                </c:pt>
                <c:pt idx="23">
                  <c:v>175054</c:v>
                </c:pt>
                <c:pt idx="24">
                  <c:v>154078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'PPC.2 &amp; PCR.1F'!$B$17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numRef>
              <c:f>'PPC.2 &amp; PCR.1F'!$C$12:$AX$12</c:f>
              <c:numCache>
                <c:formatCode>[$-409]mmm\-yy;@</c:formatCode>
                <c:ptCount val="4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</c:numCache>
            </c:numRef>
          </c:cat>
          <c:val>
            <c:numRef>
              <c:f>'PPC.2 &amp; PCR.1F'!$C$17:$AX$17</c:f>
              <c:numCache>
                <c:formatCode>_("$"* #,##0_);_("$"* \(#,##0\);_("$"* "-"??_);_(@_)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489578</c:v>
                </c:pt>
                <c:pt idx="3">
                  <c:v>596039</c:v>
                </c:pt>
                <c:pt idx="4">
                  <c:v>1517252</c:v>
                </c:pt>
                <c:pt idx="5">
                  <c:v>1813501.71</c:v>
                </c:pt>
                <c:pt idx="6">
                  <c:v>2186924.27</c:v>
                </c:pt>
                <c:pt idx="7">
                  <c:v>3901790.8499999996</c:v>
                </c:pt>
                <c:pt idx="8">
                  <c:v>2101305.48</c:v>
                </c:pt>
                <c:pt idx="9">
                  <c:v>3473900.95</c:v>
                </c:pt>
                <c:pt idx="10">
                  <c:v>4085010.2649999997</c:v>
                </c:pt>
                <c:pt idx="11">
                  <c:v>3793525.42</c:v>
                </c:pt>
                <c:pt idx="12">
                  <c:v>3214557.6380000003</c:v>
                </c:pt>
                <c:pt idx="13">
                  <c:v>3227739.915</c:v>
                </c:pt>
                <c:pt idx="14">
                  <c:v>3115276.1469999999</c:v>
                </c:pt>
                <c:pt idx="15">
                  <c:v>3099042.426</c:v>
                </c:pt>
                <c:pt idx="16">
                  <c:v>3522644.2710000002</c:v>
                </c:pt>
                <c:pt idx="17">
                  <c:v>4158118.835</c:v>
                </c:pt>
                <c:pt idx="18">
                  <c:v>4621000.398</c:v>
                </c:pt>
                <c:pt idx="19">
                  <c:v>4487325.6610000003</c:v>
                </c:pt>
                <c:pt idx="20">
                  <c:v>4422966.3689999999</c:v>
                </c:pt>
                <c:pt idx="21">
                  <c:v>4313515.5889999997</c:v>
                </c:pt>
                <c:pt idx="22">
                  <c:v>4462797.5360000003</c:v>
                </c:pt>
                <c:pt idx="23">
                  <c:v>4814663.7609999999</c:v>
                </c:pt>
                <c:pt idx="24">
                  <c:v>4277921.1620000005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12896"/>
        <c:axId val="135683072"/>
      </c:lineChart>
      <c:dateAx>
        <c:axId val="11731289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n-US"/>
          </a:p>
        </c:txPr>
        <c:crossAx val="135683072"/>
        <c:crosses val="autoZero"/>
        <c:auto val="1"/>
        <c:lblOffset val="100"/>
        <c:baseTimeUnit val="months"/>
      </c:dateAx>
      <c:valAx>
        <c:axId val="135683072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117312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2178109750702286E-2"/>
          <c:y val="0.83700313502478851"/>
          <c:w val="0.87117566251700784"/>
          <c:h val="0.15932669874599006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642936</xdr:colOff>
      <xdr:row>19</xdr:row>
      <xdr:rowOff>142874</xdr:rowOff>
    </xdr:from>
    <xdr:to>
      <xdr:col>9</xdr:col>
      <xdr:colOff>190500</xdr:colOff>
      <xdr:row>34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1980394</xdr:colOff>
      <xdr:row>39</xdr:row>
      <xdr:rowOff>141889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6447619" cy="78952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1980394</xdr:colOff>
      <xdr:row>39</xdr:row>
      <xdr:rowOff>141889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9100"/>
          <a:ext cx="6447619" cy="78952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DO%20NOT%20FILE/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2681.376480555555" createdVersion="4" refreshedVersion="4" minRefreshableVersion="3" recordCount="4821">
  <cacheSource type="worksheet">
    <worksheetSource ref="A1:AH1048576" sheet="PCR.1 query"/>
  </cacheSource>
  <cacheFields count="34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String="0" containsBlank="1" containsNumber="1" containsInteger="1" minValue="21" maxValue="21"/>
    </cacheField>
    <cacheField name="Major" numFmtId="0">
      <sharedItems containsString="0" containsBlank="1" containsNumber="1" containsInteger="1" minValue="908" maxValue="908"/>
    </cacheField>
    <cacheField name="Minor" numFmtId="0">
      <sharedItems containsBlank="1"/>
    </cacheField>
    <cacheField name="Major-Minor" numFmtId="0">
      <sharedItems containsBlank="1"/>
    </cacheField>
    <cacheField name="FMC" numFmtId="0">
      <sharedItems containsString="0" containsBlank="1" containsNumber="1" containsInteger="1" minValue="20" maxValue="20"/>
    </cacheField>
    <cacheField name="RMC" numFmtId="0">
      <sharedItems containsString="0" containsBlank="1" containsNumber="1" containsInteger="1" minValue="20" maxValue="22"/>
    </cacheField>
    <cacheField name="Transaction Type" numFmtId="0">
      <sharedItems containsBlank="1"/>
    </cacheField>
    <cacheField name="Project" numFmtId="0">
      <sharedItems containsBlank="1" count="23">
        <s v="J0005"/>
        <s v="J06D3"/>
        <s v="J06DD"/>
        <s v="J06DF"/>
        <s v="J06DG"/>
        <s v="J06DH"/>
        <s v="J06DK"/>
        <s v="J06DL"/>
        <s v="J06D6"/>
        <s v="J06D7"/>
        <s v="J06D8"/>
        <s v="J06D9"/>
        <s v="J06DC"/>
        <s v="J06DM"/>
        <s v="J06DN"/>
        <s v="J0006"/>
        <s v="J06DB"/>
        <s v="J06DP"/>
        <s v="J06DR"/>
        <s v="J000P"/>
        <s v="J06D5"/>
        <s v="J0C9S"/>
        <m/>
      </sharedItems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Blank="1" containsMixedTypes="1" containsNumber="1" containsInteger="1" minValue="34" maxValue="82"/>
    </cacheField>
    <cacheField name="Feeder Reference" numFmtId="0">
      <sharedItems containsBlank="1" containsMixedTypes="1" containsNumber="1" containsInteger="1" minValue="201603" maxValue="2865016015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String="0" containsBlank="1" containsNumber="1" containsInteger="1" minValue="2684611" maxValue="2865780"/>
    </cacheField>
    <cacheField name="Invoice Number" numFmtId="0">
      <sharedItems containsBlank="1" containsMixedTypes="1" containsNumber="1" containsInteger="1" minValue="277" maxValue="201602000000000"/>
    </cacheField>
    <cacheField name="Month Number" numFmtId="0">
      <sharedItems containsString="0" containsBlank="1" containsNumber="1" containsInteger="1" minValue="201603" maxValue="201610" count="9">
        <n v="201603"/>
        <n v="201604"/>
        <n v="201605"/>
        <n v="201606"/>
        <n v="201607"/>
        <n v="201608"/>
        <n v="201609"/>
        <n v="2016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minValue="0" maxValue="575555.29"/>
    </cacheField>
    <cacheField name="Amount" numFmtId="43">
      <sharedItems containsString="0" containsBlank="1" containsNumber="1" minValue="-1243806.01" maxValue="1243806.01"/>
    </cacheField>
    <cacheField name="Unit of Measure" numFmtId="0">
      <sharedItems containsBlank="1"/>
    </cacheField>
    <cacheField name="Purchase Order" numFmtId="0">
      <sharedItems containsString="0" containsBlank="1" containsNumber="1" containsInteger="1" minValue="680989" maxValue="758587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 containsMixedTypes="1" containsNumber="1" containsInteger="1" minValue="8454" maxValue="88727"/>
    </cacheField>
    <cacheField name="Sub Resource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ogan, Raysene" refreshedDate="42681.395699189816" createdVersion="4" refreshedVersion="4" minRefreshableVersion="3" recordCount="498">
  <cacheSource type="worksheet">
    <worksheetSource ref="A1:AH1048576" sheet="PCR.3 query"/>
  </cacheSource>
  <cacheFields count="35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Blank="1" containsMixedTypes="1" containsNumber="1" containsInteger="1" minValue="21" maxValue="28"/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Major-Minor" numFmtId="0">
      <sharedItems containsBlank="1" count="10">
        <s v="4401MR"/>
        <s v="4422MC"/>
        <s v="4422MI"/>
        <s v="4423MC"/>
        <s v="4423MI"/>
        <s v="4424MC"/>
        <s v="4424MI"/>
        <s v="44211C"/>
        <s v="44211I"/>
        <m/>
      </sharedItems>
      <fieldGroup par="34"/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String="0" containsBlank="1" containsNumber="1" containsInteger="1" minValue="90" maxValue="90"/>
    </cacheField>
    <cacheField name="Feeder Reference" numFmtId="0">
      <sharedItems containsNonDate="0" containsString="0"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NonDate="0" containsString="0" containsBlank="1"/>
    </cacheField>
    <cacheField name="Invoice Number" numFmtId="0">
      <sharedItems containsNonDate="0" containsString="0" containsBlank="1"/>
    </cacheField>
    <cacheField name="Month Number" numFmtId="0">
      <sharedItems containsString="0" containsBlank="1" containsNumber="1" containsInteger="1" minValue="201605" maxValue="201610" count="7">
        <n v="201605"/>
        <n v="201606"/>
        <n v="201607"/>
        <n v="201608"/>
        <n v="201609"/>
        <n v="2016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1394536.33" maxValue="-0.04"/>
    </cacheField>
    <cacheField name="Unit of Measure" numFmtId="0">
      <sharedItems containsNonDate="0" containsString="0" containsBlank="1"/>
    </cacheField>
    <cacheField name="Purchase Order" numFmtId="0">
      <sharedItems containsNonDate="0" containsString="0" containsBlank="1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/>
    </cacheField>
    <cacheField name="Sub Resource Type" numFmtId="0">
      <sharedItems containsBlank="1"/>
    </cacheField>
    <cacheField name="Major-Minor2" numFmtId="0" databaseField="0">
      <fieldGroup base="5">
        <discretePr count="10">
          <x v="0"/>
          <x v="2"/>
          <x v="2"/>
          <x v="3"/>
          <x v="3"/>
          <x v="4"/>
          <x v="4"/>
          <x v="5"/>
          <x v="5"/>
          <x v="1"/>
        </discretePr>
        <groupItems count="6">
          <s v="4401MR"/>
          <m/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Logan, Raysene" refreshedDate="42689.387141898151" createdVersion="4" refreshedVersion="4" minRefreshableVersion="3" recordCount="497">
  <cacheSource type="worksheet">
    <worksheetSource ref="A1:AH1048576" sheet="TDR.2 query"/>
  </cacheSource>
  <cacheFields count="35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Blank="1" containsMixedTypes="1" containsNumber="1" containsInteger="1" minValue="21" maxValue="28"/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Major-Minor" numFmtId="0">
      <sharedItems containsBlank="1" count="10">
        <s v="4401MR"/>
        <s v="4422MC"/>
        <s v="4422MI"/>
        <s v="4423MC"/>
        <s v="4423MI"/>
        <s v="4424MC"/>
        <s v="4424MI"/>
        <s v="44211C"/>
        <s v="44211I"/>
        <m/>
      </sharedItems>
      <fieldGroup par="34"/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String="0" containsBlank="1" containsNumber="1" containsInteger="1" minValue="90" maxValue="90"/>
    </cacheField>
    <cacheField name="Feeder Reference" numFmtId="0">
      <sharedItems containsNonDate="0" containsString="0"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NonDate="0" containsString="0" containsBlank="1"/>
    </cacheField>
    <cacheField name="Invoice Number" numFmtId="0">
      <sharedItems containsNonDate="0" containsString="0" containsBlank="1"/>
    </cacheField>
    <cacheField name="Month Number" numFmtId="0">
      <sharedItems containsString="0" containsBlank="1" containsNumber="1" containsInteger="1" minValue="201605" maxValue="201610" count="7">
        <n v="201605"/>
        <n v="201606"/>
        <n v="201607"/>
        <n v="201608"/>
        <n v="201609"/>
        <n v="2016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140048.70000000001" maxValue="-0.04"/>
    </cacheField>
    <cacheField name="Unit of Measure" numFmtId="0">
      <sharedItems containsNonDate="0" containsString="0" containsBlank="1"/>
    </cacheField>
    <cacheField name="Purchase Order" numFmtId="0">
      <sharedItems containsNonDate="0" containsString="0" containsBlank="1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/>
    </cacheField>
    <cacheField name="Sub Resource Type" numFmtId="0">
      <sharedItems containsBlank="1"/>
    </cacheField>
    <cacheField name="Major-Minor2" numFmtId="0" databaseField="0">
      <fieldGroup base="5">
        <discretePr count="10">
          <x v="0"/>
          <x v="2"/>
          <x v="2"/>
          <x v="3"/>
          <x v="3"/>
          <x v="4"/>
          <x v="4"/>
          <x v="5"/>
          <x v="5"/>
          <x v="1"/>
        </discretePr>
        <groupItems count="6">
          <s v="4401MR"/>
          <m/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21"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0"/>
    <s v="DR"/>
    <n v="0"/>
    <n v="11587.7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n v="201603"/>
    <s v="N/A"/>
    <s v="EARTHWAYS CENTER"/>
    <n v="2684611"/>
    <m/>
    <x v="0"/>
    <s v="DR"/>
    <n v="0"/>
    <n v="689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n v="201603"/>
    <s v="N/A"/>
    <s v="EARTHWAYS CENTER"/>
    <n v="2684611"/>
    <m/>
    <x v="0"/>
    <s v="DR"/>
    <n v="0"/>
    <n v="13000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EPC"/>
    <n v="34"/>
    <m/>
    <s v="EARTHWAYS CENTER"/>
    <s v="PURCHASING RATE"/>
    <n v="2684611"/>
    <n v="277"/>
    <x v="0"/>
    <s v="DR"/>
    <n v="0"/>
    <n v="689"/>
    <m/>
    <n v="743457"/>
    <m/>
    <s v="Actuals"/>
    <s v="AP"/>
    <m/>
    <s v="AP001-03/22/2016-00022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EPC"/>
    <n v="34"/>
    <n v="201603"/>
    <s v="N/A"/>
    <s v="EARTHWAYS CENTER"/>
    <n v="2684611"/>
    <m/>
    <x v="0"/>
    <s v="CR"/>
    <n v="0"/>
    <n v="-689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EPC"/>
    <s v="BX"/>
    <m/>
    <s v="EARTHWAYS CENTER"/>
    <s v="2016 Green Homes Festival Sponsorship - Level:  Pr"/>
    <n v="2684611"/>
    <n v="277"/>
    <x v="0"/>
    <s v="DR"/>
    <n v="13000"/>
    <n v="13000"/>
    <s v="UD"/>
    <n v="743457"/>
    <m/>
    <s v="Actuals"/>
    <s v="AP"/>
    <m/>
    <s v="AP001-03/22/2016-00022"/>
    <s v="cr_accounts_payable"/>
    <m/>
    <n v="11721"/>
    <s v="N/A - Not Applicable"/>
  </r>
  <r>
    <s v="UEC"/>
    <n v="1"/>
    <n v="21"/>
    <n v="908"/>
    <s v="EED"/>
    <s v="908EED"/>
    <n v="20"/>
    <n v="20"/>
    <s v="N/A"/>
    <x v="1"/>
    <s v="J06D3"/>
    <n v="1"/>
    <s v="MEPC"/>
    <s v="BX"/>
    <n v="201603"/>
    <s v="N/A"/>
    <s v="EARTHWAYS CENTER"/>
    <n v="2684611"/>
    <m/>
    <x v="0"/>
    <s v="CR"/>
    <n v="0"/>
    <n v="-13000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n v="201603"/>
    <s v="N/A"/>
    <s v="Bradley(MOEngEf&amp;R 92"/>
    <n v="2686372"/>
    <m/>
    <x v="0"/>
    <s v="DR"/>
    <n v="0"/>
    <n v="11.71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. M. Services"/>
    <m/>
    <m/>
    <x v="0"/>
    <s v="DR"/>
    <n v="0"/>
    <n v="360000"/>
    <m/>
    <n v="742154"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EPC"/>
    <n v="82"/>
    <m/>
    <s v="Bradley(MOEngEf&amp;R 921), Daphyne"/>
    <s v="Meals (RT82)::Porter's Steakhouse"/>
    <n v="2686372"/>
    <n v="2564209"/>
    <x v="0"/>
    <s v="DR"/>
    <n v="0"/>
    <n v="11.71"/>
    <m/>
    <m/>
    <m/>
    <s v="Actuals"/>
    <s v="OP"/>
    <m/>
    <s v="AP001-03/22/2016-00022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EPC"/>
    <n v="82"/>
    <n v="201603"/>
    <s v="N/A"/>
    <s v="Bradley(MOEngEf&amp;R 92"/>
    <n v="2686372"/>
    <m/>
    <x v="0"/>
    <s v="CR"/>
    <n v="0"/>
    <n v="-11.71"/>
    <m/>
    <m/>
    <m/>
    <s v="Actuals"/>
    <s v="LOGAN"/>
    <m/>
    <s v="FA511-03/31/2016-00004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0"/>
    <s v="DR"/>
    <n v="0"/>
    <n v="28969.25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0"/>
    <s v="DR"/>
    <n v="0"/>
    <n v="23175.4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0"/>
    <s v="DR"/>
    <n v="0"/>
    <n v="17381.55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0"/>
    <s v="DR"/>
    <n v="0"/>
    <n v="23175.4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0"/>
    <s v="DR"/>
    <n v="0"/>
    <n v="11587.7"/>
    <m/>
    <m/>
    <m/>
    <s v="Actuals"/>
    <s v="CULLEY"/>
    <m/>
    <s v="TD512-03/3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1"/>
    <s v="DR"/>
    <n v="0"/>
    <n v="21587.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1"/>
    <s v="CR"/>
    <n v="0"/>
    <n v="-11587.7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 to correct account"/>
    <n v="2684611"/>
    <m/>
    <x v="1"/>
    <s v="CR"/>
    <n v="0"/>
    <n v="-689"/>
    <m/>
    <n v="743457"/>
    <m/>
    <s v="Actuals"/>
    <s v="CULLEY"/>
    <m/>
    <s v="TD513-04/30/2016-0401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04179"/>
    <n v="52719"/>
    <x v="1"/>
    <s v="DR"/>
    <n v="0"/>
    <n v="277.86"/>
    <m/>
    <n v="742157"/>
    <m/>
    <s v="Actuals"/>
    <s v="AP"/>
    <m/>
    <s v="AP001-04/15/2016-0001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04179"/>
    <m/>
    <x v="1"/>
    <s v="CR"/>
    <n v="0"/>
    <n v="-277.86"/>
    <m/>
    <n v="742157"/>
    <m/>
    <s v="Actuals"/>
    <s v="CULLEY"/>
    <m/>
    <s v="TD513-04/30/2016-04011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Interim PO for 2016-2018 MEEIA VisionDSM Energy Ef"/>
    <n v="2704179"/>
    <n v="52719"/>
    <x v="1"/>
    <s v="DR"/>
    <n v="5557.25"/>
    <n v="5557.25"/>
    <s v="UD"/>
    <n v="742157"/>
    <m/>
    <s v="Actuals"/>
    <s v="AP"/>
    <m/>
    <s v="AP001-04/15/2016-00015"/>
    <s v="cr_accounts_payable"/>
    <m/>
    <n v="6487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Anthonino's Taverna"/>
    <n v="2704379"/>
    <n v="2712202"/>
    <x v="1"/>
    <s v="DR"/>
    <n v="0"/>
    <n v="53.17"/>
    <m/>
    <m/>
    <m/>
    <s v="Actuals"/>
    <s v="OP"/>
    <m/>
    <s v="AP001-04/13/2016-00013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078L"/>
    <n v="2716129"/>
    <n v="2875208"/>
    <x v="1"/>
    <s v="DR"/>
    <n v="0"/>
    <n v="115"/>
    <m/>
    <m/>
    <m/>
    <s v="Actuals"/>
    <s v="CC"/>
    <m/>
    <s v="AP001-04/28/2016-00028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4EQF"/>
    <n v="2717269"/>
    <n v="2935255"/>
    <x v="1"/>
    <s v="DR"/>
    <n v="0"/>
    <n v="115"/>
    <m/>
    <m/>
    <m/>
    <s v="Actuals"/>
    <s v="CC"/>
    <m/>
    <s v="AP001-04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. M. Services"/>
    <m/>
    <m/>
    <x v="1"/>
    <s v="DR"/>
    <n v="0"/>
    <n v="460000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. M. Services"/>
    <m/>
    <m/>
    <x v="1"/>
    <s v="CR"/>
    <n v="0"/>
    <n v="-360000"/>
    <m/>
    <n v="742154"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1"/>
    <s v="DR"/>
    <n v="0"/>
    <n v="64982.1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1"/>
    <s v="CR"/>
    <n v="0"/>
    <n v="-28969.25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1"/>
    <s v="DR"/>
    <n v="0"/>
    <n v="43175.4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1"/>
    <s v="CR"/>
    <n v="0"/>
    <n v="-23175.4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m/>
    <m/>
    <x v="1"/>
    <s v="DR"/>
    <n v="0"/>
    <n v="379875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1"/>
    <s v="DR"/>
    <n v="0"/>
    <n v="32381.55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1"/>
    <s v="CR"/>
    <n v="0"/>
    <n v="-17381.55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1"/>
    <s v="DR"/>
    <n v="0"/>
    <n v="43175.4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1"/>
    <s v="CR"/>
    <n v="0"/>
    <n v="-23175.4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1"/>
    <s v="DR"/>
    <n v="0"/>
    <n v="21587.7"/>
    <m/>
    <m/>
    <m/>
    <s v="Actuals"/>
    <s v="CULLEY"/>
    <m/>
    <s v="TD512-04/30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1"/>
    <s v="CR"/>
    <n v="0"/>
    <n v="-11587.7"/>
    <m/>
    <m/>
    <m/>
    <s v="Actuals"/>
    <s v="CULLEY"/>
    <m/>
    <s v="TD512-04/01/2016-03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34369"/>
    <n v="201602000000000"/>
    <x v="2"/>
    <s v="DR"/>
    <n v="10063.09"/>
    <n v="10063.09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2"/>
    <s v="CR"/>
    <n v="0"/>
    <n v="-21587.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2"/>
    <s v="DR"/>
    <n v="0"/>
    <n v="51579.31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CONSORTIUM FOR ENERGY EFFICIENCY INC"/>
    <s v="PURCHASING RATE"/>
    <n v="2730477"/>
    <s v="M201614"/>
    <x v="2"/>
    <s v="DR"/>
    <n v="0"/>
    <n v="515"/>
    <m/>
    <n v="749845"/>
    <m/>
    <s v="Actuals"/>
    <s v="AP"/>
    <m/>
    <s v="AP001-05/18/2016-00018"/>
    <s v="cr_accounts_payable"/>
    <m/>
    <n v="68526"/>
    <s v="N/A - Not Applicable"/>
  </r>
  <r>
    <s v="UEC"/>
    <n v="1"/>
    <n v="21"/>
    <n v="908"/>
    <s v="EED"/>
    <s v="908EED"/>
    <n v="20"/>
    <n v="20"/>
    <s v="N/A"/>
    <x v="1"/>
    <s v="J06D3"/>
    <n v="1"/>
    <s v="M2PC"/>
    <n v="34"/>
    <m/>
    <s v="N/A"/>
    <s v="Reclass MEEIA purchasing rate to correct account"/>
    <n v="2730477"/>
    <m/>
    <x v="2"/>
    <s v="CR"/>
    <n v="0"/>
    <n v="-515"/>
    <m/>
    <n v="749845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MD"/>
    <m/>
    <s v="CONSORTIUM FOR ENERGY EFFICIENCY INC"/>
    <s v="2016 CEE Membership Dues per attached Invoice M201"/>
    <n v="2730477"/>
    <s v="M201614"/>
    <x v="2"/>
    <s v="DR"/>
    <n v="10300"/>
    <n v="10300"/>
    <s v="UD"/>
    <n v="749845"/>
    <m/>
    <s v="Actuals"/>
    <s v="AP"/>
    <m/>
    <s v="AP001-05/18/2016-00018"/>
    <s v="cr_accounts_payable"/>
    <m/>
    <n v="68526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32000"/>
    <n v="53366"/>
    <x v="2"/>
    <s v="DR"/>
    <n v="0"/>
    <n v="226.76"/>
    <m/>
    <n v="742157"/>
    <m/>
    <s v="Actuals"/>
    <s v="AP"/>
    <m/>
    <s v="AP001-05/31/2016-00031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32000"/>
    <m/>
    <x v="2"/>
    <s v="CR"/>
    <n v="0"/>
    <n v="-226.76"/>
    <m/>
    <n v="742157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Interim PO for 2016-2018 MEEIA VisionDSM Energy Ef"/>
    <n v="2732000"/>
    <n v="53366"/>
    <x v="2"/>
    <s v="DR"/>
    <n v="4535.25"/>
    <n v="4535.25"/>
    <s v="UD"/>
    <n v="742157"/>
    <m/>
    <s v="Actuals"/>
    <s v="AP"/>
    <m/>
    <s v="AP001-05/31/2016-00031"/>
    <s v="cr_accounts_payable"/>
    <m/>
    <n v="6487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Airfare &amp; Airline Fees (RT 80)::Southwest Airlines"/>
    <n v="2737144"/>
    <n v="3076251"/>
    <x v="2"/>
    <s v="DR"/>
    <n v="0"/>
    <n v="377.94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Hotels (RT 80)::Hotel Del Coronado"/>
    <n v="2737144"/>
    <n v="3076251"/>
    <x v="2"/>
    <s v="DR"/>
    <n v="0"/>
    <n v="1012.23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Mileage (RT 80)"/>
    <n v="2737144"/>
    <n v="3076251"/>
    <x v="2"/>
    <s v="DR"/>
    <n v="0"/>
    <n v="38.880000000000003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Coronado"/>
    <n v="2737144"/>
    <n v="3076251"/>
    <x v="2"/>
    <s v="DR"/>
    <n v="0"/>
    <n v="42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San Dieg"/>
    <n v="2737144"/>
    <n v="3076251"/>
    <x v="2"/>
    <s v="DR"/>
    <n v="0"/>
    <n v="46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0"/>
    <m/>
    <s v="Laurent(ALT EDTS 1450), Dan G"/>
    <s v="Parking, Taxi, Tips, Tolls &amp; Fares(RT80)::The Park"/>
    <n v="2737144"/>
    <n v="3076251"/>
    <x v="2"/>
    <s v="DR"/>
    <n v="0"/>
    <n v="54.48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Burger King x Airport"/>
    <n v="2737144"/>
    <n v="3076251"/>
    <x v="2"/>
    <s v="DR"/>
    <n v="0"/>
    <n v="9.89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Del Coronado Hotel"/>
    <n v="2737144"/>
    <n v="3076251"/>
    <x v="2"/>
    <s v="DR"/>
    <n v="0"/>
    <n v="46.07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Einstein Bagels"/>
    <n v="2737144"/>
    <n v="3076251"/>
    <x v="2"/>
    <s v="DR"/>
    <n v="0"/>
    <n v="9.06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9"/>
    <s v="J06D7"/>
    <n v="1"/>
    <s v="M2PC"/>
    <n v="82"/>
    <m/>
    <s v="Laurent(ALT EDTS 1450), Dan G"/>
    <s v="Meals (RT82)::High Tide Kitchen"/>
    <n v="2737144"/>
    <n v="3076251"/>
    <x v="2"/>
    <s v="DR"/>
    <n v="0"/>
    <n v="19.760000000000002"/>
    <m/>
    <m/>
    <m/>
    <s v="Actuals"/>
    <s v="OP"/>
    <m/>
    <s v="AP001-05/24/2016-00024"/>
    <s v="cr_accounts_payable"/>
    <m/>
    <n v="54693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2"/>
    <s v="CR"/>
    <n v="0"/>
    <n v="-21798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2"/>
    <s v="DR"/>
    <n v="0"/>
    <n v="95274.71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2"/>
    <s v="CR"/>
    <n v="0"/>
    <n v="-256562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2"/>
    <s v="DR"/>
    <n v="0"/>
    <n v="354411.28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2"/>
    <s v="CR"/>
    <n v="0"/>
    <n v="-467"/>
    <m/>
    <m/>
    <m/>
    <s v="Actuals"/>
    <s v="LOGAN"/>
    <m/>
    <s v="FA511-05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2"/>
    <s v="DR"/>
    <n v="0"/>
    <n v="466.73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Hendry(MOEngEf&amp;R 921), Shelly R"/>
    <s v="Mileage (RT 80)"/>
    <n v="2735996"/>
    <n v="3058311"/>
    <x v="2"/>
    <s v="DR"/>
    <n v="0"/>
    <n v="118.26"/>
    <m/>
    <m/>
    <m/>
    <s v="Actuals"/>
    <s v="OP"/>
    <m/>
    <s v="AP001-05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Thompson(MOEngEf&amp;R 921), Thomas R"/>
    <s v="Mileage (RT 80)"/>
    <n v="2734919"/>
    <n v="3073224"/>
    <x v="2"/>
    <s v="DR"/>
    <n v="0"/>
    <n v="108"/>
    <m/>
    <m/>
    <m/>
    <s v="Actuals"/>
    <s v="OP"/>
    <m/>
    <s v="AP001-05/23/2016-00023"/>
    <s v="cr_accounts_payable"/>
    <m/>
    <n v="58346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. M. Services"/>
    <m/>
    <m/>
    <x v="2"/>
    <s v="CR"/>
    <n v="0"/>
    <n v="-460000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2"/>
    <s v="DR"/>
    <n v="0"/>
    <n v="560000"/>
    <m/>
    <n v="751533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MT"/>
    <m/>
    <s v="U S GREEN BUILDING COUNCIL"/>
    <m/>
    <n v="2715514"/>
    <n v="2877"/>
    <x v="2"/>
    <s v="DR"/>
    <n v="0"/>
    <n v="5000"/>
    <m/>
    <m/>
    <m/>
    <s v="Actuals"/>
    <s v="AP"/>
    <m/>
    <s v="AP001-05/11/2016-00011"/>
    <s v="cr_accounts_payable"/>
    <m/>
    <n v="62537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31945"/>
    <n v="5132016002"/>
    <x v="2"/>
    <s v="DR"/>
    <n v="19633.48"/>
    <n v="19633.48"/>
    <s v="UD"/>
    <n v="742350"/>
    <m/>
    <s v="Actuals"/>
    <s v="AP"/>
    <m/>
    <s v="AP001-05/26/2016-0002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39648"/>
    <n v="5232016003"/>
    <x v="2"/>
    <s v="DR"/>
    <n v="8164.3"/>
    <n v="8164.3"/>
    <s v="UD"/>
    <n v="742350"/>
    <m/>
    <s v="Actuals"/>
    <s v="AP"/>
    <m/>
    <s v="AP001-05/31/2016-001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N/A"/>
    <s v="ICF Resources"/>
    <n v="2722935"/>
    <m/>
    <x v="2"/>
    <s v="DR"/>
    <n v="0"/>
    <n v="11012.92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2"/>
    <s v="DR"/>
    <n v="0"/>
    <n v="27797.78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34369"/>
    <n v="201602000000000"/>
    <x v="2"/>
    <s v="DR"/>
    <n v="30081.58"/>
    <n v="30081.58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2"/>
    <s v="CR"/>
    <n v="0"/>
    <n v="-64982.1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2"/>
    <s v="DR"/>
    <n v="0"/>
    <n v="46906.99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82"/>
    <s v="BERGJR"/>
    <s v="Berg(MOEngEf&amp;R 921), Jeffrey R."/>
    <s v="Meals (RT82)::EXECUTIVE DINING AMEREN U"/>
    <n v="2738192"/>
    <n v="3076459"/>
    <x v="2"/>
    <s v="DR"/>
    <n v="0"/>
    <n v="43.52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2"/>
    <s v="DR"/>
    <n v="0"/>
    <n v="11520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34369"/>
    <n v="201602000000000"/>
    <x v="2"/>
    <s v="DR"/>
    <n v="11608.75"/>
    <n v="11608.7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2"/>
    <s v="CR"/>
    <n v="0"/>
    <n v="-43175.4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2"/>
    <s v="DR"/>
    <n v="0"/>
    <n v="53971.54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n v="82"/>
    <s v="BERGJR"/>
    <s v="Berg(MOEngEf&amp;R 921), Jeffrey R."/>
    <s v="Meals (RT82)::EXECUTIVE DINING AMEREN U"/>
    <n v="2738192"/>
    <n v="3076459"/>
    <x v="2"/>
    <s v="DR"/>
    <n v="0"/>
    <n v="43.52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35282"/>
    <n v="51820160912"/>
    <x v="2"/>
    <s v="DR"/>
    <n v="163800"/>
    <n v="163800"/>
    <s v="UD"/>
    <n v="742350"/>
    <m/>
    <s v="Actuals"/>
    <s v="AP"/>
    <m/>
    <s v="AP001-05/31/2016-001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29660"/>
    <m/>
    <x v="2"/>
    <s v="DR"/>
    <n v="0"/>
    <n v="209425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m/>
    <m/>
    <x v="2"/>
    <s v="CR"/>
    <n v="0"/>
    <n v="-379875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TD MISC TRANSFERS"/>
    <n v="2721682"/>
    <m/>
    <x v="2"/>
    <s v="DR"/>
    <n v="0"/>
    <n v="271250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2"/>
    <s v="DR"/>
    <n v="0"/>
    <n v="463525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34369"/>
    <n v="201602000000000"/>
    <x v="2"/>
    <s v="DR"/>
    <n v="71924.740000000005"/>
    <n v="71924.74000000000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2"/>
    <s v="CR"/>
    <n v="0"/>
    <n v="-32381.55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2"/>
    <s v="DR"/>
    <n v="0"/>
    <n v="196115.78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34369"/>
    <n v="201602000000000"/>
    <x v="2"/>
    <s v="DR"/>
    <n v="37110.35"/>
    <n v="37110.35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2"/>
    <s v="CR"/>
    <n v="0"/>
    <n v="-43175.4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2"/>
    <s v="DR"/>
    <n v="0"/>
    <n v="117006.7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34369"/>
    <n v="201602000000000"/>
    <x v="2"/>
    <s v="DR"/>
    <n v="2286.9"/>
    <n v="2286.9"/>
    <s v="UD"/>
    <n v="742350"/>
    <m/>
    <s v="Actuals"/>
    <s v="AP"/>
    <m/>
    <s v="AP001-05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2"/>
    <s v="CR"/>
    <n v="0"/>
    <n v="-21587.7"/>
    <m/>
    <m/>
    <m/>
    <s v="Actuals"/>
    <s v="CULLEY"/>
    <m/>
    <s v="TD512-05/01/2016-04033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2"/>
    <s v="DR"/>
    <n v="0"/>
    <n v="4100.71"/>
    <m/>
    <n v="742350"/>
    <m/>
    <s v="Actuals"/>
    <s v="CULLEY"/>
    <m/>
    <s v="TD512-05/3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I C F RESOURCES LLC"/>
    <s v="PURCHASING RATE"/>
    <n v="2721682"/>
    <n v="42220161358"/>
    <x v="2"/>
    <s v="DR"/>
    <n v="0"/>
    <n v="1149.3499999999999"/>
    <m/>
    <n v="742350"/>
    <m/>
    <s v="Actuals"/>
    <s v="AP"/>
    <m/>
    <s v="AP001-05/11/2016-00011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I C F RESOURCES LLC"/>
    <s v="PURCHASING RATE"/>
    <n v="2722935"/>
    <n v="4292016001"/>
    <x v="2"/>
    <s v="DR"/>
    <n v="0"/>
    <n v="550.65"/>
    <m/>
    <n v="742350"/>
    <m/>
    <s v="Actuals"/>
    <s v="AP"/>
    <m/>
    <s v="AP001-05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N/A"/>
    <s v="Reclass MEEIA purchasing rate to correct account"/>
    <n v="2721682"/>
    <m/>
    <x v="2"/>
    <s v="CR"/>
    <n v="0"/>
    <n v="-1149.3499999999999"/>
    <m/>
    <n v="742350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34"/>
    <m/>
    <s v="N/A"/>
    <s v="Reclass MEEIA purchasing rate to correct account"/>
    <n v="2722935"/>
    <m/>
    <x v="2"/>
    <s v="CR"/>
    <n v="0"/>
    <n v="-550.65"/>
    <m/>
    <n v="742350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SOUTHWES    526240"/>
    <n v="2738192"/>
    <n v="3076459"/>
    <x v="2"/>
    <s v="DR"/>
    <n v="0"/>
    <n v="243.96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Hotels (RT 80)::HOLIDAY INN ALADDIN"/>
    <n v="2738192"/>
    <n v="3076459"/>
    <x v="2"/>
    <s v="DR"/>
    <n v="0"/>
    <n v="217.23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10 CENTR"/>
    <n v="2738192"/>
    <n v="3076459"/>
    <x v="2"/>
    <s v="DR"/>
    <n v="0"/>
    <n v="10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60641 -"/>
    <n v="2738192"/>
    <n v="3076459"/>
    <x v="2"/>
    <s v="DR"/>
    <n v="0"/>
    <n v="10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Parking, Taxi, Tips, Tolls &amp; Fares(RT80)::THEPARKI"/>
    <n v="2738192"/>
    <n v="3076459"/>
    <x v="2"/>
    <s v="DR"/>
    <n v="0"/>
    <n v="20.37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Vehicle Rental (RT 80)::4MCIA BUDGET RAC KANSAS"/>
    <n v="2738192"/>
    <n v="3076459"/>
    <x v="2"/>
    <s v="DR"/>
    <n v="0"/>
    <n v="36.14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SOUTHWES    526068"/>
    <n v="2741787"/>
    <n v="3123276"/>
    <x v="2"/>
    <s v="DR"/>
    <n v="0"/>
    <n v="30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Airfare &amp; Airline Fees (RT 80)::SOUTHWES    526240"/>
    <n v="2741787"/>
    <n v="3123276"/>
    <x v="2"/>
    <s v="DR"/>
    <n v="0"/>
    <n v="374.95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Hotels (RT 80)::HOTEL DEL CORONADO"/>
    <n v="2741787"/>
    <n v="3123276"/>
    <x v="2"/>
    <s v="DR"/>
    <n v="0"/>
    <n v="1346.59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E44266"/>
    <s v="Dolly(MOEngEf&amp;R 921), Cara J"/>
    <s v="Parking, Taxi, Tips, Tolls &amp; Fares(RT80)::SALEM SR"/>
    <n v="2741787"/>
    <n v="3123276"/>
    <x v="2"/>
    <s v="DR"/>
    <n v="0"/>
    <n v="33.409999999999997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HMSHOST DIV 0320370508"/>
    <n v="2738192"/>
    <n v="3076459"/>
    <x v="2"/>
    <s v="DR"/>
    <n v="0"/>
    <n v="17.47"/>
    <m/>
    <m/>
    <m/>
    <s v="Actuals"/>
    <s v="CC"/>
    <m/>
    <s v="AP001-05/25/2016-00025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GOURMET TO GO CATER"/>
    <n v="2741787"/>
    <n v="3123276"/>
    <x v="2"/>
    <s v="DR"/>
    <n v="0"/>
    <n v="38.74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JOANIES TO GO"/>
    <n v="2741787"/>
    <n v="3123276"/>
    <x v="2"/>
    <s v="DR"/>
    <n v="0"/>
    <n v="152.77000000000001"/>
    <m/>
    <m/>
    <m/>
    <s v="Actuals"/>
    <s v="CC"/>
    <m/>
    <s v="AP001-05/31/2016-00031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1682"/>
    <n v="42220161358"/>
    <x v="2"/>
    <s v="DR"/>
    <n v="271250"/>
    <n v="271250"/>
    <s v="UD"/>
    <n v="742350"/>
    <m/>
    <s v="Actuals"/>
    <s v="AP"/>
    <m/>
    <s v="AP001-05/11/2016-00011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2935"/>
    <n v="4292016001"/>
    <x v="2"/>
    <s v="DR"/>
    <n v="11012.92"/>
    <n v="11012.92"/>
    <s v="UD"/>
    <n v="742350"/>
    <m/>
    <s v="Actuals"/>
    <s v="AP"/>
    <m/>
    <s v="AP001-05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29660"/>
    <n v="51020160930"/>
    <x v="2"/>
    <s v="DR"/>
    <n v="209425"/>
    <n v="209425"/>
    <s v="UD"/>
    <n v="742350"/>
    <m/>
    <s v="Actuals"/>
    <s v="AP"/>
    <m/>
    <s v="AP001-05/18/2016-00018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1682"/>
    <m/>
    <x v="2"/>
    <s v="CR"/>
    <n v="0"/>
    <n v="-271250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2935"/>
    <m/>
    <x v="2"/>
    <s v="CR"/>
    <n v="0"/>
    <n v="-11012.92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29660"/>
    <m/>
    <x v="2"/>
    <s v="CR"/>
    <n v="0"/>
    <n v="-209425"/>
    <m/>
    <n v="742350"/>
    <m/>
    <s v="Actuals"/>
    <s v="CULLEY"/>
    <m/>
    <s v="TD513-05/31/2016-05003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CADMUS GROUP INC"/>
    <s v="PURCHASING RATE"/>
    <n v="2716881"/>
    <s v="INV224553"/>
    <x v="2"/>
    <s v="DR"/>
    <n v="0"/>
    <n v="473.51"/>
    <m/>
    <n v="742156"/>
    <m/>
    <s v="Actuals"/>
    <s v="AP"/>
    <m/>
    <s v="AP001-05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716881"/>
    <m/>
    <x v="2"/>
    <s v="CR"/>
    <n v="0"/>
    <n v="-473.51"/>
    <m/>
    <n v="742156"/>
    <m/>
    <s v="Actuals"/>
    <s v="CULLEY"/>
    <m/>
    <s v="TD513-05/31/2016-05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16881"/>
    <s v="INV224553"/>
    <x v="2"/>
    <s v="DR"/>
    <n v="9470.25"/>
    <n v="9470.25"/>
    <s v="UD"/>
    <n v="742156"/>
    <m/>
    <s v="Actuals"/>
    <s v="AP"/>
    <m/>
    <s v="AP001-05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46866"/>
    <n v="2016027387"/>
    <x v="3"/>
    <s v="DR"/>
    <n v="28267.93"/>
    <n v="28267.93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3"/>
    <s v="DR"/>
    <n v="0"/>
    <n v="167518.07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3"/>
    <s v="CR"/>
    <n v="0"/>
    <n v="-51579.31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n v="34"/>
    <m/>
    <s v="LOCKHEED MARTIN CORPORATION"/>
    <s v="PURCHASING RATE"/>
    <n v="2756416"/>
    <s v="31420160617A"/>
    <x v="3"/>
    <s v="DR"/>
    <n v="0"/>
    <n v="1700"/>
    <m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n v="34"/>
    <m/>
    <s v="N/A"/>
    <s v="Reclass MEEIA purchasing rate to correct account"/>
    <n v="2756416"/>
    <m/>
    <x v="3"/>
    <s v="CR"/>
    <n v="0"/>
    <n v="-1700"/>
    <m/>
    <n v="75153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LOCKHEED MARTIN CORPORATION"/>
    <s v="MEEIA 2 2016-2018 Business Energy Efficiency Progr"/>
    <n v="2756416"/>
    <s v="31420160617A"/>
    <x v="3"/>
    <s v="DR"/>
    <n v="56026.42"/>
    <n v="56026.42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m/>
    <s v="N/A"/>
    <s v="Lockheed Martin"/>
    <n v="2756416"/>
    <m/>
    <x v="3"/>
    <s v="CR"/>
    <n v="0"/>
    <n v="-56026.42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LOCKHEED MARTIN CORPORATION"/>
    <s v="MEEIA 2 2016-2018 Business Energy Efficiency Progr"/>
    <n v="2756416"/>
    <s v="31420160617A"/>
    <x v="3"/>
    <s v="DR"/>
    <n v="25550.49"/>
    <n v="25550.4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Lockheed Martin"/>
    <n v="2756416"/>
    <m/>
    <x v="3"/>
    <s v="CR"/>
    <n v="0"/>
    <n v="-25550.4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80"/>
    <m/>
    <s v="Laurent(ALT EDTS 1450), Dan G"/>
    <s v="Mileage (RT 80)"/>
    <n v="2765033"/>
    <n v="3336352"/>
    <x v="3"/>
    <s v="DR"/>
    <n v="0"/>
    <n v="48.06"/>
    <m/>
    <m/>
    <m/>
    <s v="Actuals"/>
    <s v="OP"/>
    <m/>
    <s v="AP001-06/29/2016-00029"/>
    <s v="cr_accounts_payable"/>
    <m/>
    <n v="54693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SIGNATURE SIGNS &amp; GRAPHI"/>
    <n v="2764022"/>
    <n v="3174237"/>
    <x v="3"/>
    <s v="DR"/>
    <n v="0"/>
    <n v="628.45000000000005"/>
    <m/>
    <m/>
    <m/>
    <s v="Actuals"/>
    <s v="CC"/>
    <m/>
    <s v="AP001-06/28/2016-00028"/>
    <s v="cr_accounts_payable"/>
    <m/>
    <n v="77028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SQ *DOGWOOD PROMOTIONS, I"/>
    <n v="2764022"/>
    <n v="3174237"/>
    <x v="3"/>
    <s v="DR"/>
    <n v="0"/>
    <n v="1563.4"/>
    <m/>
    <m/>
    <m/>
    <s v="Actuals"/>
    <s v="CC"/>
    <m/>
    <s v="AP001-06/28/2016-00028"/>
    <s v="cr_accounts_payable"/>
    <m/>
    <n v="77028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51776"/>
    <n v="53922"/>
    <x v="3"/>
    <s v="DR"/>
    <n v="0"/>
    <n v="227.95"/>
    <m/>
    <n v="751554"/>
    <m/>
    <s v="Actuals"/>
    <s v="AP"/>
    <m/>
    <s v="AP001-06/14/2016-00014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51776"/>
    <m/>
    <x v="3"/>
    <s v="CR"/>
    <n v="0"/>
    <n v="-227.95"/>
    <m/>
    <n v="751554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751776"/>
    <n v="53922"/>
    <x v="3"/>
    <s v="DR"/>
    <n v="4559"/>
    <n v="4559"/>
    <s v="UD"/>
    <n v="751554"/>
    <m/>
    <s v="Actuals"/>
    <s v="AP"/>
    <m/>
    <s v="AP001-06/14/2016-00014"/>
    <s v="cr_accounts_payable"/>
    <m/>
    <n v="64877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X"/>
    <n v="201606"/>
    <s v="N/A"/>
    <s v="NEXANT INC"/>
    <n v="2751815"/>
    <m/>
    <x v="3"/>
    <s v="DR"/>
    <n v="0"/>
    <n v="55000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EPC"/>
    <s v="EX"/>
    <m/>
    <s v="NEXANT INC"/>
    <s v="Nexant shall provide an online technical reference"/>
    <n v="2751815"/>
    <n v="200472"/>
    <x v="3"/>
    <s v="DR"/>
    <n v="55000"/>
    <n v="55000"/>
    <s v="UD"/>
    <n v="680989"/>
    <m/>
    <s v="Actuals"/>
    <s v="AP"/>
    <m/>
    <s v="AP001-06/15/2016-00015"/>
    <s v="cr_accounts_payable"/>
    <m/>
    <n v="43594"/>
    <s v="N/A - Not Applicable"/>
  </r>
  <r>
    <s v="UEC"/>
    <n v="1"/>
    <n v="21"/>
    <n v="908"/>
    <s v="EED"/>
    <s v="908EED"/>
    <n v="20"/>
    <n v="20"/>
    <s v="N/A"/>
    <x v="9"/>
    <s v="J06D7"/>
    <n v="1"/>
    <s v="MEPC"/>
    <s v="EX"/>
    <n v="201606"/>
    <s v="N/A"/>
    <s v="NEXANT INC"/>
    <n v="2751815"/>
    <m/>
    <x v="3"/>
    <s v="CR"/>
    <n v="0"/>
    <n v="-55000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756416"/>
    <s v="31420160617A"/>
    <x v="3"/>
    <s v="DR"/>
    <n v="178628.36"/>
    <n v="178628.36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56416"/>
    <m/>
    <x v="3"/>
    <s v="CR"/>
    <n v="0"/>
    <n v="-178628.36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56416"/>
    <m/>
    <x v="3"/>
    <s v="DR"/>
    <n v="0"/>
    <n v="46976.26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63702"/>
    <m/>
    <x v="3"/>
    <s v="DR"/>
    <n v="0"/>
    <n v="49791.35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756416"/>
    <s v="31420160617A"/>
    <x v="3"/>
    <s v="DR"/>
    <n v="79238.679999999993"/>
    <n v="79238.67999999999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3"/>
    <s v="DR"/>
    <n v="0"/>
    <n v="21798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 COMMITMENT PAYMENT-REVERSAL"/>
    <n v="2763702"/>
    <m/>
    <x v="3"/>
    <s v="CR"/>
    <n v="0"/>
    <n v="-41254.11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56416"/>
    <m/>
    <x v="3"/>
    <s v="CR"/>
    <n v="0"/>
    <n v="-79238.67999999999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56416"/>
    <m/>
    <x v="3"/>
    <s v="DR"/>
    <n v="0"/>
    <n v="48298.4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63702"/>
    <m/>
    <x v="3"/>
    <s v="DR"/>
    <n v="0"/>
    <n v="80251.0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Reclass prepaid MEPC to M2PC"/>
    <m/>
    <m/>
    <x v="3"/>
    <s v="CR"/>
    <n v="0"/>
    <n v="-21789.5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3"/>
    <s v="CR"/>
    <n v="0"/>
    <n v="-95274.71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Create prepaid for committed projects not yet inst"/>
    <m/>
    <m/>
    <x v="3"/>
    <s v="CR"/>
    <n v="0"/>
    <n v="-21789.45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Reclass prepaid MEPC to M2PC"/>
    <m/>
    <m/>
    <x v="3"/>
    <s v="DR"/>
    <n v="0"/>
    <n v="21789.5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756416"/>
    <s v="31420160617A"/>
    <x v="3"/>
    <s v="DR"/>
    <n v="369662.09"/>
    <n v="369662.0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56416"/>
    <m/>
    <x v="3"/>
    <s v="CR"/>
    <n v="0"/>
    <n v="-369662.0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56416"/>
    <m/>
    <x v="3"/>
    <s v="DR"/>
    <n v="0"/>
    <n v="52895.65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63702"/>
    <m/>
    <x v="3"/>
    <s v="DR"/>
    <n v="0"/>
    <n v="93081.0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756416"/>
    <s v="31420160617A"/>
    <x v="3"/>
    <s v="DR"/>
    <n v="163986.19"/>
    <n v="163986.19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3"/>
    <s v="DR"/>
    <n v="0"/>
    <n v="256562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 COMMITMENT PAYMENT-REVERSAL"/>
    <n v="2763702"/>
    <m/>
    <x v="3"/>
    <s v="CR"/>
    <n v="0"/>
    <n v="-96115.94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56416"/>
    <m/>
    <x v="3"/>
    <s v="CR"/>
    <n v="0"/>
    <n v="-163986.19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56416"/>
    <m/>
    <x v="3"/>
    <s v="DR"/>
    <n v="0"/>
    <n v="301515.48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63702"/>
    <m/>
    <x v="3"/>
    <s v="DR"/>
    <n v="0"/>
    <n v="148851.57999999999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Reclass prepaid MEPC to M2PC"/>
    <m/>
    <m/>
    <x v="3"/>
    <s v="CR"/>
    <n v="0"/>
    <n v="-264354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3"/>
    <s v="CR"/>
    <n v="0"/>
    <n v="-354411.28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Create prepaid for committed projects not yet inst"/>
    <m/>
    <m/>
    <x v="3"/>
    <s v="CR"/>
    <n v="0"/>
    <n v="-264353.73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Reclass prepaid MEPC to M2PC"/>
    <m/>
    <m/>
    <x v="3"/>
    <s v="DR"/>
    <n v="0"/>
    <n v="264354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LOCKHEED MARTIN CORPORATION"/>
    <s v="MEEIA 2 2016-2018 Business Energy Efficiency Progr"/>
    <n v="2756416"/>
    <s v="31420160617A"/>
    <x v="3"/>
    <s v="DR"/>
    <n v="42118.32"/>
    <n v="42118.32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CI"/>
    <m/>
    <s v="N/A"/>
    <s v="Lockheed Martin"/>
    <n v="2756416"/>
    <m/>
    <x v="3"/>
    <s v="CR"/>
    <n v="0"/>
    <n v="-42118.32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LOCKHEED MARTIN CORPORATION"/>
    <s v="MEEIA 2 2016-2018 Business Energy Efficiency Progr"/>
    <n v="2756416"/>
    <s v="31420160617A"/>
    <x v="3"/>
    <s v="DR"/>
    <n v="18686.71"/>
    <n v="18686.71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Lockheed Martin"/>
    <n v="2756416"/>
    <m/>
    <x v="3"/>
    <s v="CR"/>
    <n v="0"/>
    <n v="-18686.71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756416"/>
    <s v="31420160617A"/>
    <x v="3"/>
    <s v="DR"/>
    <n v="31133.93"/>
    <n v="31133.9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Lockheed Martin"/>
    <n v="2756416"/>
    <m/>
    <x v="3"/>
    <s v="CR"/>
    <n v="0"/>
    <n v="-31133.9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756416"/>
    <s v="31420160617A"/>
    <x v="3"/>
    <s v="DR"/>
    <n v="13814.07"/>
    <n v="13814.07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3"/>
    <s v="DR"/>
    <n v="0"/>
    <n v="467"/>
    <m/>
    <m/>
    <m/>
    <s v="Actuals"/>
    <s v="LOGAN"/>
    <m/>
    <s v="FA511-06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 COMMITMENT PAYMENT-REVERSAL"/>
    <n v="2763702"/>
    <m/>
    <x v="3"/>
    <s v="CR"/>
    <n v="0"/>
    <n v="-21337.51"/>
    <m/>
    <n v="751533"/>
    <m/>
    <s v="Actuals"/>
    <s v="CULLEY"/>
    <m/>
    <s v="TD512-06/30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56416"/>
    <m/>
    <x v="3"/>
    <s v="CR"/>
    <n v="0"/>
    <n v="-13814.07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56416"/>
    <m/>
    <x v="3"/>
    <s v="DR"/>
    <n v="0"/>
    <n v="466.7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63702"/>
    <m/>
    <x v="3"/>
    <s v="DR"/>
    <n v="0"/>
    <n v="21337.51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Reclass prepaid MEPC to M2PC"/>
    <m/>
    <m/>
    <x v="3"/>
    <s v="CR"/>
    <n v="0"/>
    <n v="-466.73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3"/>
    <s v="CR"/>
    <n v="0"/>
    <n v="-466.73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Create prepaid for committed projects not yet inst"/>
    <m/>
    <m/>
    <x v="3"/>
    <s v="CR"/>
    <n v="0"/>
    <n v="-466.73"/>
    <m/>
    <m/>
    <m/>
    <s v="Actuals"/>
    <s v="LOGAN"/>
    <m/>
    <s v="FA511-06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Reclass prepaid MEPC to M2PC"/>
    <m/>
    <m/>
    <x v="3"/>
    <s v="DR"/>
    <n v="0"/>
    <n v="466.73"/>
    <m/>
    <m/>
    <m/>
    <s v="Actuals"/>
    <s v="LOGAN"/>
    <m/>
    <s v="FA511-06/30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Hotels (RT 80)::DRURY SUITES CAPE"/>
    <n v="2760963"/>
    <n v="3284422"/>
    <x v="3"/>
    <s v="DR"/>
    <n v="0"/>
    <n v="116.78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PORT CAPE GIRARDEAU"/>
    <n v="2760963"/>
    <n v="3284422"/>
    <x v="3"/>
    <s v="DR"/>
    <n v="0"/>
    <n v="17.78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8P0P"/>
    <n v="2760963"/>
    <n v="3284422"/>
    <x v="3"/>
    <s v="DR"/>
    <n v="0"/>
    <n v="115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MSFT * E08002D4X2"/>
    <n v="2760963"/>
    <n v="3284422"/>
    <x v="3"/>
    <s v="DR"/>
    <n v="0"/>
    <n v="115"/>
    <m/>
    <m/>
    <m/>
    <s v="Actuals"/>
    <s v="CC"/>
    <m/>
    <s v="AP001-06/23/2016-00023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2756416"/>
    <s v="31420160617A"/>
    <x v="3"/>
    <s v="DR"/>
    <n v="4249.8599999999997"/>
    <n v="4249.8599999999997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N/A"/>
    <s v="Lockheed Martin"/>
    <n v="2756416"/>
    <m/>
    <x v="3"/>
    <s v="CR"/>
    <n v="0"/>
    <n v="-4249.8599999999997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756416"/>
    <s v="31420160617A"/>
    <x v="3"/>
    <s v="DR"/>
    <n v="27057.43"/>
    <n v="27057.43"/>
    <s v="UD"/>
    <n v="751533"/>
    <m/>
    <s v="Actuals"/>
    <s v="AP"/>
    <m/>
    <s v="AP001-06/20/2016-0002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56416"/>
    <m/>
    <x v="3"/>
    <s v="CR"/>
    <n v="0"/>
    <n v="-27057.43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56416"/>
    <m/>
    <x v="3"/>
    <s v="DR"/>
    <n v="0"/>
    <n v="560000"/>
    <m/>
    <n v="751533"/>
    <m/>
    <s v="Actuals"/>
    <s v="CULLEY"/>
    <m/>
    <s v="TD513-06/30/2016-06009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63702"/>
    <m/>
    <x v="3"/>
    <s v="DR"/>
    <n v="0"/>
    <n v="100000"/>
    <m/>
    <n v="751533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3"/>
    <s v="CR"/>
    <n v="0"/>
    <n v="-560000"/>
    <m/>
    <n v="751533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49567"/>
    <n v="6062016004"/>
    <x v="3"/>
    <s v="DR"/>
    <n v="93229.42"/>
    <n v="93229.4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61654"/>
    <n v="6222016005"/>
    <x v="3"/>
    <s v="DR"/>
    <n v="72292.179999999993"/>
    <n v="72292.179999999993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3"/>
    <s v="CR"/>
    <n v="0"/>
    <n v="-27797.78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46866"/>
    <n v="2016027387"/>
    <x v="3"/>
    <s v="DR"/>
    <n v="28724.17"/>
    <n v="28724.17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3"/>
    <s v="DR"/>
    <n v="0"/>
    <n v="92234.81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3"/>
    <s v="CR"/>
    <n v="0"/>
    <n v="-46906.99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45071"/>
    <n v="60220160753"/>
    <x v="3"/>
    <s v="DR"/>
    <n v="11810"/>
    <n v="1181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61054"/>
    <n v="62120160910"/>
    <x v="3"/>
    <s v="DR"/>
    <n v="7980"/>
    <n v="7980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52996"/>
    <m/>
    <x v="3"/>
    <s v="DR"/>
    <n v="0"/>
    <n v="17740"/>
    <m/>
    <n v="742350"/>
    <m/>
    <s v="Actuals"/>
    <s v="CULLEY"/>
    <m/>
    <s v="TD513-06/30/2016-06004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66793"/>
    <m/>
    <x v="3"/>
    <s v="DR"/>
    <n v="0"/>
    <n v="27690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3"/>
    <s v="CR"/>
    <n v="0"/>
    <n v="-11520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46866"/>
    <n v="2016027387"/>
    <x v="3"/>
    <s v="DR"/>
    <n v="28327.360000000001"/>
    <n v="28327.360000000001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3"/>
    <s v="DR"/>
    <n v="0"/>
    <n v="85887.42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3"/>
    <s v="CR"/>
    <n v="0"/>
    <n v="-53971.54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47093"/>
    <n v="52820160930"/>
    <x v="3"/>
    <s v="DR"/>
    <n v="147200"/>
    <n v="14720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49753"/>
    <n v="60720160930"/>
    <x v="3"/>
    <s v="DR"/>
    <n v="131350"/>
    <n v="13135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56622"/>
    <n v="61420160930"/>
    <x v="3"/>
    <s v="DR"/>
    <n v="172050"/>
    <n v="172050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61438"/>
    <n v="62120160930"/>
    <x v="3"/>
    <s v="DR"/>
    <n v="124475"/>
    <n v="124475"/>
    <s v="UD"/>
    <n v="742350"/>
    <m/>
    <s v="Actuals"/>
    <s v="AP"/>
    <m/>
    <s v="AP001-06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65780"/>
    <m/>
    <x v="3"/>
    <s v="DR"/>
    <n v="0"/>
    <n v="192100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3"/>
    <s v="CR"/>
    <n v="0"/>
    <n v="-463525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46866"/>
    <n v="2016027387"/>
    <x v="3"/>
    <s v="DR"/>
    <n v="101158.52"/>
    <n v="101158.5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3"/>
    <s v="DR"/>
    <n v="0"/>
    <n v="271005.06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3"/>
    <s v="CR"/>
    <n v="0"/>
    <n v="-196115.78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46866"/>
    <n v="2016027387"/>
    <x v="3"/>
    <s v="DR"/>
    <n v="68432.600000000006"/>
    <n v="68432.600000000006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3"/>
    <s v="DR"/>
    <n v="0"/>
    <n v="154516.34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3"/>
    <s v="CR"/>
    <n v="0"/>
    <n v="-117006.7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46866"/>
    <n v="2016027387"/>
    <x v="3"/>
    <s v="DR"/>
    <n v="196.02"/>
    <n v="196.02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3"/>
    <s v="DR"/>
    <n v="0"/>
    <n v="11233.3"/>
    <m/>
    <n v="742350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3"/>
    <s v="CR"/>
    <n v="0"/>
    <n v="-4100.71"/>
    <m/>
    <n v="742350"/>
    <m/>
    <s v="Actuals"/>
    <s v="CULLEY"/>
    <m/>
    <s v="TD512-06/01/2016-05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E44266"/>
    <s v="Dolly(MOEngEf&amp;R 921), Cara J"/>
    <s v="Meals (RT82)::JOANIES TO GO"/>
    <n v="2759838"/>
    <n v="3253509"/>
    <x v="3"/>
    <s v="DR"/>
    <n v="0"/>
    <n v="186.75"/>
    <m/>
    <m/>
    <m/>
    <s v="Actuals"/>
    <s v="CC"/>
    <m/>
    <s v="AP001-06/22/2016-00022"/>
    <s v="cr_accounts_payable"/>
    <m/>
    <n v="52473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I C F RESOURCES LLC"/>
    <s v="Interim PO for 2016-2018 MEEIA Residential Program"/>
    <n v="2752996"/>
    <n v="61020161258"/>
    <x v="3"/>
    <s v="DR"/>
    <n v="17740"/>
    <n v="17740"/>
    <s v="UD"/>
    <n v="742350"/>
    <m/>
    <s v="Actuals"/>
    <s v="AP"/>
    <m/>
    <s v="AP001-06/17/2016-00017"/>
    <s v="cr_accounts_payable"/>
    <m/>
    <n v="8454"/>
    <s v="N/A - Not Applicable"/>
  </r>
  <r>
    <s v="UEC"/>
    <n v="1"/>
    <n v="21"/>
    <n v="908"/>
    <s v="EED"/>
    <s v="908EED"/>
    <n v="20"/>
    <n v="20"/>
    <s v="N/A"/>
    <x v="13"/>
    <s v="J06DM"/>
    <n v="1"/>
    <s v="M2PC"/>
    <s v="EX"/>
    <m/>
    <s v="N/A"/>
    <s v="ICF Resources"/>
    <n v="2752996"/>
    <m/>
    <x v="3"/>
    <s v="CR"/>
    <n v="0"/>
    <n v="-17740"/>
    <m/>
    <n v="742350"/>
    <m/>
    <s v="Actuals"/>
    <s v="CULLEY"/>
    <m/>
    <s v="TD513-06/30/2016-06004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CADMUS GROUP INC"/>
    <s v="PURCHASING RATE"/>
    <n v="2741199"/>
    <s v="INV225681"/>
    <x v="3"/>
    <s v="DR"/>
    <n v="0"/>
    <n v="1226.49"/>
    <m/>
    <n v="742156"/>
    <m/>
    <s v="Actuals"/>
    <s v="AP"/>
    <m/>
    <s v="AP001-06/09/2016-0000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n v="34"/>
    <m/>
    <s v="N/A"/>
    <s v="Reclass MEEIA purchasing rate to correct account"/>
    <n v="2741199"/>
    <m/>
    <x v="3"/>
    <s v="CR"/>
    <n v="0"/>
    <n v="-1226.49"/>
    <m/>
    <n v="742156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41199"/>
    <s v="INV225681"/>
    <x v="3"/>
    <s v="DR"/>
    <n v="32008.95"/>
    <n v="32008.95"/>
    <s v="UD"/>
    <n v="742156"/>
    <m/>
    <s v="Actuals"/>
    <s v="AP"/>
    <m/>
    <s v="AP001-06/09/2016-00009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61608"/>
    <s v="INV227263"/>
    <x v="3"/>
    <s v="DR"/>
    <n v="17333.55"/>
    <n v="17333.55"/>
    <s v="UD"/>
    <n v="742156"/>
    <m/>
    <s v="Actuals"/>
    <s v="AP"/>
    <m/>
    <s v="AP001-06/30/2016-00030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N/A"/>
    <s v="Cadmus"/>
    <m/>
    <m/>
    <x v="3"/>
    <s v="DR"/>
    <n v="0"/>
    <n v="33555.9"/>
    <m/>
    <n v="742156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A D M ASSOCIATES INC"/>
    <s v="PURCHASING RATE"/>
    <n v="2756269"/>
    <n v="16041"/>
    <x v="3"/>
    <s v="DR"/>
    <n v="0"/>
    <n v="968.72"/>
    <m/>
    <n v="742155"/>
    <m/>
    <s v="Actuals"/>
    <s v="AP"/>
    <m/>
    <s v="AP001-06/17/2016-00017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N/A"/>
    <s v="Reclass MEEIA purchasing rate to correct account"/>
    <n v="2756269"/>
    <m/>
    <x v="3"/>
    <s v="CR"/>
    <n v="0"/>
    <n v="-968.72"/>
    <m/>
    <n v="742155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56269"/>
    <n v="16041"/>
    <x v="3"/>
    <s v="DR"/>
    <n v="19374.3"/>
    <n v="19374.3"/>
    <s v="UD"/>
    <n v="742155"/>
    <m/>
    <s v="Actuals"/>
    <s v="AP"/>
    <m/>
    <s v="AP001-06/17/2016-00017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n v="2766586"/>
    <m/>
    <x v="3"/>
    <s v="DR"/>
    <n v="0"/>
    <n v="37352.25"/>
    <m/>
    <n v="742155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m/>
    <m/>
    <x v="3"/>
    <s v="DR"/>
    <n v="0"/>
    <n v="35490.629999999997"/>
    <m/>
    <n v="742155"/>
    <m/>
    <s v="Actuals"/>
    <s v="CULLEY"/>
    <m/>
    <s v="TD512-06/30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2747407"/>
    <n v="51716"/>
    <x v="3"/>
    <s v="DR"/>
    <n v="0"/>
    <n v="1445"/>
    <m/>
    <n v="750593"/>
    <m/>
    <s v="Actuals"/>
    <s v="AP"/>
    <m/>
    <s v="AP001-06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HUGHES LEAHY KARLOVIC INC"/>
    <s v="PURCHASING RATE"/>
    <n v="2749810"/>
    <n v="520220000"/>
    <x v="3"/>
    <s v="DR"/>
    <n v="0"/>
    <n v="255"/>
    <m/>
    <n v="750593"/>
    <m/>
    <s v="Actuals"/>
    <s v="AP"/>
    <m/>
    <s v="AP001-06/14/2016-00014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47407"/>
    <m/>
    <x v="3"/>
    <s v="CR"/>
    <n v="0"/>
    <n v="-1445"/>
    <m/>
    <n v="75059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49810"/>
    <m/>
    <x v="3"/>
    <s v="CR"/>
    <n v="0"/>
    <n v="-255"/>
    <m/>
    <n v="750593"/>
    <m/>
    <s v="Actuals"/>
    <s v="CULLEY"/>
    <m/>
    <s v="TD513-06/30/2016-06015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47407"/>
    <n v="51716"/>
    <x v="3"/>
    <s v="DR"/>
    <n v="181219.15"/>
    <n v="181219.15"/>
    <s v="UD"/>
    <n v="750593"/>
    <m/>
    <s v="Actuals"/>
    <s v="AP"/>
    <m/>
    <s v="AP001-06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49810"/>
    <n v="520220000"/>
    <x v="3"/>
    <s v="DR"/>
    <n v="5100"/>
    <n v="5100"/>
    <s v="UD"/>
    <n v="750593"/>
    <m/>
    <s v="Actuals"/>
    <s v="AP"/>
    <m/>
    <s v="AP001-06/14/2016-00014"/>
    <s v="cr_accounts_payable"/>
    <m/>
    <n v="87078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Interim PO for 2016-2018 MEEIA Residential Program"/>
    <n v="2764361"/>
    <n v="2016032431"/>
    <x v="4"/>
    <s v="DR"/>
    <n v="39164.050000000003"/>
    <n v="39164.05000000000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CF Resources"/>
    <m/>
    <m/>
    <x v="4"/>
    <s v="CR"/>
    <n v="0"/>
    <n v="-167518.07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4"/>
    <s v="DR"/>
    <n v="0"/>
    <n v="124266.13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E SOURCE COMPANIES LLC"/>
    <s v="PURCHASING RATE"/>
    <n v="2776952"/>
    <s v="CI0209"/>
    <x v="4"/>
    <s v="DR"/>
    <n v="0"/>
    <n v="1700"/>
    <m/>
    <n v="753819"/>
    <m/>
    <s v="Actuals"/>
    <s v="AP"/>
    <m/>
    <s v="AP001-07/19/2016-00019"/>
    <s v="cr_accounts_payable"/>
    <m/>
    <n v="64227"/>
    <s v="N/A - Not Applicable"/>
  </r>
  <r>
    <s v="UEC"/>
    <n v="1"/>
    <n v="21"/>
    <n v="908"/>
    <s v="EED"/>
    <s v="908EED"/>
    <n v="20"/>
    <n v="20"/>
    <s v="N/A"/>
    <x v="19"/>
    <s v="J000P"/>
    <n v="1"/>
    <s v="M2PC"/>
    <n v="34"/>
    <m/>
    <s v="N/A"/>
    <s v="Reclass MEEIA purchasing rate to correct account"/>
    <n v="2776952"/>
    <m/>
    <x v="4"/>
    <s v="CR"/>
    <n v="0"/>
    <n v="-1700"/>
    <m/>
    <n v="75381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9"/>
    <s v="J000P"/>
    <n v="1"/>
    <s v="M2PC"/>
    <s v="EC"/>
    <m/>
    <s v="E SOURCE COMPANIES LLC"/>
    <s v="E Source on-line library which houses data on ener"/>
    <n v="2776952"/>
    <s v="CI0209"/>
    <x v="4"/>
    <s v="DR"/>
    <n v="56000"/>
    <n v="56000"/>
    <s v="UD"/>
    <n v="753819"/>
    <m/>
    <s v="Actuals"/>
    <s v="AP"/>
    <m/>
    <s v="AP001-07/19/2016-00019"/>
    <s v="cr_accounts_payable"/>
    <m/>
    <n v="64227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89376"/>
    <n v="139447"/>
    <x v="4"/>
    <s v="DR"/>
    <n v="0"/>
    <n v="571.41"/>
    <m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89377"/>
    <n v="139446"/>
    <x v="4"/>
    <s v="DR"/>
    <n v="0"/>
    <n v="5.0999999999999996"/>
    <m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89376"/>
    <m/>
    <x v="4"/>
    <s v="CR"/>
    <n v="0"/>
    <n v="-571.41"/>
    <m/>
    <n v="75525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89377"/>
    <m/>
    <x v="4"/>
    <s v="CR"/>
    <n v="0"/>
    <n v="-5.0999999999999996"/>
    <m/>
    <n v="75525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82"/>
    <m/>
    <s v="Oredugba(MOEngEf&amp;R 1400), Karlynnta"/>
    <s v="Meals (RT82)::Panera Bread"/>
    <n v="2768648"/>
    <n v="3379229"/>
    <x v="4"/>
    <s v="DR"/>
    <n v="0"/>
    <n v="50.64"/>
    <m/>
    <m/>
    <m/>
    <s v="Actuals"/>
    <s v="OP"/>
    <m/>
    <s v="AP001-07/05/2016-00005"/>
    <s v="cr_accounts_payable"/>
    <m/>
    <n v="74985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82"/>
    <m/>
    <s v="Oredugba(MOEngEf&amp;R 1400), Karlynnta"/>
    <s v="Meals (RT82)::Schnucks"/>
    <n v="2768648"/>
    <n v="3379229"/>
    <x v="4"/>
    <s v="DR"/>
    <n v="0"/>
    <n v="16.600000000000001"/>
    <m/>
    <m/>
    <m/>
    <s v="Actuals"/>
    <s v="OP"/>
    <m/>
    <s v="AP001-07/05/2016-00005"/>
    <s v="cr_accounts_payable"/>
    <m/>
    <n v="74985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89376"/>
    <n v="139447"/>
    <x v="4"/>
    <s v="DR"/>
    <n v="11428.24"/>
    <n v="11428.24"/>
    <s v="UD"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89377"/>
    <n v="139446"/>
    <x v="4"/>
    <s v="DR"/>
    <n v="102"/>
    <n v="102"/>
    <s v="UD"/>
    <n v="755259"/>
    <m/>
    <s v="Actuals"/>
    <s v="AP"/>
    <m/>
    <s v="AP001-07/29/2016-0002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89"/>
    <m/>
    <x v="4"/>
    <s v="DR"/>
    <n v="0"/>
    <n v="12758.94"/>
    <m/>
    <n v="755259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91"/>
    <m/>
    <x v="4"/>
    <s v="DR"/>
    <n v="0"/>
    <n v="10592.32"/>
    <m/>
    <n v="755259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n v="2790240"/>
    <m/>
    <x v="4"/>
    <s v="DR"/>
    <n v="0"/>
    <n v="10323"/>
    <m/>
    <n v="751554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4"/>
    <s v="DR"/>
    <n v="0"/>
    <n v="9448"/>
    <m/>
    <n v="751554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INTEGRAL ANALYTICS INC"/>
    <s v="PURCHASING RATE"/>
    <n v="2770194"/>
    <n v="1196"/>
    <x v="4"/>
    <s v="DR"/>
    <n v="0"/>
    <n v="958.7"/>
    <m/>
    <n v="754979"/>
    <m/>
    <s v="Actuals"/>
    <s v="AP"/>
    <m/>
    <s v="AP001-07/08/2016-00008"/>
    <s v="cr_accounts_payable"/>
    <m/>
    <n v="72857"/>
    <s v="N/A - Not Applicable"/>
  </r>
  <r>
    <s v="UEC"/>
    <n v="1"/>
    <n v="21"/>
    <n v="908"/>
    <s v="EED"/>
    <s v="908EED"/>
    <n v="20"/>
    <n v="20"/>
    <s v="N/A"/>
    <x v="9"/>
    <s v="J06D7"/>
    <n v="1"/>
    <s v="M2PC"/>
    <n v="34"/>
    <m/>
    <s v="N/A"/>
    <s v="Reclass MEEIA purchasing rate to correct account"/>
    <n v="2770194"/>
    <m/>
    <x v="4"/>
    <s v="CR"/>
    <n v="0"/>
    <n v="-958.7"/>
    <m/>
    <n v="754979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9"/>
    <s v="J06D7"/>
    <n v="1"/>
    <s v="M2PC"/>
    <s v="ES"/>
    <m/>
    <s v="INTEGRAL ANALYTICS INC"/>
    <s v="DSMore License Renewal per attached Invoice 1196."/>
    <n v="2770194"/>
    <n v="1196"/>
    <x v="4"/>
    <s v="DR"/>
    <n v="19174"/>
    <n v="19174"/>
    <s v="UD"/>
    <n v="754979"/>
    <m/>
    <s v="Actuals"/>
    <s v="AP"/>
    <m/>
    <s v="AP001-07/08/2016-00008"/>
    <s v="cr_accounts_payable"/>
    <m/>
    <n v="7285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763702"/>
    <s v="E1606154"/>
    <x v="4"/>
    <s v="DR"/>
    <n v="49791.35"/>
    <n v="49791.35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Lockheed Martin"/>
    <n v="2763702"/>
    <m/>
    <x v="4"/>
    <s v="CR"/>
    <n v="0"/>
    <n v="-49791.35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4"/>
    <s v="DR"/>
    <n v="0"/>
    <n v="117514.45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763702"/>
    <s v="E1606154"/>
    <x v="4"/>
    <s v="DR"/>
    <n v="80251.09"/>
    <n v="80251.0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4"/>
    <s v="CR"/>
    <n v="0"/>
    <n v="-54808.67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 COMMITMENT PAYMENT-REVERSAL"/>
    <n v="2763702"/>
    <m/>
    <x v="4"/>
    <s v="DR"/>
    <n v="0"/>
    <n v="41254.11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Lockheed Martin"/>
    <n v="2763702"/>
    <m/>
    <x v="4"/>
    <s v="CR"/>
    <n v="0"/>
    <n v="-80251.0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Reverse PM MEEIA prepaid reclass"/>
    <m/>
    <m/>
    <x v="4"/>
    <s v="DR"/>
    <n v="0"/>
    <n v="21789.5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4"/>
    <s v="DR"/>
    <n v="0"/>
    <n v="48372.47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Create prepaid for committed projects not yet inst"/>
    <m/>
    <m/>
    <x v="4"/>
    <s v="DR"/>
    <n v="0"/>
    <n v="21789.45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EPC"/>
    <s v="EX"/>
    <m/>
    <s v="N/A"/>
    <s v="Reverse PM MEEIA prepaid reclass"/>
    <m/>
    <m/>
    <x v="4"/>
    <s v="CR"/>
    <n v="0"/>
    <n v="-21789.5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763702"/>
    <s v="E1606154"/>
    <x v="4"/>
    <s v="DR"/>
    <n v="93081.09"/>
    <n v="93081.0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Lockheed Martin"/>
    <n v="2763702"/>
    <m/>
    <x v="4"/>
    <s v="CR"/>
    <n v="0"/>
    <n v="-93081.0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4"/>
    <s v="DR"/>
    <n v="0"/>
    <n v="80625.53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763702"/>
    <s v="E1606154"/>
    <x v="4"/>
    <s v="DR"/>
    <n v="148851.57999999999"/>
    <n v="148851.57999999999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4"/>
    <s v="CR"/>
    <n v="0"/>
    <n v="-336014.09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 COMMITMENT PAYMENT-REVERSAL"/>
    <n v="2763702"/>
    <m/>
    <x v="4"/>
    <s v="DR"/>
    <n v="0"/>
    <n v="96115.94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Lockheed Martin"/>
    <n v="2763702"/>
    <m/>
    <x v="4"/>
    <s v="CR"/>
    <n v="0"/>
    <n v="-148851.57999999999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Reverse PM MEEIA prepaid reclass"/>
    <m/>
    <m/>
    <x v="4"/>
    <s v="DR"/>
    <n v="0"/>
    <n v="264354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4"/>
    <s v="CR"/>
    <n v="0"/>
    <n v="-2295.69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4"/>
    <s v="DR"/>
    <n v="0"/>
    <n v="46827.63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Create prepaid for committed projects not yet inst"/>
    <m/>
    <m/>
    <x v="4"/>
    <s v="DR"/>
    <n v="0"/>
    <n v="264353.73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EPC"/>
    <s v="EX"/>
    <m/>
    <s v="N/A"/>
    <s v="Reverse PM MEEIA prepaid reclass"/>
    <m/>
    <m/>
    <x v="4"/>
    <s v="CR"/>
    <n v="0"/>
    <n v="-264354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763702"/>
    <s v="E1606154"/>
    <x v="4"/>
    <s v="DR"/>
    <n v="21337.51"/>
    <n v="21337.51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4"/>
    <s v="CR"/>
    <n v="0"/>
    <n v="-21804.240000000002"/>
    <m/>
    <m/>
    <m/>
    <s v="Actuals"/>
    <s v="LOGAN"/>
    <m/>
    <s v="FA511-07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 COMMITMENT PAYMENT-REVERSAL"/>
    <n v="2763702"/>
    <m/>
    <x v="4"/>
    <s v="DR"/>
    <n v="0"/>
    <n v="21337.51"/>
    <m/>
    <n v="751533"/>
    <m/>
    <s v="Actuals"/>
    <s v="CULLEY"/>
    <m/>
    <s v="TD512-07/01/2016-0603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Lockheed Martin"/>
    <n v="2763702"/>
    <m/>
    <x v="4"/>
    <s v="CR"/>
    <n v="0"/>
    <n v="-21337.51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Reverse PM MEEIA prepaid reclass"/>
    <m/>
    <m/>
    <x v="4"/>
    <s v="DR"/>
    <n v="0"/>
    <n v="466.73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Create prepaid for committed projects not yet inst"/>
    <m/>
    <m/>
    <x v="4"/>
    <s v="DR"/>
    <n v="0"/>
    <n v="466.73"/>
    <m/>
    <m/>
    <m/>
    <s v="Actuals"/>
    <s v="LOGAN"/>
    <m/>
    <s v="FA511-07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EPC"/>
    <s v="EX"/>
    <m/>
    <s v="N/A"/>
    <s v="Reverse PM MEEIA prepaid reclass"/>
    <m/>
    <m/>
    <x v="4"/>
    <s v="CR"/>
    <n v="0"/>
    <n v="-466.73"/>
    <m/>
    <m/>
    <m/>
    <s v="Actuals"/>
    <s v="LOGAN"/>
    <m/>
    <s v="FA511-07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Hendry(MOEngEf&amp;R 921), Shelly R"/>
    <s v="Mileage (RT 80)"/>
    <n v="2789700"/>
    <n v="3717236"/>
    <x v="4"/>
    <s v="DR"/>
    <n v="0"/>
    <n v="35.64"/>
    <m/>
    <m/>
    <m/>
    <s v="Actuals"/>
    <s v="OP"/>
    <m/>
    <s v="AP001-07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WESTSIDE GRILL"/>
    <n v="2789700"/>
    <n v="3717236"/>
    <x v="4"/>
    <s v="DR"/>
    <n v="0"/>
    <n v="48.27"/>
    <m/>
    <m/>
    <m/>
    <s v="Actuals"/>
    <s v="CC"/>
    <m/>
    <s v="AP001-07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763702"/>
    <s v="E1606154"/>
    <x v="4"/>
    <s v="DR"/>
    <n v="100000"/>
    <n v="100000"/>
    <s v="UD"/>
    <n v="751533"/>
    <m/>
    <s v="Actuals"/>
    <s v="AP"/>
    <m/>
    <s v="AP001-07/07/2016-00007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N/A"/>
    <s v="Lockheed Martin"/>
    <n v="2763702"/>
    <m/>
    <x v="4"/>
    <s v="CR"/>
    <n v="0"/>
    <n v="-100000"/>
    <m/>
    <n v="751533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4"/>
    <s v="DR"/>
    <n v="0"/>
    <n v="100000"/>
    <m/>
    <n v="751533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70139"/>
    <n v="7052016006"/>
    <x v="4"/>
    <s v="DR"/>
    <n v="30863"/>
    <n v="30863"/>
    <s v="UD"/>
    <n v="742350"/>
    <m/>
    <s v="Actuals"/>
    <s v="AP"/>
    <m/>
    <s v="AP001-07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n v="2790197"/>
    <m/>
    <x v="4"/>
    <s v="DR"/>
    <n v="0"/>
    <n v="43421.26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Interim PO for 2016-2018 MEEIA Residential Program"/>
    <n v="2764361"/>
    <n v="2016032431"/>
    <x v="4"/>
    <s v="DR"/>
    <n v="52019.81"/>
    <n v="52019.81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CF Resources"/>
    <m/>
    <m/>
    <x v="4"/>
    <s v="CR"/>
    <n v="0"/>
    <n v="-92234.81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4"/>
    <s v="DR"/>
    <n v="0"/>
    <n v="74319.009999999995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66793"/>
    <n v="62820160910"/>
    <x v="4"/>
    <s v="DR"/>
    <n v="27690"/>
    <n v="27690"/>
    <s v="UD"/>
    <n v="742350"/>
    <m/>
    <s v="Actuals"/>
    <s v="AP"/>
    <m/>
    <s v="AP001-07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70124"/>
    <n v="70520160910"/>
    <x v="4"/>
    <s v="DR"/>
    <n v="8090"/>
    <n v="809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 Resources"/>
    <n v="2766793"/>
    <m/>
    <x v="4"/>
    <s v="CR"/>
    <n v="0"/>
    <n v="-27690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4"/>
    <s v="DR"/>
    <n v="0"/>
    <n v="15300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64361"/>
    <n v="2016032431"/>
    <x v="4"/>
    <s v="DR"/>
    <n v="40426.69"/>
    <n v="40426.69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CF Resources"/>
    <m/>
    <m/>
    <x v="4"/>
    <s v="CR"/>
    <n v="0"/>
    <n v="-85887.42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789290"/>
    <m/>
    <x v="4"/>
    <s v="DR"/>
    <n v="0"/>
    <n v="5669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4"/>
    <s v="DR"/>
    <n v="0"/>
    <n v="79387.360000000001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65780"/>
    <n v="62820160930"/>
    <x v="4"/>
    <s v="DR"/>
    <n v="192100"/>
    <n v="19210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72553"/>
    <n v="70520160930"/>
    <x v="4"/>
    <s v="DR"/>
    <n v="136050"/>
    <n v="136050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 Resources"/>
    <n v="2765780"/>
    <m/>
    <x v="4"/>
    <s v="CR"/>
    <n v="0"/>
    <n v="-192100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4"/>
    <s v="DR"/>
    <n v="0"/>
    <n v="791200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Interim PO for 2016-2018 MEEIA Residential Program"/>
    <n v="2764361"/>
    <n v="2016032431"/>
    <x v="4"/>
    <s v="DR"/>
    <n v="132993.95000000001"/>
    <n v="132993.95000000001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CF Resources"/>
    <m/>
    <m/>
    <x v="4"/>
    <s v="CR"/>
    <n v="0"/>
    <n v="-271005.06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4"/>
    <s v="DR"/>
    <n v="0"/>
    <n v="291957.07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Interim PO for 2016-2018 MEEIA Residential Program"/>
    <n v="2764361"/>
    <n v="2016032431"/>
    <x v="4"/>
    <s v="DR"/>
    <n v="73433.03"/>
    <n v="73433.0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CF Resources"/>
    <m/>
    <m/>
    <x v="4"/>
    <s v="CR"/>
    <n v="0"/>
    <n v="-154516.34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4"/>
    <s v="DR"/>
    <n v="0"/>
    <n v="158286.73000000001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Interim PO for 2016-2018 MEEIA Residential Program"/>
    <n v="2764361"/>
    <n v="2016032431"/>
    <x v="4"/>
    <s v="DR"/>
    <n v="5419.3"/>
    <n v="5419.3"/>
    <s v="UD"/>
    <n v="742350"/>
    <m/>
    <s v="Actuals"/>
    <s v="AP"/>
    <m/>
    <s v="AP001-07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CF Resources"/>
    <m/>
    <m/>
    <x v="4"/>
    <s v="CR"/>
    <n v="0"/>
    <n v="-11233.3"/>
    <m/>
    <n v="742350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4"/>
    <s v="DR"/>
    <n v="0"/>
    <n v="22958.79"/>
    <m/>
    <n v="742350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Dolly(MOEngEf&amp;R 921), Cara J"/>
    <s v="Hotels (RT 80)::Hotel Del Coronado"/>
    <n v="2783005"/>
    <n v="3564282"/>
    <x v="4"/>
    <s v="CR"/>
    <n v="0"/>
    <n v="-289"/>
    <m/>
    <m/>
    <m/>
    <s v="Actuals"/>
    <s v="OP"/>
    <m/>
    <s v="AP001-07/21/2016-00021"/>
    <s v="cr_accounts_payable"/>
    <m/>
    <n v="5247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778142"/>
    <s v="INV228969"/>
    <x v="4"/>
    <s v="DR"/>
    <n v="22755.599999999999"/>
    <n v="22755.599999999999"/>
    <s v="UD"/>
    <n v="742156"/>
    <m/>
    <s v="Actuals"/>
    <s v="AP"/>
    <m/>
    <s v="AP001-07/27/2016-00027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N/A"/>
    <s v="Cadmus"/>
    <m/>
    <m/>
    <x v="4"/>
    <s v="CR"/>
    <n v="0"/>
    <n v="-33555.9"/>
    <m/>
    <n v="742156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4"/>
    <s v="DR"/>
    <n v="0"/>
    <n v="57450"/>
    <m/>
    <n v="742156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Hold-back"/>
    <m/>
    <m/>
    <x v="4"/>
    <s v="DR"/>
    <n v="0"/>
    <n v="9063.15"/>
    <m/>
    <n v="742156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A D M ASSOCIATES INC"/>
    <s v="PURCHASING RATE"/>
    <n v="2766586"/>
    <n v="16042"/>
    <x v="4"/>
    <s v="DR"/>
    <n v="0"/>
    <n v="731.29"/>
    <m/>
    <n v="742155"/>
    <m/>
    <s v="Actuals"/>
    <s v="AP"/>
    <m/>
    <s v="AP001-07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n v="34"/>
    <m/>
    <s v="N/A"/>
    <s v="Reclass MEEIA purchasing rate to correct account"/>
    <n v="2766586"/>
    <m/>
    <x v="4"/>
    <s v="CR"/>
    <n v="0"/>
    <n v="-731.29"/>
    <m/>
    <n v="742155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66586"/>
    <n v="16042"/>
    <x v="4"/>
    <s v="DR"/>
    <n v="37352.25"/>
    <n v="37352.25"/>
    <s v="UD"/>
    <n v="742155"/>
    <m/>
    <s v="Actuals"/>
    <s v="AP"/>
    <m/>
    <s v="AP001-07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n v="2766586"/>
    <m/>
    <x v="4"/>
    <s v="CR"/>
    <n v="0"/>
    <n v="-37352.25"/>
    <m/>
    <n v="742155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N/A"/>
    <s v="ADM"/>
    <m/>
    <m/>
    <x v="4"/>
    <s v="CR"/>
    <n v="0"/>
    <n v="-35490.629999999997"/>
    <m/>
    <n v="742155"/>
    <m/>
    <s v="Actuals"/>
    <s v="CULLEY"/>
    <m/>
    <s v="TD512-07/01/2016-06017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n v="2787220"/>
    <m/>
    <x v="4"/>
    <s v="DR"/>
    <n v="0"/>
    <n v="32420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4"/>
    <s v="DR"/>
    <n v="0"/>
    <n v="4920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56269"/>
    <m/>
    <x v="4"/>
    <s v="DR"/>
    <n v="0"/>
    <n v="2152.6999999999998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66586"/>
    <m/>
    <x v="4"/>
    <s v="DR"/>
    <n v="0"/>
    <n v="4150.25"/>
    <m/>
    <n v="742155"/>
    <m/>
    <s v="Actuals"/>
    <s v="CULLEY"/>
    <m/>
    <s v="TD512-07/3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778538"/>
    <s v="AMOPCARD"/>
    <x v="4"/>
    <s v="DR"/>
    <n v="0"/>
    <n v="973.19"/>
    <m/>
    <n v="755864"/>
    <m/>
    <s v="Actuals"/>
    <s v="AP"/>
    <m/>
    <s v="AP001-07/18/2016-0001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783757"/>
    <s v="AMOMMPCA"/>
    <x v="4"/>
    <s v="DR"/>
    <n v="0"/>
    <n v="457.53"/>
    <m/>
    <n v="755864"/>
    <m/>
    <s v="Actuals"/>
    <s v="AP"/>
    <m/>
    <s v="AP001-07/28/2016-0002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78538"/>
    <m/>
    <x v="4"/>
    <s v="CR"/>
    <n v="0"/>
    <n v="-973.19"/>
    <m/>
    <n v="755864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783757"/>
    <m/>
    <x v="4"/>
    <s v="CR"/>
    <n v="0"/>
    <n v="-457.53"/>
    <m/>
    <n v="755864"/>
    <m/>
    <s v="Actuals"/>
    <s v="CULLEY"/>
    <m/>
    <s v="TD513-07/31/2016-07007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74909"/>
    <n v="52200"/>
    <x v="4"/>
    <s v="DR"/>
    <n v="425"/>
    <n v="425"/>
    <s v="UD"/>
    <n v="750593"/>
    <m/>
    <s v="Actuals"/>
    <s v="AP"/>
    <m/>
    <s v="AP001-07/13/2016-0001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777976"/>
    <n v="525970000"/>
    <x v="4"/>
    <s v="DR"/>
    <n v="9045"/>
    <n v="9045"/>
    <s v="UD"/>
    <n v="750593"/>
    <m/>
    <s v="Actuals"/>
    <s v="AP"/>
    <m/>
    <s v="AP001-07/18/2016-00018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778538"/>
    <s v="AMOPCARD"/>
    <x v="4"/>
    <s v="DR"/>
    <n v="19463.72"/>
    <n v="19463.72"/>
    <s v="UD"/>
    <n v="755864"/>
    <m/>
    <s v="Actuals"/>
    <s v="AP"/>
    <m/>
    <s v="AP001-07/18/2016-00018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783757"/>
    <s v="AMOMMPCA"/>
    <x v="4"/>
    <s v="DR"/>
    <n v="9150.5"/>
    <n v="9150.5"/>
    <s v="UD"/>
    <n v="755864"/>
    <m/>
    <s v="Actuals"/>
    <s v="AP"/>
    <m/>
    <s v="AP001-07/28/2016-00028"/>
    <s v="cr_accounts_payable"/>
    <m/>
    <n v="64531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CR"/>
    <n v="0"/>
    <n v="-124266.13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CR"/>
    <n v="0"/>
    <n v="-6059.07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5"/>
    <s v="DR"/>
    <n v="0"/>
    <n v="62292.8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n v="80"/>
    <m/>
    <s v="Laurent(ALT EDTS 1450), Dan G"/>
    <s v="Mileage (RT 80)"/>
    <n v="2793632"/>
    <n v="3503201"/>
    <x v="5"/>
    <s v="DR"/>
    <n v="0"/>
    <n v="132.30000000000001"/>
    <m/>
    <m/>
    <m/>
    <s v="Actuals"/>
    <s v="OP"/>
    <m/>
    <s v="AP001-08/03/2016-00003"/>
    <s v="cr_accounts_payable"/>
    <m/>
    <n v="54693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790189"/>
    <n v="139668"/>
    <x v="5"/>
    <s v="DR"/>
    <n v="0"/>
    <n v="637.95000000000005"/>
    <m/>
    <n v="755259"/>
    <m/>
    <s v="Actuals"/>
    <s v="AP"/>
    <m/>
    <s v="AP001-08/11/2016-00011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790189"/>
    <m/>
    <x v="5"/>
    <s v="CR"/>
    <n v="0"/>
    <n v="-637.95000000000005"/>
    <m/>
    <n v="755259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790189"/>
    <n v="139668"/>
    <x v="5"/>
    <s v="DR"/>
    <n v="12758.94"/>
    <n v="12758.94"/>
    <s v="UD"/>
    <n v="755259"/>
    <m/>
    <s v="Actuals"/>
    <s v="AP"/>
    <m/>
    <s v="AP001-08/11/2016-00011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89"/>
    <m/>
    <x v="5"/>
    <s v="CR"/>
    <n v="0"/>
    <n v="-12758.94"/>
    <m/>
    <n v="755259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790191"/>
    <m/>
    <x v="5"/>
    <s v="CR"/>
    <n v="0"/>
    <n v="-10592.32"/>
    <m/>
    <n v="755259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1"/>
    <m/>
    <x v="5"/>
    <s v="DR"/>
    <n v="0"/>
    <n v="39624.36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2"/>
    <m/>
    <x v="5"/>
    <s v="DR"/>
    <n v="0"/>
    <n v="9595.98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4"/>
    <m/>
    <x v="5"/>
    <s v="DR"/>
    <n v="0"/>
    <n v="8760.4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5"/>
    <m/>
    <x v="5"/>
    <s v="DR"/>
    <n v="0"/>
    <n v="8235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90"/>
    <m/>
    <x v="5"/>
    <s v="DR"/>
    <n v="0"/>
    <n v="9674.16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5"/>
    <m/>
    <x v="5"/>
    <s v="DR"/>
    <n v="0"/>
    <n v="5728.68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8"/>
    <m/>
    <x v="5"/>
    <s v="DR"/>
    <n v="0"/>
    <n v="8044.94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9"/>
    <m/>
    <x v="5"/>
    <s v="DR"/>
    <n v="0"/>
    <n v="773.92"/>
    <m/>
    <n v="755259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790240"/>
    <n v="54832"/>
    <x v="5"/>
    <s v="DR"/>
    <n v="0"/>
    <n v="434.13"/>
    <m/>
    <n v="751554"/>
    <m/>
    <s v="Actuals"/>
    <s v="AP"/>
    <m/>
    <s v="AP001-08/05/2016-0000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807498"/>
    <n v="55386"/>
    <x v="5"/>
    <s v="DR"/>
    <n v="0"/>
    <n v="422.93"/>
    <m/>
    <n v="751554"/>
    <m/>
    <s v="Actuals"/>
    <s v="AP"/>
    <m/>
    <s v="AP001-08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790240"/>
    <m/>
    <x v="5"/>
    <s v="CR"/>
    <n v="0"/>
    <n v="-434.13"/>
    <m/>
    <n v="751554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807498"/>
    <m/>
    <x v="5"/>
    <s v="CR"/>
    <n v="0"/>
    <n v="-422.93"/>
    <m/>
    <n v="751554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790240"/>
    <n v="54832"/>
    <x v="5"/>
    <s v="DR"/>
    <n v="8682.5"/>
    <n v="8682.5"/>
    <s v="UD"/>
    <n v="751554"/>
    <m/>
    <s v="Actuals"/>
    <s v="AP"/>
    <m/>
    <s v="AP001-08/05/2016-00005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07498"/>
    <n v="55386"/>
    <x v="5"/>
    <s v="DR"/>
    <n v="8458.5"/>
    <n v="8458.5"/>
    <s v="UD"/>
    <n v="751554"/>
    <m/>
    <s v="Actuals"/>
    <s v="AP"/>
    <m/>
    <s v="AP001-08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n v="2790240"/>
    <m/>
    <x v="5"/>
    <s v="CR"/>
    <n v="0"/>
    <n v="-10323"/>
    <m/>
    <n v="751554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5"/>
    <s v="CR"/>
    <n v="0"/>
    <n v="-9448"/>
    <m/>
    <n v="751554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5"/>
    <s v="DR"/>
    <n v="0"/>
    <n v="10546"/>
    <m/>
    <n v="751554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12461"/>
    <s v="E1607131REVISED"/>
    <x v="5"/>
    <s v="DR"/>
    <n v="117514.45"/>
    <n v="117514.45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program costs MEEIA 1 to MEEIA 2"/>
    <m/>
    <m/>
    <x v="5"/>
    <s v="DR"/>
    <n v="0"/>
    <n v="11639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12093"/>
    <m/>
    <x v="5"/>
    <s v="DR"/>
    <n v="0"/>
    <n v="86512.07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5"/>
    <s v="CR"/>
    <n v="0"/>
    <n v="-117514.45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12461"/>
    <s v="E1607131REVISED"/>
    <x v="5"/>
    <s v="DR"/>
    <n v="102630.67"/>
    <n v="102630.67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5"/>
    <s v="CR"/>
    <n v="0"/>
    <n v="-69856.850000000006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5"/>
    <s v="DR"/>
    <n v="0"/>
    <n v="54808.67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12093"/>
    <m/>
    <x v="5"/>
    <s v="DR"/>
    <n v="0"/>
    <n v="69589.56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5"/>
    <s v="CR"/>
    <n v="0"/>
    <n v="-48372.47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12461"/>
    <s v="E1607131REVISED"/>
    <x v="5"/>
    <s v="DR"/>
    <n v="80625.53"/>
    <n v="80625.53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program costs MEEIA 1 to MEEIA 2"/>
    <m/>
    <m/>
    <x v="5"/>
    <s v="DR"/>
    <n v="0"/>
    <n v="20279.62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12093"/>
    <m/>
    <x v="5"/>
    <s v="DR"/>
    <n v="0"/>
    <n v="144511.17000000001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5"/>
    <s v="CR"/>
    <n v="0"/>
    <n v="-80625.53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12461"/>
    <s v="E1607131REVISED"/>
    <x v="5"/>
    <s v="DR"/>
    <n v="258181.47"/>
    <n v="258181.47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5"/>
    <s v="CR"/>
    <n v="0"/>
    <n v="-508843.1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5"/>
    <s v="DR"/>
    <n v="0"/>
    <n v="336014.09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12093"/>
    <m/>
    <x v="5"/>
    <s v="DR"/>
    <n v="0"/>
    <n v="425127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5"/>
    <s v="CR"/>
    <n v="0"/>
    <n v="-46827.63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5"/>
    <s v="DR"/>
    <n v="0"/>
    <n v="2295.69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Reclass program costs MEEIA 1 to MEEIA 2"/>
    <m/>
    <m/>
    <x v="5"/>
    <s v="DR"/>
    <n v="0"/>
    <n v="4034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12093"/>
    <m/>
    <x v="5"/>
    <s v="DR"/>
    <n v="0"/>
    <n v="1291.5999999999999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12461"/>
    <s v="E1607131REVISED"/>
    <x v="5"/>
    <s v="DR"/>
    <n v="8222.1200000000008"/>
    <n v="8222.1200000000008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5"/>
    <s v="CR"/>
    <n v="0"/>
    <n v="-30026.36"/>
    <m/>
    <m/>
    <m/>
    <s v="Actuals"/>
    <s v="LOGAN"/>
    <m/>
    <s v="FA511-08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5"/>
    <s v="DR"/>
    <n v="0"/>
    <n v="21804.240000000002"/>
    <m/>
    <m/>
    <m/>
    <s v="Actuals"/>
    <s v="LOGAN"/>
    <m/>
    <s v="FA511-08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12093"/>
    <m/>
    <x v="5"/>
    <s v="DR"/>
    <n v="0"/>
    <n v="798.15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Bradley(MOEngEf&amp;R 921), Daphyne"/>
    <s v="Parking, Taxi, Tips, Tolls &amp; Fares(RT80)::Stadium"/>
    <n v="2815079"/>
    <n v="3959245"/>
    <x v="5"/>
    <s v="DR"/>
    <n v="0"/>
    <n v="9"/>
    <m/>
    <m/>
    <m/>
    <s v="Actuals"/>
    <s v="OP"/>
    <m/>
    <s v="AP001-08/30/2016-00030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Wright(MOEngEf&amp;R 921), Richard A"/>
    <s v="Mileage (RT 80)"/>
    <n v="2811552"/>
    <n v="3921204"/>
    <x v="5"/>
    <s v="DR"/>
    <n v="0"/>
    <n v="360.18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31"/>
    <n v="2813932"/>
    <n v="3916253"/>
    <x v="5"/>
    <s v="DR"/>
    <n v="0"/>
    <n v="254.2"/>
    <m/>
    <m/>
    <m/>
    <s v="Actuals"/>
    <s v="CC"/>
    <m/>
    <s v="AP001-08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Cantina Laredo"/>
    <n v="2811552"/>
    <n v="3921204"/>
    <x v="5"/>
    <s v="DR"/>
    <n v="0"/>
    <n v="41.54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m/>
    <s v="Wright(MOEngEf&amp;R 921), Richard A"/>
    <s v="Meals (RT82)::Dave and Buster's"/>
    <n v="2811552"/>
    <n v="3921204"/>
    <x v="5"/>
    <s v="DR"/>
    <n v="0"/>
    <n v="89.1"/>
    <m/>
    <m/>
    <m/>
    <s v="Actuals"/>
    <s v="OP"/>
    <m/>
    <s v="AP001-08/25/2016-00025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5 STAR BURGERS"/>
    <n v="2813932"/>
    <n v="3916253"/>
    <x v="5"/>
    <s v="DR"/>
    <n v="0"/>
    <n v="71.739999999999995"/>
    <m/>
    <m/>
    <m/>
    <s v="Actuals"/>
    <s v="CC"/>
    <m/>
    <s v="AP001-08/29/2016-00029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8223"/>
    <s v="Laurent(ALT EDTS 1450), Dan G"/>
    <s v="Meals (RT82)::DNCSS ST. LOUIS BB STE"/>
    <n v="2794562"/>
    <n v="3687271"/>
    <x v="5"/>
    <s v="DR"/>
    <n v="0"/>
    <n v="1121"/>
    <m/>
    <m/>
    <m/>
    <s v="Actuals"/>
    <s v="CC"/>
    <m/>
    <s v="AP001-08/04/2016-00004"/>
    <s v="cr_accounts_payable"/>
    <m/>
    <n v="54693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12461"/>
    <s v="E1607131REVISED"/>
    <x v="5"/>
    <s v="DR"/>
    <n v="100000"/>
    <n v="100000"/>
    <s v="UD"/>
    <n v="751533"/>
    <m/>
    <s v="Actuals"/>
    <s v="AP"/>
    <m/>
    <s v="AP001-08/30/2016-0003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12093"/>
    <m/>
    <x v="5"/>
    <s v="DR"/>
    <n v="0"/>
    <n v="100000"/>
    <m/>
    <n v="751533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5"/>
    <s v="CR"/>
    <n v="0"/>
    <n v="-100000"/>
    <m/>
    <n v="751533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I C F RESOURCES LLC"/>
    <s v="PURCHASING RATE"/>
    <n v="2803298"/>
    <s v="ERS-758587-604155"/>
    <x v="5"/>
    <s v="DR"/>
    <n v="0"/>
    <n v="1700"/>
    <m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N/A"/>
    <s v="Reclass MEEIA purchasing rate to correct account"/>
    <n v="2803298"/>
    <m/>
    <x v="5"/>
    <s v="CR"/>
    <n v="0"/>
    <n v="-1700"/>
    <m/>
    <n v="758587"/>
    <m/>
    <s v="Actuals"/>
    <s v="CULLEY"/>
    <m/>
    <s v="TD513-08/31/2016-0800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Interim PO for 2016-2018 MEEIA Residential Program"/>
    <n v="2790197"/>
    <n v="7282016007"/>
    <x v="5"/>
    <s v="DR"/>
    <n v="43421.26"/>
    <n v="43421.26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03298"/>
    <s v="ERS-758587-604155"/>
    <x v="5"/>
    <s v="DR"/>
    <n v="34668.620000000003"/>
    <n v="34668.620000000003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10181"/>
    <s v="ERS-758587-605146"/>
    <x v="5"/>
    <s v="DR"/>
    <n v="117992.66"/>
    <n v="117992.66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n v="2790197"/>
    <m/>
    <x v="5"/>
    <s v="CR"/>
    <n v="0"/>
    <n v="-43421.26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5"/>
    <s v="DR"/>
    <n v="0"/>
    <n v="1996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5"/>
    <s v="CR"/>
    <n v="0"/>
    <n v="-74319.009999999995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5"/>
    <s v="DR"/>
    <n v="0"/>
    <n v="298156.03000000003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Interim PO for 2016-2018 MEEIA Residential Program"/>
    <n v="2795259"/>
    <n v="80220160910"/>
    <x v="5"/>
    <s v="DR"/>
    <n v="71610"/>
    <n v="71610"/>
    <s v="UD"/>
    <n v="742350"/>
    <m/>
    <s v="Actuals"/>
    <s v="AP"/>
    <m/>
    <s v="AP001-08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3113"/>
    <s v="ERS-758587-604149"/>
    <x v="5"/>
    <s v="DR"/>
    <n v="79290"/>
    <n v="79290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3297"/>
    <s v="ERS-758587-604154"/>
    <x v="5"/>
    <s v="DR"/>
    <n v="83420"/>
    <n v="83420"/>
    <s v="UD"/>
    <n v="758587"/>
    <m/>
    <s v="Actuals"/>
    <s v="AP"/>
    <m/>
    <s v="AP001-08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09877"/>
    <s v="ERS-758587-605143"/>
    <x v="5"/>
    <s v="DR"/>
    <n v="850"/>
    <n v="850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2361"/>
    <s v="ERS-758587-605495"/>
    <x v="5"/>
    <s v="DR"/>
    <n v="6360"/>
    <n v="6360"/>
    <s v="UD"/>
    <n v="758587"/>
    <m/>
    <s v="Actuals"/>
    <s v="AP"/>
    <m/>
    <s v="AP001-08/26/2016-0002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5720"/>
    <s v="ERS-758587-606051"/>
    <x v="5"/>
    <s v="DR"/>
    <n v="1410"/>
    <n v="1410"/>
    <s v="UD"/>
    <n v="758587"/>
    <m/>
    <s v="Actuals"/>
    <s v="AP"/>
    <m/>
    <s v="AP001-08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N/A"/>
    <s v="ICF"/>
    <n v="2806483"/>
    <m/>
    <x v="5"/>
    <s v="DR"/>
    <n v="0"/>
    <n v="6550"/>
    <m/>
    <n v="758587"/>
    <m/>
    <s v="Actuals"/>
    <s v="CULLEY"/>
    <m/>
    <s v="TD513-08/31/2016-08005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5"/>
    <s v="CR"/>
    <n v="0"/>
    <n v="-15300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5"/>
    <s v="DR"/>
    <n v="0"/>
    <n v="43400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Interim PO for 2016-2018 MEEIA Residential Program"/>
    <n v="2789290"/>
    <n v="72620160910"/>
    <x v="5"/>
    <s v="DR"/>
    <n v="57690"/>
    <n v="57690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n v="2789290"/>
    <m/>
    <x v="5"/>
    <s v="CR"/>
    <n v="0"/>
    <n v="-5669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CR"/>
    <n v="0"/>
    <n v="-79387.360000000001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CR"/>
    <n v="0"/>
    <n v="-6009.0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5"/>
    <s v="DR"/>
    <n v="0"/>
    <n v="156177.57999999999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92184"/>
    <n v="72820160930"/>
    <x v="5"/>
    <s v="DR"/>
    <n v="500575"/>
    <n v="500575"/>
    <s v="UD"/>
    <n v="742350"/>
    <m/>
    <s v="Actuals"/>
    <s v="AP"/>
    <m/>
    <s v="AP001-08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Interim PO for 2016-2018 MEEIA Residential Program"/>
    <n v="2795736"/>
    <n v="80220160930"/>
    <x v="5"/>
    <s v="DR"/>
    <n v="97525"/>
    <n v="97525"/>
    <s v="UD"/>
    <n v="742350"/>
    <m/>
    <s v="Actuals"/>
    <s v="AP"/>
    <m/>
    <s v="AP001-08/10/2016-0001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05416"/>
    <s v="ERS-758587-604401"/>
    <x v="5"/>
    <s v="DR"/>
    <n v="541825"/>
    <n v="541825"/>
    <s v="UD"/>
    <n v="758587"/>
    <m/>
    <s v="Actuals"/>
    <s v="AP"/>
    <m/>
    <s v="AP001-08/18/2016-0001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06483"/>
    <s v="ERS-758587-604542"/>
    <x v="5"/>
    <s v="DR"/>
    <n v="6550"/>
    <n v="6550"/>
    <s v="UD"/>
    <n v="758587"/>
    <m/>
    <s v="Actuals"/>
    <s v="AP"/>
    <m/>
    <s v="AP001-08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0182"/>
    <s v="ERS-758587-605147"/>
    <x v="5"/>
    <s v="DR"/>
    <n v="350350"/>
    <n v="350350"/>
    <s v="UD"/>
    <n v="758587"/>
    <m/>
    <s v="Actuals"/>
    <s v="AP"/>
    <m/>
    <s v="AP001-08/24/2016-0002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3308"/>
    <s v="ERS-758587-605706"/>
    <x v="5"/>
    <s v="DR"/>
    <n v="46850"/>
    <n v="46850"/>
    <s v="UD"/>
    <n v="758587"/>
    <m/>
    <s v="Actuals"/>
    <s v="AP"/>
    <m/>
    <s v="AP001-08/29/2016-0002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14679"/>
    <s v="ERS-758587-605862"/>
    <x v="5"/>
    <s v="DR"/>
    <n v="11750"/>
    <n v="11750"/>
    <s v="UD"/>
    <n v="758587"/>
    <m/>
    <s v="Actuals"/>
    <s v="AP"/>
    <m/>
    <s v="AP001-08/30/2016-00030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N/A"/>
    <s v="ICF"/>
    <n v="2806483"/>
    <m/>
    <x v="5"/>
    <s v="CR"/>
    <n v="0"/>
    <n v="-6550"/>
    <m/>
    <n v="758587"/>
    <m/>
    <s v="Actuals"/>
    <s v="CULLEY"/>
    <m/>
    <s v="TD513-08/31/2016-08005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5"/>
    <s v="CR"/>
    <n v="0"/>
    <n v="-791200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5"/>
    <s v="DR"/>
    <n v="0"/>
    <n v="157350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5"/>
    <s v="CR"/>
    <n v="0"/>
    <n v="-291957.07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5"/>
    <s v="DR"/>
    <n v="0"/>
    <n v="1243806.01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16047"/>
    <s v="ERS-758587-606068"/>
    <x v="5"/>
    <s v="DR"/>
    <n v="103771.44"/>
    <n v="103771.44"/>
    <s v="UD"/>
    <n v="758587"/>
    <m/>
    <s v="Actuals"/>
    <s v="AP"/>
    <m/>
    <s v="AP001-08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5"/>
    <s v="DR"/>
    <n v="0"/>
    <n v="104027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5"/>
    <s v="CR"/>
    <n v="0"/>
    <n v="-158286.73000000001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5"/>
    <s v="DR"/>
    <n v="0"/>
    <n v="238636.84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5"/>
    <s v="CR"/>
    <n v="0"/>
    <n v="-22958.79"/>
    <m/>
    <n v="742350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5"/>
    <s v="DR"/>
    <n v="0"/>
    <n v="96370.74"/>
    <m/>
    <n v="758507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m/>
    <s v="Via(MOEngEf&amp;R 921), Timothy E"/>
    <s v="Mileage (RT 80)"/>
    <n v="2811563"/>
    <n v="3921206"/>
    <x v="5"/>
    <s v="DR"/>
    <n v="0"/>
    <n v="51.3"/>
    <m/>
    <m/>
    <m/>
    <s v="Actuals"/>
    <s v="OP"/>
    <m/>
    <s v="AP001-08/25/2016-00025"/>
    <s v="cr_accounts_payable"/>
    <m/>
    <n v="57874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811185"/>
    <m/>
    <x v="5"/>
    <s v="DR"/>
    <n v="0"/>
    <n v="57468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5"/>
    <s v="CR"/>
    <n v="0"/>
    <n v="-57450"/>
    <m/>
    <n v="742156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5"/>
    <s v="DR"/>
    <n v="0"/>
    <n v="50000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- Retention"/>
    <m/>
    <m/>
    <x v="5"/>
    <s v="DR"/>
    <n v="0"/>
    <n v="14810"/>
    <m/>
    <n v="742156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Hold-back"/>
    <m/>
    <m/>
    <x v="5"/>
    <s v="CR"/>
    <n v="0"/>
    <n v="-9063.15"/>
    <m/>
    <n v="742156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787220"/>
    <n v="16043"/>
    <x v="5"/>
    <s v="DR"/>
    <n v="29178"/>
    <n v="29178"/>
    <s v="UD"/>
    <n v="742155"/>
    <m/>
    <s v="Actuals"/>
    <s v="AP"/>
    <m/>
    <s v="AP001-08/10/2016-00010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n v="2787220"/>
    <m/>
    <x v="5"/>
    <s v="CR"/>
    <n v="0"/>
    <n v="-32420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5"/>
    <s v="CR"/>
    <n v="0"/>
    <n v="-4920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5"/>
    <s v="DR"/>
    <n v="0"/>
    <n v="44888.62"/>
    <m/>
    <n v="742155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- Retention"/>
    <m/>
    <m/>
    <x v="5"/>
    <s v="DR"/>
    <n v="0"/>
    <n v="16553.580000000002"/>
    <m/>
    <n v="742155"/>
    <m/>
    <s v="Actuals"/>
    <s v="CULLEY"/>
    <m/>
    <s v="TD512-08/3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56269"/>
    <m/>
    <x v="5"/>
    <s v="CR"/>
    <n v="0"/>
    <n v="-2152.6999999999998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Hold-back"/>
    <n v="2766586"/>
    <m/>
    <x v="5"/>
    <s v="CR"/>
    <n v="0"/>
    <n v="-4150.25"/>
    <m/>
    <n v="742155"/>
    <m/>
    <s v="Actuals"/>
    <s v="CULLEY"/>
    <m/>
    <s v="TD512-08/01/2016-07026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02008"/>
    <n v="52727"/>
    <x v="5"/>
    <s v="DR"/>
    <n v="11787.17"/>
    <n v="11787.17"/>
    <s v="UD"/>
    <n v="750593"/>
    <m/>
    <s v="Actuals"/>
    <s v="AP"/>
    <m/>
    <s v="AP001-08/16/2016-00016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02009"/>
    <n v="527550000"/>
    <x v="5"/>
    <s v="DR"/>
    <n v="1518.75"/>
    <n v="1518.75"/>
    <s v="UD"/>
    <n v="750593"/>
    <m/>
    <s v="Actuals"/>
    <s v="AP"/>
    <m/>
    <s v="AP001-08/16/2016-00016"/>
    <s v="cr_accounts_payable"/>
    <m/>
    <n v="87078"/>
    <s v="N/A - Not Applicable"/>
  </r>
  <r>
    <s v="UEC"/>
    <n v="1"/>
    <n v="21"/>
    <n v="908"/>
    <s v="EED"/>
    <s v="908EED"/>
    <n v="20"/>
    <n v="22"/>
    <s v="N/A"/>
    <x v="11"/>
    <s v="J06D9"/>
    <n v="1"/>
    <s v="M2PC"/>
    <s v="CI"/>
    <m/>
    <s v="N/A"/>
    <s v="Reclass program costs MEEIA 1 to MEEIA 2"/>
    <m/>
    <m/>
    <x v="5"/>
    <s v="DR"/>
    <n v="0"/>
    <n v="1471.08"/>
    <m/>
    <m/>
    <m/>
    <s v="Actuals"/>
    <s v="LOGAN"/>
    <m/>
    <s v="FA511-08/3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830302"/>
    <m/>
    <x v="6"/>
    <s v="DR"/>
    <n v="0"/>
    <n v="7501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CR"/>
    <n v="0"/>
    <n v="-62292.8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DR"/>
    <n v="0"/>
    <n v="6059.07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6"/>
    <s v="DR"/>
    <n v="0"/>
    <n v="107448.07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6"/>
    <s v="DR"/>
    <n v="0"/>
    <n v="0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816785"/>
    <n v="140792"/>
    <x v="6"/>
    <s v="DR"/>
    <n v="0"/>
    <n v="411.75"/>
    <m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G D S ASSOCIATES INC"/>
    <s v="PURCHASING RATE"/>
    <n v="2816815"/>
    <n v="140794"/>
    <x v="6"/>
    <s v="DR"/>
    <n v="0"/>
    <n v="73.790000000000006"/>
    <m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816785"/>
    <m/>
    <x v="6"/>
    <s v="CR"/>
    <n v="0"/>
    <n v="-411.75"/>
    <m/>
    <n v="755259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n v="34"/>
    <m/>
    <s v="N/A"/>
    <s v="Reclass MEEIA purchasing rate to correct account"/>
    <n v="2816815"/>
    <m/>
    <x v="6"/>
    <s v="CR"/>
    <n v="0"/>
    <n v="-73.790000000000006"/>
    <m/>
    <n v="755259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1"/>
    <n v="141026"/>
    <x v="6"/>
    <s v="DR"/>
    <n v="39624.36"/>
    <n v="39624.36"/>
    <s v="UD"/>
    <n v="755259"/>
    <m/>
    <s v="Actuals"/>
    <s v="AP"/>
    <m/>
    <s v="AP001-09/20/2016-0002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4"/>
    <n v="140791"/>
    <x v="6"/>
    <s v="DR"/>
    <n v="8760.4"/>
    <n v="8760.4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5"/>
    <n v="140792"/>
    <x v="6"/>
    <s v="DR"/>
    <n v="8235"/>
    <n v="8235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90"/>
    <n v="140793"/>
    <x v="6"/>
    <s v="DR"/>
    <n v="9674.16"/>
    <n v="9674.16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5"/>
    <n v="140794"/>
    <x v="6"/>
    <s v="DR"/>
    <n v="5728.68"/>
    <n v="5728.68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8"/>
    <n v="140795"/>
    <x v="6"/>
    <s v="DR"/>
    <n v="8044.94"/>
    <n v="8044.94"/>
    <s v="UD"/>
    <n v="755259"/>
    <m/>
    <s v="Actuals"/>
    <s v="AP"/>
    <m/>
    <s v="AP001-09/19/2016-00019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819"/>
    <n v="141034"/>
    <x v="6"/>
    <s v="DR"/>
    <n v="773.92"/>
    <n v="773.92"/>
    <s v="UD"/>
    <n v="755259"/>
    <m/>
    <s v="Actuals"/>
    <s v="AP"/>
    <m/>
    <s v="AP001-09/20/2016-00020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2"/>
    <n v="141622"/>
    <x v="6"/>
    <s v="DR"/>
    <n v="20402.21"/>
    <n v="20402.21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4"/>
    <n v="141623"/>
    <x v="6"/>
    <s v="DR"/>
    <n v="29765"/>
    <n v="29765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5"/>
    <n v="141624"/>
    <x v="6"/>
    <s v="DR"/>
    <n v="392"/>
    <n v="392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397"/>
    <n v="141625"/>
    <x v="6"/>
    <s v="DR"/>
    <n v="3834.27"/>
    <n v="3834.27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00"/>
    <n v="141626"/>
    <x v="6"/>
    <s v="DR"/>
    <n v="45455.43"/>
    <n v="45455.43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03"/>
    <n v="141627"/>
    <x v="6"/>
    <s v="DR"/>
    <n v="27218.01"/>
    <n v="27218.01"/>
    <s v="UD"/>
    <n v="755259"/>
    <m/>
    <s v="Actuals"/>
    <s v="AP"/>
    <m/>
    <s v="AP001-09/26/2016-00026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33"/>
    <n v="141630"/>
    <x v="6"/>
    <s v="DR"/>
    <n v="9523.66"/>
    <n v="9523.66"/>
    <s v="UD"/>
    <n v="755259"/>
    <m/>
    <s v="Actuals"/>
    <s v="AP"/>
    <m/>
    <s v="AP001-09/23/2016-00023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32435"/>
    <n v="141631"/>
    <x v="6"/>
    <s v="DR"/>
    <n v="1428"/>
    <n v="1428"/>
    <s v="UD"/>
    <n v="755259"/>
    <m/>
    <s v="Actuals"/>
    <s v="AP"/>
    <m/>
    <s v="AP001-09/23/2016-00023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N/A"/>
    <s v="G D S ASSOCIATES INC"/>
    <n v="2816782"/>
    <m/>
    <x v="6"/>
    <s v="DR"/>
    <n v="0"/>
    <n v="9595.98"/>
    <m/>
    <n v="755259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1"/>
    <m/>
    <x v="6"/>
    <s v="CR"/>
    <n v="0"/>
    <n v="-39624.36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2"/>
    <m/>
    <x v="6"/>
    <s v="CR"/>
    <n v="0"/>
    <n v="-9595.98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4"/>
    <m/>
    <x v="6"/>
    <s v="CR"/>
    <n v="0"/>
    <n v="-8760.4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85"/>
    <m/>
    <x v="6"/>
    <s v="CR"/>
    <n v="0"/>
    <n v="-8235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790"/>
    <m/>
    <x v="6"/>
    <s v="CR"/>
    <n v="0"/>
    <n v="-9674.16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5"/>
    <m/>
    <x v="6"/>
    <s v="CR"/>
    <n v="0"/>
    <n v="-5728.68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8"/>
    <m/>
    <x v="6"/>
    <s v="CR"/>
    <n v="0"/>
    <n v="-8044.94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n v="2816819"/>
    <m/>
    <x v="6"/>
    <s v="CR"/>
    <n v="0"/>
    <n v="-773.92"/>
    <m/>
    <n v="755259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6"/>
    <s v="DR"/>
    <n v="0"/>
    <n v="97501"/>
    <m/>
    <n v="755259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APPLIED ENERGY GROUP INC"/>
    <s v="PURCHASING RATE"/>
    <n v="2834006"/>
    <n v="56098"/>
    <x v="6"/>
    <s v="DR"/>
    <n v="0"/>
    <n v="432.23"/>
    <m/>
    <n v="751554"/>
    <m/>
    <s v="Actuals"/>
    <s v="AP"/>
    <m/>
    <s v="AP001-09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n v="34"/>
    <m/>
    <s v="N/A"/>
    <s v="Reclass MEEIA purchasing rate to correct account"/>
    <n v="2834006"/>
    <m/>
    <x v="6"/>
    <s v="CR"/>
    <n v="0"/>
    <n v="-432.23"/>
    <m/>
    <n v="751554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34006"/>
    <n v="56098"/>
    <x v="6"/>
    <s v="DR"/>
    <n v="10006.5"/>
    <n v="10006.5"/>
    <s v="UD"/>
    <n v="751554"/>
    <m/>
    <s v="Actuals"/>
    <s v="AP"/>
    <m/>
    <s v="AP001-09/23/2016-00023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6"/>
    <s v="CR"/>
    <n v="0"/>
    <n v="-10546"/>
    <m/>
    <n v="751554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6"/>
    <s v="DR"/>
    <n v="0"/>
    <n v="7898"/>
    <m/>
    <n v="751554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12093"/>
    <s v="E1608089"/>
    <x v="6"/>
    <s v="DR"/>
    <n v="86512.07"/>
    <n v="86512.07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BILL ADJUST CUSTOMER"/>
    <m/>
    <m/>
    <x v="6"/>
    <s v="DR"/>
    <n v="0"/>
    <n v="11449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6"/>
    <s v="DR"/>
    <n v="0"/>
    <n v="2609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Reclass program costs MEEIA 1 to MEEIA 2"/>
    <m/>
    <m/>
    <x v="6"/>
    <s v="CR"/>
    <n v="0"/>
    <n v="-11639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11007812"/>
    <s v="N/A"/>
    <s v="CSS NON-SERV REVENUE"/>
    <m/>
    <m/>
    <x v="6"/>
    <s v="DR"/>
    <n v="0"/>
    <n v="1000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n v="2812093"/>
    <m/>
    <x v="6"/>
    <s v="CR"/>
    <n v="0"/>
    <n v="-86512.07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6"/>
    <s v="DR"/>
    <n v="0"/>
    <n v="260671.94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12093"/>
    <s v="E1608089"/>
    <x v="6"/>
    <s v="DR"/>
    <n v="69589.56"/>
    <n v="69589.56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6"/>
    <s v="CR"/>
    <n v="0"/>
    <n v="-133540.53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6"/>
    <s v="DR"/>
    <n v="0"/>
    <n v="69856.850000000006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n v="2812093"/>
    <m/>
    <x v="6"/>
    <s v="CR"/>
    <n v="0"/>
    <n v="-69589.56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6"/>
    <s v="DR"/>
    <n v="0"/>
    <n v="73140.639999999999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12093"/>
    <s v="E1608089"/>
    <x v="6"/>
    <s v="DR"/>
    <n v="144511.17000000001"/>
    <n v="144511.17000000001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BILL ADJUST CUSTOMER"/>
    <m/>
    <m/>
    <x v="6"/>
    <s v="DR"/>
    <n v="0"/>
    <n v="23110.35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6"/>
    <s v="DR"/>
    <n v="0"/>
    <n v="1397.4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Reclass program costs MEEIA 1 to MEEIA 2"/>
    <m/>
    <m/>
    <x v="6"/>
    <s v="CR"/>
    <n v="0"/>
    <n v="-20279.62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n v="2812093"/>
    <m/>
    <x v="6"/>
    <s v="CR"/>
    <n v="0"/>
    <n v="-144511.17000000001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6"/>
    <s v="DR"/>
    <n v="0"/>
    <n v="263883.03000000003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12093"/>
    <s v="E1608089"/>
    <x v="6"/>
    <s v="DR"/>
    <n v="425127"/>
    <n v="425127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6"/>
    <s v="CR"/>
    <n v="0"/>
    <n v="-1064579.8899999999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6"/>
    <s v="DR"/>
    <n v="0"/>
    <n v="508843.1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n v="2812093"/>
    <m/>
    <x v="6"/>
    <s v="CR"/>
    <n v="0"/>
    <n v="-425127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6"/>
    <s v="DR"/>
    <n v="0"/>
    <n v="75623.8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6"/>
    <s v="DR"/>
    <n v="0"/>
    <n v="0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LOCKHEED MARTIN CORPORATION"/>
    <s v="MEEIA 2 2016-2018 Business Energy Efficiency Progr"/>
    <n v="2812093"/>
    <s v="E1608089"/>
    <x v="6"/>
    <s v="DR"/>
    <n v="1291.5999999999999"/>
    <n v="1291.5999999999999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BILL ADJUST CUSTOMER"/>
    <m/>
    <m/>
    <x v="6"/>
    <s v="DR"/>
    <n v="0"/>
    <n v="4034"/>
    <m/>
    <m/>
    <m/>
    <s v="Actuals"/>
    <s v="CHAPMAN"/>
    <m/>
    <s v="CA106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CSS NON-SERV REVENUE"/>
    <m/>
    <m/>
    <x v="6"/>
    <s v="DR"/>
    <n v="0"/>
    <n v="5706.4"/>
    <m/>
    <m/>
    <m/>
    <s v="Actuals"/>
    <s v="CS662M"/>
    <m/>
    <s v="CA010-09/30/2016-00000"/>
    <s v="cr_cs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m/>
    <s v="N/A"/>
    <s v="Reclass program costs MEEIA 1 to MEEIA 2"/>
    <m/>
    <m/>
    <x v="6"/>
    <s v="CR"/>
    <n v="0"/>
    <n v="-4034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"/>
    <n v="2812093"/>
    <m/>
    <x v="6"/>
    <s v="CR"/>
    <n v="0"/>
    <n v="-1291.5999999999999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12093"/>
    <s v="E1608089"/>
    <x v="6"/>
    <s v="DR"/>
    <n v="798.15"/>
    <n v="798.15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6"/>
    <s v="CR"/>
    <n v="0"/>
    <n v="-46254.97"/>
    <m/>
    <m/>
    <m/>
    <s v="Actuals"/>
    <s v="LOGAN"/>
    <m/>
    <s v="FA511-09/30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6"/>
    <s v="DR"/>
    <n v="0"/>
    <n v="30026.36"/>
    <m/>
    <m/>
    <m/>
    <s v="Actuals"/>
    <s v="LOGAN"/>
    <m/>
    <s v="FA511-09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n v="2812093"/>
    <m/>
    <x v="6"/>
    <s v="CR"/>
    <n v="0"/>
    <n v="-798.15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6"/>
    <s v="DR"/>
    <n v="0"/>
    <n v="590.62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m/>
    <s v="Bradley(MOEngEf&amp;R 921), Daphyne"/>
    <s v="Purchases-Other (RT BX)::U.S. Green Building Counc"/>
    <n v="2823813"/>
    <n v="4010238"/>
    <x v="6"/>
    <s v="DR"/>
    <n v="0"/>
    <n v="100"/>
    <m/>
    <m/>
    <m/>
    <s v="Actuals"/>
    <s v="OP"/>
    <m/>
    <s v="AP001-09/09/2016-00009"/>
    <s v="cr_accounts_payable"/>
    <m/>
    <n v="55072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12093"/>
    <s v="E1608089"/>
    <x v="6"/>
    <s v="DR"/>
    <n v="100000"/>
    <n v="100000"/>
    <s v="UD"/>
    <n v="751533"/>
    <m/>
    <s v="Actuals"/>
    <s v="AP"/>
    <m/>
    <s v="AP001-09/12/2016-00012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n v="2812093"/>
    <m/>
    <x v="6"/>
    <s v="CR"/>
    <n v="0"/>
    <n v="-100000"/>
    <m/>
    <n v="751533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6"/>
    <s v="DR"/>
    <n v="0"/>
    <n v="119294.84"/>
    <m/>
    <n v="751533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21052"/>
    <s v="ERS-758587-606688"/>
    <x v="6"/>
    <s v="DR"/>
    <n v="61881"/>
    <n v="61881"/>
    <s v="UD"/>
    <n v="758587"/>
    <m/>
    <s v="Actuals"/>
    <s v="AP"/>
    <m/>
    <s v="AP001-09/07/2016-0000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37336"/>
    <s v="ERS-758587-609542"/>
    <x v="6"/>
    <s v="DR"/>
    <n v="141524.29999999999"/>
    <n v="141524.29999999999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6"/>
    <s v="CR"/>
    <n v="0"/>
    <n v="-1996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6"/>
    <s v="DR"/>
    <n v="0"/>
    <n v="15770.16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830302"/>
    <m/>
    <x v="6"/>
    <s v="DR"/>
    <n v="0"/>
    <n v="155139.74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6"/>
    <s v="CR"/>
    <n v="0"/>
    <n v="-298156.03000000003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6"/>
    <s v="DR"/>
    <n v="0"/>
    <n v="347911.2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19236"/>
    <s v="ERS-758587-606479"/>
    <x v="6"/>
    <s v="DR"/>
    <n v="7070"/>
    <n v="7070"/>
    <s v="UD"/>
    <n v="758587"/>
    <m/>
    <s v="Actuals"/>
    <s v="AP"/>
    <m/>
    <s v="AP001-09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26055"/>
    <s v="ERS-758587-607576"/>
    <x v="6"/>
    <s v="DR"/>
    <n v="48110"/>
    <n v="48110"/>
    <s v="UD"/>
    <n v="758587"/>
    <m/>
    <s v="Actuals"/>
    <s v="AP"/>
    <m/>
    <s v="AP001-09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29774"/>
    <s v="ERS-758587-608384"/>
    <x v="6"/>
    <s v="DR"/>
    <n v="24350"/>
    <n v="24350"/>
    <s v="UD"/>
    <n v="758587"/>
    <m/>
    <s v="Actuals"/>
    <s v="AP"/>
    <m/>
    <s v="AP001-09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2408"/>
    <s v="ERS-758587-608831"/>
    <x v="6"/>
    <s v="DR"/>
    <n v="3070"/>
    <n v="3070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7057"/>
    <s v="ERS-758587-609535"/>
    <x v="6"/>
    <s v="DR"/>
    <n v="2250"/>
    <n v="225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37463"/>
    <s v="ERS-758587-609552"/>
    <x v="6"/>
    <s v="DR"/>
    <n v="4570"/>
    <n v="457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6"/>
    <s v="CR"/>
    <n v="0"/>
    <n v="-43400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6"/>
    <s v="DR"/>
    <n v="0"/>
    <n v="21690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149"/>
    <s v="N/A"/>
    <s v="ICF Resources"/>
    <n v="2803113"/>
    <m/>
    <x v="6"/>
    <s v="CR"/>
    <n v="0"/>
    <n v="-51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154"/>
    <s v="N/A"/>
    <s v="ICF Resources"/>
    <n v="2803297"/>
    <m/>
    <x v="6"/>
    <s v="CR"/>
    <n v="0"/>
    <n v="-61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4542"/>
    <s v="N/A"/>
    <s v="ICF Resources"/>
    <n v="2806483"/>
    <m/>
    <x v="6"/>
    <s v="CR"/>
    <n v="0"/>
    <n v="-29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5143"/>
    <s v="N/A"/>
    <s v="ICF Resources"/>
    <n v="2809877"/>
    <m/>
    <x v="6"/>
    <s v="CR"/>
    <n v="0"/>
    <n v="-8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5495"/>
    <s v="N/A"/>
    <s v="ICF Resources"/>
    <n v="2812361"/>
    <m/>
    <x v="6"/>
    <s v="CR"/>
    <n v="0"/>
    <n v="-32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6051"/>
    <s v="N/A"/>
    <s v="ICF Resources"/>
    <n v="2815720"/>
    <m/>
    <x v="6"/>
    <s v="CR"/>
    <n v="0"/>
    <n v="-5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6479"/>
    <s v="N/A"/>
    <s v="ICF Resources"/>
    <n v="2819236"/>
    <m/>
    <x v="6"/>
    <s v="CR"/>
    <n v="0"/>
    <n v="-3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ERS607576"/>
    <s v="N/A"/>
    <s v="ICF Resources"/>
    <n v="2826055"/>
    <m/>
    <x v="6"/>
    <s v="CR"/>
    <n v="0"/>
    <n v="-26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830302"/>
    <m/>
    <x v="6"/>
    <s v="DR"/>
    <n v="0"/>
    <n v="13893.8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CR"/>
    <n v="0"/>
    <n v="-156177.5799999999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DR"/>
    <n v="0"/>
    <n v="6009.09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6"/>
    <s v="DR"/>
    <n v="0"/>
    <n v="163616.2699999999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22090"/>
    <s v="ERS-758587-606878"/>
    <x v="6"/>
    <s v="DR"/>
    <n v="126925"/>
    <n v="126925"/>
    <s v="UD"/>
    <n v="758587"/>
    <m/>
    <s v="Actuals"/>
    <s v="AP"/>
    <m/>
    <s v="AP001-09/08/2016-0000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27328"/>
    <s v="ERS-758587-608013"/>
    <x v="6"/>
    <s v="DR"/>
    <n v="247875"/>
    <n v="247875"/>
    <s v="UD"/>
    <n v="758587"/>
    <m/>
    <s v="Actuals"/>
    <s v="AP"/>
    <m/>
    <s v="AP001-09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0790"/>
    <s v="ERS-758587-608554"/>
    <x v="6"/>
    <s v="DR"/>
    <n v="127800"/>
    <n v="127800"/>
    <s v="UD"/>
    <n v="758587"/>
    <m/>
    <s v="Actuals"/>
    <s v="AP"/>
    <m/>
    <s v="AP001-09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2404"/>
    <s v="ERS-758587-608830"/>
    <x v="6"/>
    <s v="DR"/>
    <n v="77625"/>
    <n v="77625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37464"/>
    <s v="ERS-758587-609553"/>
    <x v="6"/>
    <s v="DR"/>
    <n v="151450"/>
    <n v="15145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6"/>
    <s v="CR"/>
    <n v="0"/>
    <n v="-157350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6"/>
    <s v="DR"/>
    <n v="0"/>
    <n v="154025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830302"/>
    <m/>
    <x v="6"/>
    <s v="DR"/>
    <n v="0"/>
    <n v="575555.29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6"/>
    <s v="CR"/>
    <n v="0"/>
    <n v="-1243806.01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6"/>
    <s v="DR"/>
    <n v="0"/>
    <n v="681842.68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19438"/>
    <s v="ERS-758587-606481"/>
    <x v="6"/>
    <s v="DR"/>
    <n v="9773.16"/>
    <n v="9773.16"/>
    <s v="UD"/>
    <n v="758587"/>
    <m/>
    <s v="Actuals"/>
    <s v="AP"/>
    <m/>
    <s v="AP001-09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1588"/>
    <s v="ERS-758587-608705"/>
    <x v="6"/>
    <s v="DR"/>
    <n v="13962"/>
    <n v="13962"/>
    <s v="UD"/>
    <n v="758587"/>
    <m/>
    <s v="Actuals"/>
    <s v="AP"/>
    <m/>
    <s v="AP001-09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3337"/>
    <s v="ERS-758587-608844"/>
    <x v="6"/>
    <s v="DR"/>
    <n v="5379.59"/>
    <n v="5379.59"/>
    <s v="UD"/>
    <n v="758587"/>
    <m/>
    <s v="Actuals"/>
    <s v="AP"/>
    <m/>
    <s v="AP001-09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33343"/>
    <s v="ERS-758587-608845"/>
    <x v="6"/>
    <s v="DR"/>
    <n v="53.68"/>
    <n v="53.68"/>
    <s v="UD"/>
    <n v="758587"/>
    <m/>
    <s v="Actuals"/>
    <s v="AP"/>
    <m/>
    <s v="AP001-09/22/2016-00022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6"/>
    <s v="CR"/>
    <n v="0"/>
    <n v="-104027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6"/>
    <s v="DR"/>
    <n v="0"/>
    <n v="24017.7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830302"/>
    <m/>
    <x v="6"/>
    <s v="DR"/>
    <n v="0"/>
    <n v="41768.019999999997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6"/>
    <s v="CR"/>
    <n v="0"/>
    <n v="-238636.84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6"/>
    <s v="DR"/>
    <n v="0"/>
    <n v="345954.99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CI"/>
    <m/>
    <s v="I C F RESOURCES LLC"/>
    <s v="MEEIA 2 Residential Energy Efficiency Program Cust"/>
    <n v="2826053"/>
    <s v="ERS-758587-607575"/>
    <x v="6"/>
    <s v="DR"/>
    <n v="2631.68"/>
    <n v="2631.68"/>
    <s v="UD"/>
    <n v="758587"/>
    <m/>
    <s v="Actuals"/>
    <s v="AP"/>
    <m/>
    <s v="AP001-09/13/2016-00013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830302"/>
    <m/>
    <x v="6"/>
    <s v="DR"/>
    <n v="0"/>
    <n v="59475.78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6"/>
    <s v="CR"/>
    <n v="0"/>
    <n v="-96370.74"/>
    <m/>
    <n v="758507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6"/>
    <s v="DR"/>
    <n v="0"/>
    <n v="74175.34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AMERICAN AIR001028"/>
    <n v="2823819"/>
    <n v="4009208"/>
    <x v="6"/>
    <s v="DR"/>
    <n v="0"/>
    <n v="2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Airfare &amp; Airline Fees (RT 80)::AMERICAN AIR001784"/>
    <n v="2823819"/>
    <n v="4009208"/>
    <x v="6"/>
    <s v="DR"/>
    <n v="0"/>
    <n v="417.2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0"/>
    <s v="BERGJR"/>
    <s v="Berg(MOEngEf&amp;R 921), Jeffrey R."/>
    <s v="Hotels (RT 80)::MONTEREY PENINSULA INNS"/>
    <n v="2823819"/>
    <n v="4009208"/>
    <x v="6"/>
    <s v="DR"/>
    <n v="0"/>
    <n v="1002.06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ALVARADO ST BREWERY GRIL"/>
    <n v="2823819"/>
    <n v="4009208"/>
    <x v="6"/>
    <s v="DR"/>
    <n v="0"/>
    <n v="34.2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ARAMARK ASILOMAR FOOD AND"/>
    <n v="2823819"/>
    <n v="4009208"/>
    <x v="6"/>
    <s v="DR"/>
    <n v="0"/>
    <n v="64.37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JOE ROMBIS LA PICCOLA CAS"/>
    <n v="2823819"/>
    <n v="4009208"/>
    <x v="6"/>
    <s v="DR"/>
    <n v="0"/>
    <n v="21.05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3"/>
    <s v="J06DM"/>
    <n v="1"/>
    <s v="M2PC"/>
    <n v="82"/>
    <s v="BERGJR"/>
    <s v="Berg(MOEngEf&amp;R 921), Jeffrey R."/>
    <s v="Meals (RT82)::PEPPERS - CA"/>
    <n v="2823819"/>
    <n v="4009208"/>
    <x v="6"/>
    <s v="DR"/>
    <n v="0"/>
    <n v="52.61"/>
    <m/>
    <m/>
    <m/>
    <s v="Actuals"/>
    <s v="CC"/>
    <m/>
    <s v="AP001-09/09/2016-00009"/>
    <s v="cr_accounts_payable"/>
    <m/>
    <n v="76145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19043"/>
    <n v="16045"/>
    <x v="6"/>
    <s v="DR"/>
    <n v="148.5"/>
    <n v="148.5"/>
    <s v="UD"/>
    <n v="742155"/>
    <m/>
    <s v="Actuals"/>
    <s v="AP"/>
    <m/>
    <s v="AP001-09/08/2016-00008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811185"/>
    <s v="INV230194"/>
    <x v="6"/>
    <s v="DR"/>
    <n v="51721.2"/>
    <n v="51721.2"/>
    <s v="UD"/>
    <n v="742156"/>
    <m/>
    <s v="Actuals"/>
    <s v="AP"/>
    <m/>
    <s v="AP001-09/06/2016-00006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n v="2811185"/>
    <m/>
    <x v="6"/>
    <s v="CR"/>
    <n v="0"/>
    <n v="-57468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6"/>
    <s v="CR"/>
    <n v="0"/>
    <n v="-50000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6"/>
    <s v="DR"/>
    <n v="0"/>
    <n v="125799.55"/>
    <m/>
    <n v="742156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 - Retention"/>
    <m/>
    <m/>
    <x v="6"/>
    <s v="CR"/>
    <n v="0"/>
    <n v="-14810"/>
    <m/>
    <n v="742156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19042"/>
    <n v="16044"/>
    <x v="6"/>
    <s v="DR"/>
    <n v="18040.5"/>
    <n v="18040.5"/>
    <s v="UD"/>
    <n v="742155"/>
    <m/>
    <s v="Actuals"/>
    <s v="AP"/>
    <m/>
    <s v="AP001-09/08/2016-00008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6"/>
    <s v="CR"/>
    <n v="0"/>
    <n v="-44888.62"/>
    <m/>
    <n v="742155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6"/>
    <s v="DR"/>
    <n v="0"/>
    <n v="68918.58"/>
    <m/>
    <n v="742155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 - Retention"/>
    <m/>
    <m/>
    <x v="6"/>
    <s v="CR"/>
    <n v="0"/>
    <n v="-16553.580000000002"/>
    <m/>
    <n v="742155"/>
    <m/>
    <s v="Actuals"/>
    <s v="CULLEY"/>
    <m/>
    <s v="TD512-09/01/2016-08018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K C CREATIVE SERVICES"/>
    <s v="PURCHASING RATE"/>
    <n v="2834694"/>
    <s v="AMOHVACP-092016"/>
    <x v="6"/>
    <s v="DR"/>
    <n v="0"/>
    <n v="269.29000000000002"/>
    <m/>
    <n v="755864"/>
    <m/>
    <s v="Actuals"/>
    <s v="AP"/>
    <m/>
    <s v="AP001-09/26/2016-0002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n v="34"/>
    <m/>
    <s v="N/A"/>
    <s v="Reclass MEEIA purchasing rate to correct account"/>
    <n v="2834694"/>
    <m/>
    <x v="6"/>
    <s v="CR"/>
    <n v="0"/>
    <n v="-269.29000000000002"/>
    <m/>
    <n v="755864"/>
    <m/>
    <s v="Actuals"/>
    <s v="CULLEY"/>
    <m/>
    <s v="TD513-09/30/2016-0901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28339"/>
    <n v="536130000"/>
    <x v="6"/>
    <s v="DR"/>
    <n v="7121.25"/>
    <n v="7121.25"/>
    <s v="UD"/>
    <n v="750593"/>
    <m/>
    <s v="Actuals"/>
    <s v="AP"/>
    <m/>
    <s v="AP001-09/19/2016-00019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28348"/>
    <n v="53590"/>
    <x v="6"/>
    <s v="DR"/>
    <n v="21769.81"/>
    <n v="21769.81"/>
    <s v="UD"/>
    <n v="750593"/>
    <m/>
    <s v="Actuals"/>
    <s v="AP"/>
    <m/>
    <s v="AP001-09/20/2016-00020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34694"/>
    <s v="AMOHVACP-092016"/>
    <x v="6"/>
    <s v="DR"/>
    <n v="7567.06"/>
    <n v="7567.06"/>
    <s v="UD"/>
    <n v="755864"/>
    <m/>
    <s v="Actuals"/>
    <s v="AP"/>
    <m/>
    <s v="AP001-09/26/2016-00026"/>
    <s v="cr_accounts_payable"/>
    <m/>
    <n v="64531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29774"/>
    <s v="ERS-758587-608384"/>
    <x v="6"/>
    <s v="DR"/>
    <n v="21100"/>
    <n v="21100"/>
    <s v="UD"/>
    <n v="758587"/>
    <m/>
    <s v="Actuals"/>
    <s v="AP"/>
    <m/>
    <s v="AP001-09/16/2016-00016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2408"/>
    <s v="ERS-758587-608831"/>
    <x v="6"/>
    <s v="DR"/>
    <n v="2500"/>
    <n v="2500"/>
    <s v="UD"/>
    <n v="758587"/>
    <m/>
    <s v="Actuals"/>
    <s v="AP"/>
    <m/>
    <s v="AP001-09/21/2016-0002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7057"/>
    <s v="ERS-758587-609535"/>
    <x v="6"/>
    <s v="DR"/>
    <n v="600"/>
    <n v="60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m/>
    <s v="I C F RESOURCES LLC"/>
    <s v="MEEIA 2 Residential Energy Efficiency Program Cust"/>
    <n v="2837463"/>
    <s v="ERS-758587-609552"/>
    <x v="6"/>
    <s v="DR"/>
    <n v="100"/>
    <n v="100"/>
    <s v="UD"/>
    <n v="758587"/>
    <m/>
    <s v="Actuals"/>
    <s v="AP"/>
    <m/>
    <s v="AP001-09/27/2016-00027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6"/>
    <s v="DR"/>
    <n v="0"/>
    <n v="17100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149"/>
    <s v="N/A"/>
    <s v="ICF Resources"/>
    <n v="2803113"/>
    <m/>
    <x v="6"/>
    <s v="DR"/>
    <n v="0"/>
    <n v="51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154"/>
    <s v="N/A"/>
    <s v="ICF Resources"/>
    <n v="2803297"/>
    <m/>
    <x v="6"/>
    <s v="DR"/>
    <n v="0"/>
    <n v="61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4542"/>
    <s v="N/A"/>
    <s v="ICF Resources"/>
    <n v="2806483"/>
    <m/>
    <x v="6"/>
    <s v="DR"/>
    <n v="0"/>
    <n v="29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5143"/>
    <s v="N/A"/>
    <s v="ICF Resources"/>
    <n v="2809877"/>
    <m/>
    <x v="6"/>
    <s v="DR"/>
    <n v="0"/>
    <n v="8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5495"/>
    <s v="N/A"/>
    <s v="ICF Resources"/>
    <n v="2812361"/>
    <m/>
    <x v="6"/>
    <s v="DR"/>
    <n v="0"/>
    <n v="32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6051"/>
    <s v="N/A"/>
    <s v="ICF Resources"/>
    <n v="2815720"/>
    <m/>
    <x v="6"/>
    <s v="DR"/>
    <n v="0"/>
    <n v="5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6479"/>
    <s v="N/A"/>
    <s v="ICF Resources"/>
    <n v="2819236"/>
    <m/>
    <x v="6"/>
    <s v="DR"/>
    <n v="0"/>
    <n v="37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ERS607576"/>
    <s v="N/A"/>
    <s v="ICF Resources"/>
    <n v="2826055"/>
    <m/>
    <x v="6"/>
    <s v="DR"/>
    <n v="0"/>
    <n v="26000"/>
    <m/>
    <n v="758587"/>
    <m/>
    <s v="Actuals"/>
    <s v="CULLEY"/>
    <m/>
    <s v="TD513-09/30/2016-09001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830302"/>
    <m/>
    <x v="6"/>
    <s v="DR"/>
    <n v="0"/>
    <n v="33966.35"/>
    <m/>
    <n v="758507"/>
    <m/>
    <s v="Actuals"/>
    <s v="OTT"/>
    <m/>
    <s v="GL300-09/30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6"/>
    <s v="DR"/>
    <n v="0"/>
    <n v="38599.410000000003"/>
    <m/>
    <n v="758507"/>
    <m/>
    <s v="Actuals"/>
    <s v="CULLEY"/>
    <m/>
    <s v="TD512-09/30/2016-09028"/>
    <s v="cr_gl_manual_journals"/>
    <m/>
    <s v="N/A"/>
    <s v="N/A - Not Applicable"/>
  </r>
  <r>
    <s v="UEC"/>
    <n v="1"/>
    <n v="21"/>
    <n v="908"/>
    <s v="EED"/>
    <s v="908EED"/>
    <n v="20"/>
    <n v="22"/>
    <s v="N/A"/>
    <x v="11"/>
    <s v="J06D9"/>
    <n v="1"/>
    <s v="M2PC"/>
    <s v="CI"/>
    <m/>
    <s v="N/A"/>
    <s v="Reclass program costs MEEIA 1 to MEEIA 2"/>
    <m/>
    <m/>
    <x v="6"/>
    <s v="CR"/>
    <n v="0"/>
    <n v="-1471.08"/>
    <m/>
    <m/>
    <m/>
    <s v="Actuals"/>
    <s v="LOGAN"/>
    <m/>
    <s v="FA511-09/01/2016-00006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30302"/>
    <s v="2016037658REV"/>
    <x v="7"/>
    <s v="DR"/>
    <n v="7501"/>
    <n v="7501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37335"/>
    <n v="2016048031"/>
    <x v="7"/>
    <s v="DR"/>
    <n v="11799.93"/>
    <n v="11799.9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46843"/>
    <n v="2016049935"/>
    <x v="7"/>
    <s v="DR"/>
    <n v="62735"/>
    <n v="6273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46846"/>
    <s v="2016049935ODC"/>
    <x v="7"/>
    <s v="DR"/>
    <n v="64469.93"/>
    <n v="64469.9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I C F RESOURCES LLC"/>
    <s v="MEEIA 2 Residential Energy Efficiency Program Non-"/>
    <n v="2864942"/>
    <n v="2016054665"/>
    <x v="7"/>
    <s v="DR"/>
    <n v="30234"/>
    <n v="3023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m/>
    <s v="N/A"/>
    <s v="I C F RESOURCES LLC"/>
    <n v="2830302"/>
    <m/>
    <x v="7"/>
    <s v="CR"/>
    <n v="0"/>
    <n v="-7501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7"/>
    <s v="CR"/>
    <n v="0"/>
    <n v="-107448.07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0"/>
    <s v="J0005"/>
    <n v="1"/>
    <s v="M2PC"/>
    <s v="EX"/>
    <s v="ACCRUAL"/>
    <s v="N/A"/>
    <s v="ICF Resources"/>
    <m/>
    <m/>
    <x v="7"/>
    <s v="DR"/>
    <n v="0"/>
    <n v="33382.75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CI"/>
    <s v="ACCRUAL"/>
    <s v="N/A"/>
    <s v="Lockheed Martin Corp"/>
    <m/>
    <m/>
    <x v="7"/>
    <s v="DR"/>
    <n v="0"/>
    <n v="52100.6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m/>
    <s v="N/A"/>
    <s v="Create prepaid for committed projects not yet inst"/>
    <m/>
    <m/>
    <x v="7"/>
    <s v="DR"/>
    <n v="0"/>
    <n v="0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5"/>
    <s v="J0006"/>
    <n v="1"/>
    <s v="M2PC"/>
    <s v="EX"/>
    <s v="ACCRUAL"/>
    <s v="N/A"/>
    <s v="Lockheed Martin Corp"/>
    <m/>
    <m/>
    <x v="7"/>
    <s v="DR"/>
    <n v="0"/>
    <n v="15286.67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"/>
    <s v="J06D3"/>
    <n v="1"/>
    <s v="M2PC"/>
    <s v="BX"/>
    <m/>
    <s v="Thielemann(MOEngEf&amp;R 1450), Kelley L."/>
    <s v="Purchases-Other (RT BX)::ADVERTISERS PRINTING C"/>
    <n v="2860024"/>
    <n v="4213204"/>
    <x v="7"/>
    <s v="DR"/>
    <n v="0"/>
    <n v="1791.77"/>
    <m/>
    <m/>
    <m/>
    <s v="Actuals"/>
    <s v="CC"/>
    <m/>
    <s v="AP001-10/21/2016-00021"/>
    <s v="cr_accounts_payable"/>
    <m/>
    <n v="77028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16782"/>
    <n v="140790"/>
    <x v="7"/>
    <s v="DR"/>
    <n v="9595.98"/>
    <n v="9595.98"/>
    <s v="UD"/>
    <n v="755259"/>
    <m/>
    <s v="Actuals"/>
    <s v="AP"/>
    <m/>
    <s v="AP001-10/04/2016-00004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0"/>
    <n v="142422"/>
    <x v="7"/>
    <s v="DR"/>
    <n v="6427.56"/>
    <n v="6427.56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1"/>
    <n v="142423"/>
    <x v="7"/>
    <s v="DR"/>
    <n v="6989.49"/>
    <n v="6989.49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2"/>
    <n v="142424"/>
    <x v="7"/>
    <s v="DR"/>
    <n v="680"/>
    <n v="680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3"/>
    <n v="142425"/>
    <x v="7"/>
    <s v="DR"/>
    <n v="30807"/>
    <n v="30807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4"/>
    <n v="142426"/>
    <x v="7"/>
    <s v="DR"/>
    <n v="20372.12"/>
    <n v="20372.12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53745"/>
    <n v="142427"/>
    <x v="7"/>
    <s v="DR"/>
    <n v="1734"/>
    <n v="1734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G D S ASSOCIATES INC"/>
    <s v="2016 Ameren Missouri Demand Side Management (DSM)"/>
    <n v="2864973"/>
    <n v="142771"/>
    <x v="7"/>
    <s v="DR"/>
    <n v="47779.21"/>
    <n v="47779.21"/>
    <s v="UD"/>
    <n v="755259"/>
    <m/>
    <s v="Actuals"/>
    <s v="AP"/>
    <m/>
    <s v="AP001-10/28/2016-00028"/>
    <s v="cr_accounts_payable"/>
    <m/>
    <n v="68926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m/>
    <s v="N/A"/>
    <s v="G D S ASSOCIATES INC"/>
    <n v="2816782"/>
    <m/>
    <x v="7"/>
    <s v="CR"/>
    <n v="0"/>
    <n v="-9595.98"/>
    <m/>
    <n v="755259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7"/>
    <s v="CR"/>
    <n v="0"/>
    <n v="-97501"/>
    <m/>
    <n v="755259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0"/>
    <s v="J06D5"/>
    <n v="1"/>
    <s v="M2PC"/>
    <s v="EX"/>
    <s v="ACCRUAL"/>
    <s v="N/A"/>
    <s v="GDS Associates"/>
    <m/>
    <m/>
    <x v="7"/>
    <s v="DR"/>
    <n v="0"/>
    <n v="93720"/>
    <m/>
    <n v="755259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m/>
    <s v="APPLIED ENERGY GROUP INC"/>
    <s v="MEEIA II 2016-2018 Contract with Applied Energy Gr"/>
    <n v="2860376"/>
    <n v="56686"/>
    <x v="7"/>
    <s v="DR"/>
    <n v="8239.5"/>
    <n v="8239.5"/>
    <s v="UD"/>
    <n v="751554"/>
    <m/>
    <s v="Actuals"/>
    <s v="AP"/>
    <m/>
    <s v="AP001-10/24/2016-00024"/>
    <s v="cr_accounts_payable"/>
    <m/>
    <n v="64877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7"/>
    <s v="CR"/>
    <n v="0"/>
    <n v="-7898"/>
    <m/>
    <n v="751554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8"/>
    <s v="J06D6"/>
    <n v="1"/>
    <s v="M2PC"/>
    <s v="BQ"/>
    <s v="ACCRUAL"/>
    <s v="N/A"/>
    <s v="AEG"/>
    <m/>
    <m/>
    <x v="7"/>
    <s v="DR"/>
    <n v="0"/>
    <n v="9530"/>
    <m/>
    <n v="751554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LOCKHEED MARTIN CORPORATION"/>
    <s v="MEEIA 2 2016-2018 Business Energy Efficiency Progr"/>
    <n v="2840074"/>
    <s v="E1609126"/>
    <x v="7"/>
    <s v="DR"/>
    <n v="260671.94"/>
    <n v="260671.9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m/>
    <s v="N/A"/>
    <s v="CSS NON-SERV REVENUE"/>
    <m/>
    <m/>
    <x v="7"/>
    <s v="DR"/>
    <n v="0"/>
    <n v="50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570009913"/>
    <s v="N/A"/>
    <s v="CSS NON-SERV REVENUE"/>
    <m/>
    <m/>
    <x v="7"/>
    <s v="DR"/>
    <n v="0"/>
    <n v="15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n v="2865016015"/>
    <s v="N/A"/>
    <s v="CSS NON-SERV REVENUE"/>
    <m/>
    <m/>
    <x v="7"/>
    <s v="DR"/>
    <n v="0"/>
    <n v="180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"/>
    <m/>
    <m/>
    <x v="7"/>
    <s v="CR"/>
    <n v="0"/>
    <n v="-260671.94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CI"/>
    <s v="ACCRUAL"/>
    <s v="N/A"/>
    <s v="Lockheed Martin Corp"/>
    <m/>
    <m/>
    <x v="7"/>
    <s v="DR"/>
    <n v="0"/>
    <n v="193725.58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LOCKHEED MARTIN CORPORATION"/>
    <s v="MEEIA 2 2016-2018 Business Energy Efficiency Progr"/>
    <n v="2840074"/>
    <s v="E1609126"/>
    <x v="7"/>
    <s v="DR"/>
    <n v="115421.66"/>
    <n v="115421.66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7"/>
    <s v="CR"/>
    <n v="0"/>
    <n v="-105468.12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m/>
    <s v="N/A"/>
    <s v="Create prepaid for committed projects not yet inst"/>
    <m/>
    <m/>
    <x v="7"/>
    <s v="DR"/>
    <n v="0"/>
    <n v="133540.53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"/>
    <m/>
    <m/>
    <x v="7"/>
    <s v="CR"/>
    <n v="0"/>
    <n v="-73140.639999999999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0"/>
    <s v="J06D8"/>
    <n v="1"/>
    <s v="M2PC"/>
    <s v="EX"/>
    <s v="ACCRUAL"/>
    <s v="N/A"/>
    <s v="Lockheed Martin Corp"/>
    <m/>
    <m/>
    <x v="7"/>
    <s v="DR"/>
    <n v="0"/>
    <n v="113002.5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LOCKHEED MARTIN CORPORATION"/>
    <s v="MEEIA 2 2016-2018 Business Energy Efficiency Progr"/>
    <n v="2840074"/>
    <s v="E1609126"/>
    <x v="7"/>
    <s v="DR"/>
    <n v="263883.03000000003"/>
    <n v="263883.03000000003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m/>
    <s v="N/A"/>
    <s v="CSS NON-SERV REVENUE"/>
    <m/>
    <m/>
    <x v="7"/>
    <s v="DR"/>
    <n v="0"/>
    <n v="687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n v="570009913"/>
    <s v="N/A"/>
    <s v="CSS NON-SERV REVENUE"/>
    <m/>
    <m/>
    <x v="7"/>
    <s v="DR"/>
    <n v="0"/>
    <n v="3369.08"/>
    <m/>
    <m/>
    <m/>
    <s v="Actuals"/>
    <s v="CS662M"/>
    <m/>
    <s v="CA010-10/31/2016-00000"/>
    <s v="cr_cs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"/>
    <m/>
    <m/>
    <x v="7"/>
    <s v="CR"/>
    <n v="0"/>
    <n v="-263883.03000000003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CI"/>
    <s v="ACCRUAL"/>
    <s v="N/A"/>
    <s v="Lockheed Martin Corp"/>
    <m/>
    <m/>
    <x v="7"/>
    <s v="DR"/>
    <n v="0"/>
    <n v="272934.23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LOCKHEED MARTIN CORPORATION"/>
    <s v="MEEIA 2 2016-2018 Business Energy Efficiency Progr"/>
    <n v="2840074"/>
    <s v="E1609126"/>
    <x v="7"/>
    <s v="DR"/>
    <n v="154344.74"/>
    <n v="154344.7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7"/>
    <s v="CR"/>
    <n v="0"/>
    <n v="-846249.45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m/>
    <s v="N/A"/>
    <s v="Create prepaid for committed projects not yet inst"/>
    <m/>
    <m/>
    <x v="7"/>
    <s v="DR"/>
    <n v="0"/>
    <n v="1064579.8899999999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"/>
    <m/>
    <m/>
    <x v="7"/>
    <s v="CR"/>
    <n v="0"/>
    <n v="-75623.8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1"/>
    <s v="J06D9"/>
    <n v="1"/>
    <s v="M2PC"/>
    <s v="EX"/>
    <s v="ACCRUAL"/>
    <s v="N/A"/>
    <s v="Lockheed Martin Corp"/>
    <m/>
    <m/>
    <x v="7"/>
    <s v="DR"/>
    <n v="0"/>
    <n v="98426.75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6"/>
    <s v="J06DB"/>
    <n v="1"/>
    <s v="M2PC"/>
    <s v="EX"/>
    <m/>
    <s v="N/A"/>
    <s v="Create prepaid for committed projects not yet inst"/>
    <m/>
    <m/>
    <x v="7"/>
    <s v="DR"/>
    <n v="0"/>
    <n v="0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CI"/>
    <s v="ACCRUAL"/>
    <s v="N/A"/>
    <s v="Lockheed Martin Corp"/>
    <m/>
    <m/>
    <x v="7"/>
    <s v="DR"/>
    <n v="0"/>
    <n v="6849.88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LOCKHEED MARTIN CORPORATION"/>
    <s v="MEEIA 2 2016-2018 Business Energy Efficiency Progr"/>
    <n v="2840074"/>
    <s v="E1609126"/>
    <x v="7"/>
    <s v="DR"/>
    <n v="590.62"/>
    <n v="590.62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7"/>
    <s v="CR"/>
    <n v="0"/>
    <n v="-29559.64"/>
    <m/>
    <m/>
    <m/>
    <s v="Actuals"/>
    <s v="LOGAN"/>
    <m/>
    <s v="FA511-10/3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m/>
    <s v="N/A"/>
    <s v="Create prepaid for committed projects not yet inst"/>
    <m/>
    <m/>
    <x v="7"/>
    <s v="DR"/>
    <n v="0"/>
    <n v="46254.97"/>
    <m/>
    <m/>
    <m/>
    <s v="Actuals"/>
    <s v="LOGAN"/>
    <m/>
    <s v="FA511-10/01/2016-00010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"/>
    <m/>
    <m/>
    <x v="7"/>
    <s v="CR"/>
    <n v="0"/>
    <n v="-590.62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2"/>
    <s v="J06DC"/>
    <n v="1"/>
    <s v="M2PC"/>
    <s v="EX"/>
    <s v="ACCRUAL"/>
    <s v="N/A"/>
    <s v="Lockheed Martin Corp"/>
    <m/>
    <m/>
    <x v="7"/>
    <s v="DR"/>
    <n v="0"/>
    <n v="5053.47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m/>
    <s v="Wright(MOEngEf&amp;R 921), Richard A"/>
    <s v="Mileage (RT 80)"/>
    <n v="2847750"/>
    <n v="4172330"/>
    <x v="7"/>
    <s v="DR"/>
    <n v="0"/>
    <n v="125.28"/>
    <m/>
    <m/>
    <m/>
    <s v="Actuals"/>
    <s v="OP"/>
    <m/>
    <s v="AP001-10/07/2016-00007"/>
    <s v="cr_accounts_payable"/>
    <m/>
    <n v="59133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31"/>
    <n v="2851340"/>
    <n v="4085213"/>
    <x v="7"/>
    <s v="DR"/>
    <n v="0"/>
    <n v="176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60"/>
    <n v="2851340"/>
    <n v="4085213"/>
    <x v="7"/>
    <s v="DR"/>
    <n v="0"/>
    <n v="7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Airfare &amp; Airline Fees (RT 80)::UNITED      016292"/>
    <n v="2851340"/>
    <n v="4085213"/>
    <x v="7"/>
    <s v="DR"/>
    <n v="0"/>
    <n v="200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Hotels (RT 80)::SHERATON DENVER"/>
    <n v="2851340"/>
    <n v="4085213"/>
    <x v="7"/>
    <s v="DR"/>
    <n v="0"/>
    <n v="913.4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SQ *KASH"/>
    <n v="2851340"/>
    <n v="4085213"/>
    <x v="7"/>
    <s v="DR"/>
    <n v="0"/>
    <n v="7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SUPERSHU"/>
    <n v="2851340"/>
    <n v="4085213"/>
    <x v="7"/>
    <s v="DR"/>
    <n v="0"/>
    <n v="29.5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0"/>
    <s v="E26633"/>
    <s v="Hendry(MOEngEf&amp;R 921), Shelly R"/>
    <s v="Parking, Taxi, Tips, Tolls &amp; Fares(RT80)::THE PARK"/>
    <n v="2851340"/>
    <n v="4085213"/>
    <x v="7"/>
    <s v="DR"/>
    <n v="0"/>
    <n v="94.6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PARAMOUNT CAFE RESTAURANT"/>
    <n v="2851340"/>
    <n v="4085213"/>
    <x v="7"/>
    <s v="DR"/>
    <n v="0"/>
    <n v="19.100000000000001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SHERATON DENVER DINING"/>
    <n v="2851340"/>
    <n v="4085213"/>
    <x v="7"/>
    <s v="DR"/>
    <n v="0"/>
    <n v="14.38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n v="82"/>
    <s v="E26633"/>
    <s v="Hendry(MOEngEf&amp;R 921), Shelly R"/>
    <s v="Meals (RT82)::SQWIRES RESTAURANT"/>
    <n v="2851340"/>
    <n v="4085213"/>
    <x v="7"/>
    <s v="DR"/>
    <n v="0"/>
    <n v="95.49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ASSOCIATION OF ENERGY SER"/>
    <n v="2865780"/>
    <n v="4494301"/>
    <x v="7"/>
    <s v="DR"/>
    <n v="0"/>
    <n v="50"/>
    <m/>
    <m/>
    <m/>
    <s v="Actuals"/>
    <s v="CC"/>
    <m/>
    <s v="AP001-10/28/2016-00028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BX"/>
    <s v="E26633"/>
    <s v="Hendry(MOEngEf&amp;R 921), Shelly R"/>
    <s v="Purchases-Other (RT BX)::E SOURCE COMPANIES LLC"/>
    <n v="2851340"/>
    <n v="4085213"/>
    <x v="7"/>
    <s v="DR"/>
    <n v="0"/>
    <n v="40"/>
    <m/>
    <m/>
    <m/>
    <s v="Actuals"/>
    <s v="CC"/>
    <m/>
    <s v="AP001-10/12/2016-00012"/>
    <s v="cr_accounts_payable"/>
    <m/>
    <n v="5450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C"/>
    <m/>
    <s v="LOCKHEED MARTIN CORPORATION"/>
    <s v="MEEIA 2 2016-2018 Business Energy Efficiency Progr"/>
    <n v="2840074"/>
    <s v="E1609126"/>
    <x v="7"/>
    <s v="DR"/>
    <n v="19294.84"/>
    <n v="19294.84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m/>
    <s v="LOCKHEED MARTIN CORPORATION"/>
    <s v="MEEIA 2 2016-2018 Business Energy Efficiency Progr"/>
    <n v="2840074"/>
    <s v="E1609126"/>
    <x v="7"/>
    <s v="DR"/>
    <n v="100000"/>
    <n v="100000"/>
    <s v="UD"/>
    <n v="751533"/>
    <m/>
    <s v="Actuals"/>
    <s v="AP"/>
    <m/>
    <s v="AP001-10/10/2016-00010"/>
    <s v="cr_accounts_payable"/>
    <m/>
    <n v="88727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"/>
    <m/>
    <m/>
    <x v="7"/>
    <s v="CR"/>
    <n v="0"/>
    <n v="-119294.84"/>
    <m/>
    <n v="751533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"/>
    <s v="J06DD"/>
    <n v="1"/>
    <s v="M2PC"/>
    <s v="EX"/>
    <s v="ACCRUAL"/>
    <s v="N/A"/>
    <s v="Lockheed Martin Corp"/>
    <m/>
    <m/>
    <x v="7"/>
    <s v="DR"/>
    <n v="0"/>
    <n v="100000"/>
    <m/>
    <n v="751533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I C F RESOURCES LLC"/>
    <s v="PURCHASING RATE"/>
    <n v="2830302"/>
    <s v="2016037658REV"/>
    <x v="7"/>
    <s v="DR"/>
    <n v="0"/>
    <n v="1249.3499999999999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n v="34"/>
    <m/>
    <s v="N/A"/>
    <s v="Reclass MEEIA purchasing rate to correct account"/>
    <n v="2830302"/>
    <m/>
    <x v="7"/>
    <s v="CR"/>
    <n v="0"/>
    <n v="-1249.3499999999999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44812"/>
    <s v="ERS-758587-610699"/>
    <x v="7"/>
    <s v="DR"/>
    <n v="33166.879999999997"/>
    <n v="33166.879999999997"/>
    <s v="UD"/>
    <n v="758587"/>
    <m/>
    <s v="Actuals"/>
    <s v="AP"/>
    <m/>
    <s v="AP001-10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m/>
    <s v="I C F RESOURCES LLC"/>
    <s v="MEEIA 2 Residential Energy Efficiency Program Cust"/>
    <n v="2862127"/>
    <s v="ERS-758587-613994"/>
    <x v="7"/>
    <s v="DR"/>
    <n v="80405.710000000006"/>
    <n v="80405.710000000006"/>
    <s v="UD"/>
    <n v="758587"/>
    <m/>
    <s v="Actuals"/>
    <s v="AP"/>
    <m/>
    <s v="AP001-10/25/2016-00025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7"/>
    <s v="CR"/>
    <n v="0"/>
    <n v="-15770.16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CI"/>
    <s v="ACCRUAL"/>
    <s v="N/A"/>
    <s v="ICF Resources"/>
    <m/>
    <m/>
    <x v="7"/>
    <s v="DR"/>
    <n v="0"/>
    <n v="6300.8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30302"/>
    <s v="2016037658REV"/>
    <x v="7"/>
    <s v="DR"/>
    <n v="155139.74"/>
    <n v="155139.74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37335"/>
    <n v="2016048031"/>
    <x v="7"/>
    <s v="DR"/>
    <n v="63801.4"/>
    <n v="63801.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46843"/>
    <n v="2016049935"/>
    <x v="7"/>
    <s v="DR"/>
    <n v="114780.3"/>
    <n v="114780.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46846"/>
    <s v="2016049935ODC"/>
    <x v="7"/>
    <s v="DR"/>
    <n v="1406.05"/>
    <n v="1406.0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I C F RESOURCES LLC"/>
    <s v="MEEIA 2 Residential Energy Efficiency Program Non-"/>
    <n v="2864942"/>
    <n v="2016054665"/>
    <x v="7"/>
    <s v="DR"/>
    <n v="138075.59"/>
    <n v="138075.59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m/>
    <s v="N/A"/>
    <s v="I C F RESOURCES LLC"/>
    <n v="2830302"/>
    <m/>
    <x v="7"/>
    <s v="CR"/>
    <n v="0"/>
    <n v="-155139.74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7"/>
    <s v="CR"/>
    <n v="0"/>
    <n v="-347911.2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3"/>
    <s v="J06DF"/>
    <n v="1"/>
    <s v="M2PC"/>
    <s v="EX"/>
    <s v="ACCRUAL"/>
    <s v="N/A"/>
    <s v="ICF Resources"/>
    <m/>
    <m/>
    <x v="7"/>
    <s v="DR"/>
    <n v="0"/>
    <n v="79190.39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n v="34"/>
    <m/>
    <s v="I C F RESOURCES LLC"/>
    <s v="PURCHASING RATE"/>
    <n v="2830302"/>
    <s v="2016037658REV"/>
    <x v="7"/>
    <s v="DR"/>
    <n v="0"/>
    <n v="324.25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n v="34"/>
    <m/>
    <s v="N/A"/>
    <s v="Reclass MEEIA purchasing rate to correct account"/>
    <n v="2830302"/>
    <m/>
    <x v="7"/>
    <s v="CR"/>
    <n v="0"/>
    <n v="-324.25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43553"/>
    <s v="ERS-758587-610563"/>
    <x v="7"/>
    <s v="DR"/>
    <n v="27350"/>
    <n v="27350"/>
    <s v="UD"/>
    <n v="75858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50874"/>
    <s v="ERS-758587-611736"/>
    <x v="7"/>
    <s v="DR"/>
    <n v="17610"/>
    <n v="17610"/>
    <s v="UD"/>
    <n v="758587"/>
    <m/>
    <s v="Actuals"/>
    <s v="AP"/>
    <m/>
    <s v="AP001-10/12/2016-00012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58231"/>
    <s v="ERS-758587-613143"/>
    <x v="7"/>
    <s v="DR"/>
    <n v="13420"/>
    <n v="13420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m/>
    <s v="I C F RESOURCES LLC"/>
    <s v="MEEIA 2 Residential Energy Efficiency Program Cust"/>
    <n v="2862128"/>
    <s v="ERS-758587-613995"/>
    <x v="7"/>
    <s v="DR"/>
    <n v="32270"/>
    <n v="32270"/>
    <s v="UD"/>
    <n v="758587"/>
    <m/>
    <s v="Actuals"/>
    <s v="AP"/>
    <m/>
    <s v="AP001-10/25/2016-00025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7"/>
    <s v="CR"/>
    <n v="0"/>
    <n v="-21690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CI"/>
    <s v="ACCRUAL"/>
    <s v="N/A"/>
    <s v="ICF Resources"/>
    <m/>
    <m/>
    <x v="7"/>
    <s v="DR"/>
    <n v="0"/>
    <n v="2292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30302"/>
    <s v="2016037658REV"/>
    <x v="7"/>
    <s v="DR"/>
    <n v="13893.8"/>
    <n v="13893.8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37335"/>
    <n v="2016048031"/>
    <x v="7"/>
    <s v="DR"/>
    <n v="14663.43"/>
    <n v="14663.4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46843"/>
    <n v="2016049935"/>
    <x v="7"/>
    <s v="DR"/>
    <n v="35609.599999999999"/>
    <n v="35609.599999999999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46846"/>
    <s v="2016049935ODC"/>
    <x v="7"/>
    <s v="DR"/>
    <n v="19304.72"/>
    <n v="19304.72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I C F RESOURCES LLC"/>
    <s v="MEEIA 2 Residential Energy Efficiency Program Non-"/>
    <n v="2864942"/>
    <n v="2016054665"/>
    <x v="7"/>
    <s v="DR"/>
    <n v="50662.12"/>
    <n v="50662.12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m/>
    <s v="N/A"/>
    <s v="I C F RESOURCES LLC"/>
    <n v="2830302"/>
    <m/>
    <x v="7"/>
    <s v="CR"/>
    <n v="0"/>
    <n v="-13893.8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7"/>
    <s v="CR"/>
    <n v="0"/>
    <n v="-163616.2699999999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4"/>
    <s v="J06DG"/>
    <n v="1"/>
    <s v="M2PC"/>
    <s v="EX"/>
    <s v="ACCRUAL"/>
    <s v="N/A"/>
    <s v="ICF Resources"/>
    <m/>
    <m/>
    <x v="7"/>
    <s v="DR"/>
    <n v="0"/>
    <n v="40592.44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44459"/>
    <s v="ERS-758587-610684"/>
    <x v="7"/>
    <s v="DR"/>
    <n v="102125"/>
    <n v="102125"/>
    <s v="UD"/>
    <n v="758587"/>
    <m/>
    <s v="Actuals"/>
    <s v="AP"/>
    <m/>
    <s v="AP001-10/05/2016-00005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50875"/>
    <s v="ERS-758587-611737"/>
    <x v="7"/>
    <s v="DR"/>
    <n v="64450"/>
    <n v="64450"/>
    <s v="UD"/>
    <n v="758587"/>
    <m/>
    <s v="Actuals"/>
    <s v="AP"/>
    <m/>
    <s v="AP001-10/12/2016-00012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56844"/>
    <s v="ERS-758587-612891"/>
    <x v="7"/>
    <s v="DR"/>
    <n v="283900"/>
    <n v="283900"/>
    <s v="UD"/>
    <n v="758587"/>
    <m/>
    <s v="Actuals"/>
    <s v="AP"/>
    <m/>
    <s v="AP001-10/19/2016-00019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m/>
    <s v="I C F RESOURCES LLC"/>
    <s v="MEEIA 2 Residential Energy Efficiency Program Cust"/>
    <n v="2865089"/>
    <s v="ERS-758587-614325"/>
    <x v="7"/>
    <s v="DR"/>
    <n v="128325"/>
    <n v="128325"/>
    <s v="UD"/>
    <n v="758587"/>
    <m/>
    <s v="Actuals"/>
    <s v="AP"/>
    <m/>
    <s v="AP001-10/28/2016-00028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7"/>
    <s v="CR"/>
    <n v="0"/>
    <n v="-154025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CI"/>
    <s v="ACCRUAL"/>
    <s v="N/A"/>
    <s v="ICF Resources"/>
    <m/>
    <m/>
    <x v="7"/>
    <s v="DR"/>
    <n v="0"/>
    <n v="22210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30302"/>
    <s v="2016037658REV"/>
    <x v="7"/>
    <s v="DR"/>
    <n v="575555.29"/>
    <n v="575555.29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37335"/>
    <n v="2016048031"/>
    <x v="7"/>
    <s v="DR"/>
    <n v="284321.3"/>
    <n v="284321.3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46843"/>
    <n v="2016049935"/>
    <x v="7"/>
    <s v="DR"/>
    <n v="427474.09"/>
    <n v="427474.09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46846"/>
    <s v="2016049935ODC"/>
    <x v="7"/>
    <s v="DR"/>
    <n v="94225.55"/>
    <n v="94225.55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I C F RESOURCES LLC"/>
    <s v="MEEIA 2 Residential Energy Efficiency Program Non-"/>
    <n v="2864942"/>
    <n v="2016054665"/>
    <x v="7"/>
    <s v="DR"/>
    <n v="307786.19"/>
    <n v="307786.19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m/>
    <s v="N/A"/>
    <s v="I C F RESOURCES LLC"/>
    <n v="2830302"/>
    <m/>
    <x v="7"/>
    <s v="CR"/>
    <n v="0"/>
    <n v="-575555.29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7"/>
    <s v="CR"/>
    <n v="0"/>
    <n v="-681842.68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5"/>
    <s v="J06DH"/>
    <n v="1"/>
    <s v="M2PC"/>
    <s v="EX"/>
    <s v="ACCRUAL"/>
    <s v="N/A"/>
    <s v="ICF Resources"/>
    <m/>
    <m/>
    <x v="7"/>
    <s v="DR"/>
    <n v="0"/>
    <n v="372328.11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58234"/>
    <s v="ERS-758587-613145"/>
    <x v="7"/>
    <s v="DR"/>
    <n v="9888"/>
    <n v="9888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m/>
    <s v="I C F RESOURCES LLC"/>
    <s v="MEEIA 2 Residential Energy Efficiency Program Cust"/>
    <n v="2858236"/>
    <s v="ERS-758587-613146"/>
    <x v="7"/>
    <s v="DR"/>
    <n v="9045.2800000000007"/>
    <n v="9045.2800000000007"/>
    <s v="UD"/>
    <n v="758587"/>
    <m/>
    <s v="Actuals"/>
    <s v="AP"/>
    <m/>
    <s v="AP001-10/20/2016-00020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7"/>
    <s v="CR"/>
    <n v="0"/>
    <n v="-24017.7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CI"/>
    <s v="ACCRUAL"/>
    <s v="N/A"/>
    <s v="ICF Resources"/>
    <m/>
    <m/>
    <x v="7"/>
    <s v="DR"/>
    <n v="0"/>
    <n v="15735.2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30302"/>
    <s v="2016037658REV"/>
    <x v="7"/>
    <s v="DR"/>
    <n v="41768.019999999997"/>
    <n v="41768.019999999997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37335"/>
    <n v="2016048031"/>
    <x v="7"/>
    <s v="DR"/>
    <n v="49942"/>
    <n v="49942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46843"/>
    <n v="2016049935"/>
    <x v="7"/>
    <s v="DR"/>
    <n v="94642.72"/>
    <n v="94642.72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46846"/>
    <s v="2016049935ODC"/>
    <x v="7"/>
    <s v="DR"/>
    <n v="6025.36"/>
    <n v="6025.36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I C F RESOURCES LLC"/>
    <s v="MEEIA 2 Residential Energy Efficiency Program Non-"/>
    <n v="2864942"/>
    <n v="2016054665"/>
    <x v="7"/>
    <s v="DR"/>
    <n v="82308.789999999994"/>
    <n v="82308.78999999999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m/>
    <s v="N/A"/>
    <s v="I C F RESOURCES LLC"/>
    <n v="2830302"/>
    <m/>
    <x v="7"/>
    <s v="CR"/>
    <n v="0"/>
    <n v="-41768.019999999997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7"/>
    <s v="CR"/>
    <n v="0"/>
    <n v="-345954.99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6"/>
    <s v="J06DK"/>
    <n v="1"/>
    <s v="M2PC"/>
    <s v="EX"/>
    <s v="ACCRUAL"/>
    <s v="N/A"/>
    <s v="ICF Resources"/>
    <m/>
    <m/>
    <x v="7"/>
    <s v="DR"/>
    <n v="0"/>
    <n v="81755.360000000001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30302"/>
    <s v="2016037658REV"/>
    <x v="7"/>
    <s v="DR"/>
    <n v="59475.78"/>
    <n v="59475.78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37335"/>
    <n v="2016048031"/>
    <x v="7"/>
    <s v="DR"/>
    <n v="15244"/>
    <n v="1524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46843"/>
    <n v="2016049935"/>
    <x v="7"/>
    <s v="DR"/>
    <n v="21646"/>
    <n v="21646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I C F RESOURCES LLC"/>
    <s v="MEEIA 2 Residential Energy Efficiency Program Non-"/>
    <n v="2864942"/>
    <n v="2016054665"/>
    <x v="7"/>
    <s v="DR"/>
    <n v="15244"/>
    <n v="1524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m/>
    <s v="N/A"/>
    <s v="I C F RESOURCES LLC"/>
    <n v="2830302"/>
    <m/>
    <x v="7"/>
    <s v="CR"/>
    <n v="0"/>
    <n v="-59475.78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7"/>
    <s v="CR"/>
    <n v="0"/>
    <n v="-74175.34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7"/>
    <s v="J06DL"/>
    <n v="1"/>
    <s v="M2PC"/>
    <s v="EX"/>
    <s v="ACCRUAL"/>
    <s v="N/A"/>
    <s v="ICF Resources"/>
    <m/>
    <m/>
    <x v="7"/>
    <s v="DR"/>
    <n v="0"/>
    <n v="15244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57017"/>
    <n v="16047"/>
    <x v="7"/>
    <s v="DR"/>
    <n v="2045.25"/>
    <n v="2045.25"/>
    <s v="UD"/>
    <n v="742155"/>
    <m/>
    <s v="Actuals"/>
    <s v="AP"/>
    <m/>
    <s v="AP001-10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A D M ASSOCIATES INC"/>
    <s v="Interim PO for 2015-2018 ADM Evaluation Contractor"/>
    <n v="2857018"/>
    <n v="16049"/>
    <x v="7"/>
    <s v="DR"/>
    <n v="2876.63"/>
    <n v="2876.63"/>
    <s v="UD"/>
    <n v="742155"/>
    <m/>
    <s v="Actuals"/>
    <s v="AP"/>
    <m/>
    <s v="AP001-10/27/2016-00027"/>
    <s v="cr_accounts_payable"/>
    <m/>
    <n v="67053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m/>
    <s v="CADMUS GROUP INC"/>
    <s v="Interim PO for 2016-2018 Cadmus Evaluation Contrac"/>
    <n v="2839608"/>
    <s v="INV231215"/>
    <x v="7"/>
    <s v="DR"/>
    <n v="54890.64"/>
    <n v="54890.64"/>
    <s v="UD"/>
    <n v="742156"/>
    <m/>
    <s v="Actuals"/>
    <s v="AP"/>
    <m/>
    <s v="AP001-10/12/2016-00012"/>
    <s v="cr_accounts_payable"/>
    <m/>
    <n v="68917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7"/>
    <s v="CR"/>
    <n v="0"/>
    <n v="-125799.55"/>
    <m/>
    <n v="742156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4"/>
    <s v="J06DN"/>
    <n v="1"/>
    <s v="M2PC"/>
    <s v="EX"/>
    <s v="ACCRUAL"/>
    <s v="N/A"/>
    <s v="Cadmus"/>
    <m/>
    <m/>
    <x v="7"/>
    <s v="DR"/>
    <n v="0"/>
    <n v="124295.79"/>
    <m/>
    <n v="742156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48092"/>
    <n v="16046"/>
    <x v="7"/>
    <s v="DR"/>
    <n v="54244.13"/>
    <n v="54244.13"/>
    <s v="UD"/>
    <n v="742155"/>
    <m/>
    <s v="Actuals"/>
    <s v="AP"/>
    <m/>
    <s v="AP001-10/12/2016-00012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m/>
    <s v="A D M ASSOCIATES INC"/>
    <s v="Interim PO for 2015-2018 ADM Evaluation Contractor"/>
    <n v="2857022"/>
    <n v="16048"/>
    <x v="7"/>
    <s v="DR"/>
    <n v="50128.72"/>
    <n v="50128.72"/>
    <s v="UD"/>
    <n v="742155"/>
    <m/>
    <s v="Actuals"/>
    <s v="AP"/>
    <m/>
    <s v="AP001-10/21/2016-00021"/>
    <s v="cr_accounts_payable"/>
    <m/>
    <n v="67053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7"/>
    <s v="CR"/>
    <n v="0"/>
    <n v="-68918.58"/>
    <m/>
    <n v="742155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17"/>
    <s v="J06DP"/>
    <n v="1"/>
    <s v="M2PC"/>
    <s v="EX"/>
    <s v="ACCRUAL"/>
    <s v="N/A"/>
    <s v="ADM"/>
    <m/>
    <m/>
    <x v="7"/>
    <s v="DR"/>
    <n v="0"/>
    <n v="69833.440000000002"/>
    <m/>
    <n v="742155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48164"/>
    <n v="543050000"/>
    <x v="7"/>
    <s v="DR"/>
    <n v="7897.5"/>
    <n v="7897.5"/>
    <s v="UD"/>
    <n v="750593"/>
    <m/>
    <s v="Actuals"/>
    <s v="AP"/>
    <m/>
    <s v="AP001-10/12/2016-00012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HUGHES LEAHY KARLOVIC INC"/>
    <s v="2016 MEEIA paid media marketing plan."/>
    <n v="2848165"/>
    <n v="54113"/>
    <x v="7"/>
    <s v="DR"/>
    <n v="52204.61"/>
    <n v="52204.61"/>
    <s v="UD"/>
    <n v="750593"/>
    <m/>
    <s v="Actuals"/>
    <s v="AP"/>
    <m/>
    <s v="AP001-10/13/2016-00013"/>
    <s v="cr_accounts_payable"/>
    <m/>
    <n v="87078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41768"/>
    <s v="AMOPCHVAC"/>
    <x v="7"/>
    <s v="DR"/>
    <n v="4400"/>
    <n v="4400"/>
    <s v="UD"/>
    <n v="755864"/>
    <m/>
    <s v="Actuals"/>
    <s v="AP"/>
    <m/>
    <s v="AP001-10/06/2016-00006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58268"/>
    <s v="AMOHVACP-101716"/>
    <x v="7"/>
    <s v="DR"/>
    <n v="37263.81"/>
    <n v="37263.81"/>
    <s v="UD"/>
    <n v="755864"/>
    <m/>
    <s v="Actuals"/>
    <s v="AP"/>
    <m/>
    <s v="AP001-10/21/2016-00021"/>
    <s v="cr_accounts_payable"/>
    <m/>
    <n v="64531"/>
    <s v="N/A - Not Applicable"/>
  </r>
  <r>
    <s v="UEC"/>
    <n v="1"/>
    <n v="21"/>
    <n v="908"/>
    <s v="EED"/>
    <s v="908EED"/>
    <n v="20"/>
    <n v="20"/>
    <s v="N/A"/>
    <x v="18"/>
    <s v="J06DR"/>
    <n v="1"/>
    <s v="M2PC"/>
    <s v="EX"/>
    <m/>
    <s v="K C CREATIVE SERVICES"/>
    <s v="Direct mail processing for MEEIA 2016-2018 program"/>
    <n v="2865437"/>
    <s v="AMOHCACT"/>
    <x v="7"/>
    <s v="DR"/>
    <n v="11175.25"/>
    <n v="11175.25"/>
    <s v="UD"/>
    <n v="755864"/>
    <m/>
    <s v="Actuals"/>
    <s v="AP"/>
    <m/>
    <s v="AP001-10/31/2016-00031"/>
    <s v="cr_accounts_payable"/>
    <m/>
    <n v="64531"/>
    <s v="N/A - Not Applicable"/>
  </r>
  <r>
    <s v="UEC"/>
    <n v="1"/>
    <n v="21"/>
    <n v="908"/>
    <s v="EED"/>
    <s v="908EED"/>
    <n v="20"/>
    <n v="20"/>
    <s v="N/A"/>
    <x v="21"/>
    <s v="J0C9S"/>
    <n v="1"/>
    <s v="M2PC"/>
    <n v="34"/>
    <m/>
    <s v="I C F RESOURCES LLC"/>
    <s v="PURCHASING RATE"/>
    <n v="2830302"/>
    <s v="2016037658REV"/>
    <x v="7"/>
    <s v="DR"/>
    <n v="0"/>
    <n v="126.4"/>
    <m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n v="34"/>
    <m/>
    <s v="N/A"/>
    <s v="Reclass MEEIA purchasing rate to correct account"/>
    <n v="2830302"/>
    <m/>
    <x v="7"/>
    <s v="CR"/>
    <n v="0"/>
    <n v="-126.4"/>
    <m/>
    <n v="758507"/>
    <m/>
    <s v="Actuals"/>
    <s v="CULLEY"/>
    <m/>
    <s v="TD513-10/31/2016-10019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7"/>
    <s v="CR"/>
    <n v="0"/>
    <n v="-17100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CI"/>
    <s v="ACCRUAL"/>
    <s v="N/A"/>
    <s v="ICF Resources"/>
    <m/>
    <m/>
    <x v="7"/>
    <s v="DR"/>
    <n v="0"/>
    <n v="22500"/>
    <m/>
    <n v="758507"/>
    <m/>
    <s v="Actuals"/>
    <s v="CULLEY"/>
    <m/>
    <s v="TD512-10/31/2016-10002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30302"/>
    <s v="2016037658REV"/>
    <x v="7"/>
    <s v="DR"/>
    <n v="33966.35"/>
    <n v="33966.35"/>
    <s v="UD"/>
    <n v="758507"/>
    <m/>
    <s v="Actuals"/>
    <s v="AP"/>
    <m/>
    <s v="AP001-10/04/2016-0000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37335"/>
    <n v="2016048031"/>
    <x v="7"/>
    <s v="DR"/>
    <n v="13367.94"/>
    <n v="13367.94"/>
    <s v="UD"/>
    <n v="758507"/>
    <m/>
    <s v="Actuals"/>
    <s v="AP"/>
    <m/>
    <s v="AP001-10/06/2016-00006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46843"/>
    <n v="2016049935"/>
    <x v="7"/>
    <s v="DR"/>
    <n v="39159.53"/>
    <n v="39159.53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46846"/>
    <s v="2016049935ODC"/>
    <x v="7"/>
    <s v="DR"/>
    <n v="697.74"/>
    <n v="697.74"/>
    <s v="UD"/>
    <n v="758507"/>
    <m/>
    <s v="Actuals"/>
    <s v="AP"/>
    <m/>
    <s v="AP001-10/14/2016-00014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I C F RESOURCES LLC"/>
    <s v="MEEIA 2 Residential Energy Efficiency Program Non-"/>
    <n v="2864942"/>
    <n v="2016054665"/>
    <x v="7"/>
    <s v="DR"/>
    <n v="18151.34"/>
    <n v="18151.34"/>
    <s v="UD"/>
    <n v="758507"/>
    <m/>
    <s v="Actuals"/>
    <s v="AP"/>
    <m/>
    <s v="AP001-10/31/2016-00031"/>
    <s v="cr_accounts_payable"/>
    <m/>
    <n v="8454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m/>
    <s v="N/A"/>
    <s v="I C F RESOURCES LLC"/>
    <n v="2830302"/>
    <m/>
    <x v="7"/>
    <s v="CR"/>
    <n v="0"/>
    <n v="-33966.35"/>
    <m/>
    <n v="758507"/>
    <m/>
    <s v="Actuals"/>
    <s v="OTT"/>
    <m/>
    <s v="GL300-10/01/2016-00000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7"/>
    <s v="CR"/>
    <n v="0"/>
    <n v="-38599.410000000003"/>
    <m/>
    <n v="758507"/>
    <m/>
    <s v="Actuals"/>
    <s v="CULLEY"/>
    <m/>
    <s v="TD512-10/01/2016-09028"/>
    <s v="cr_gl_manual_journals"/>
    <m/>
    <s v="N/A"/>
    <s v="N/A - Not Applicable"/>
  </r>
  <r>
    <s v="UEC"/>
    <n v="1"/>
    <n v="21"/>
    <n v="908"/>
    <s v="EED"/>
    <s v="908EED"/>
    <n v="20"/>
    <n v="20"/>
    <s v="N/A"/>
    <x v="21"/>
    <s v="J0C9S"/>
    <n v="1"/>
    <s v="M2PC"/>
    <s v="EX"/>
    <s v="ACCRUAL"/>
    <s v="N/A"/>
    <s v="ICF Resources"/>
    <m/>
    <m/>
    <x v="7"/>
    <s v="DR"/>
    <n v="0"/>
    <n v="26785.38"/>
    <m/>
    <n v="758507"/>
    <m/>
    <s v="Actuals"/>
    <s v="CULLEY"/>
    <m/>
    <s v="TD512-10/31/2016-10002"/>
    <s v="cr_gl_manual_journals"/>
    <m/>
    <s v="N/A"/>
    <s v="N/A - Not Applicable"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  <r>
    <m/>
    <m/>
    <m/>
    <m/>
    <m/>
    <m/>
    <m/>
    <m/>
    <m/>
    <x v="22"/>
    <m/>
    <m/>
    <m/>
    <m/>
    <m/>
    <m/>
    <m/>
    <m/>
    <m/>
    <x v="8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98"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4751.02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3065.35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87.05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34857.49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2141.66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9854.34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3585.58"/>
    <m/>
    <m/>
    <m/>
    <s v="Actuals"/>
    <s v="CS662M"/>
    <m/>
    <s v="CA007-05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321.75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067.6099999999999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0.3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2614.42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822.66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424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2491.08"/>
    <m/>
    <m/>
    <m/>
    <s v="Actuals"/>
    <s v="CS662M"/>
    <m/>
    <s v="CA007-05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6606.97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608.03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.54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156.57"/>
    <m/>
    <m/>
    <m/>
    <s v="Actuals"/>
    <s v="CS662M"/>
    <m/>
    <s v="CA007-05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2274.36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693.86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25.35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566.1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481.8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85.43"/>
    <m/>
    <m/>
    <m/>
    <s v="Actuals"/>
    <s v="CS662M"/>
    <m/>
    <s v="CA007-05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645.81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288.08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0.04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319.93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75.31"/>
    <m/>
    <m/>
    <m/>
    <s v="Actuals"/>
    <s v="CS662M"/>
    <m/>
    <s v="CA007-05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3969.91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779.2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29.3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560.29999999999995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71.84"/>
    <m/>
    <m/>
    <m/>
    <s v="Actuals"/>
    <s v="CS662M"/>
    <m/>
    <s v="CA007-05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3621.86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253.08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97.44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478.29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840.31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981.3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3462.59"/>
    <m/>
    <m/>
    <m/>
    <s v="Actuals"/>
    <s v="CS662M"/>
    <m/>
    <s v="CA007-05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2794.2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1655.7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79.81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1379.7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971.92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5970.7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0"/>
    <s v="CR"/>
    <n v="0"/>
    <n v="-1266.9000000000001"/>
    <m/>
    <m/>
    <m/>
    <s v="Actuals"/>
    <s v="CS662M"/>
    <m/>
    <s v="CA007-05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4689.76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874.47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37.3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973.1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63.0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803.92"/>
    <m/>
    <m/>
    <m/>
    <s v="Actuals"/>
    <s v="CS662M"/>
    <m/>
    <s v="CA007-05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4876.5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3595.11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158.81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5688.54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257.93"/>
    <m/>
    <m/>
    <m/>
    <s v="Actuals"/>
    <s v="CS662M"/>
    <m/>
    <s v="CA007-05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0"/>
    <s v="CR"/>
    <n v="0"/>
    <n v="-12409.44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0"/>
    <s v="CR"/>
    <n v="0"/>
    <n v="-4942.37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0"/>
    <s v="CR"/>
    <n v="0"/>
    <n v="-97.4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0"/>
    <s v="CR"/>
    <n v="0"/>
    <n v="-6675.05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0"/>
    <s v="CR"/>
    <n v="0"/>
    <n v="-182.0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0"/>
    <s v="CR"/>
    <n v="0"/>
    <n v="-1323.32"/>
    <m/>
    <m/>
    <m/>
    <s v="Actuals"/>
    <s v="CS662M"/>
    <m/>
    <s v="CA007-05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012319.1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74812.42999999999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15012.39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21593.91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6403.4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642287.6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65882.3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79044.1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54450.9"/>
    <m/>
    <m/>
    <m/>
    <s v="Actuals"/>
    <s v="CS662M"/>
    <m/>
    <s v="CA007-06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70153.460000000006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4040.01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5686.22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419.56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21518.7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6288.73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416.59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3342.53"/>
    <m/>
    <m/>
    <m/>
    <s v="Actuals"/>
    <s v="CS662M"/>
    <m/>
    <s v="CA007-06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12174.89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7033.31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0887.57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490.25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4707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337.4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5096.3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605.65"/>
    <m/>
    <m/>
    <m/>
    <s v="Actuals"/>
    <s v="CS662M"/>
    <m/>
    <s v="CA007-06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90689.82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5548.38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041.3900000000001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6516.03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3646.86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0620.93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6588.64"/>
    <m/>
    <m/>
    <m/>
    <s v="Actuals"/>
    <s v="CS662M"/>
    <m/>
    <s v="CA007-06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38664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2970.07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49.82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9122.290000000000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158.9199999999999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6262.89"/>
    <m/>
    <m/>
    <m/>
    <s v="Actuals"/>
    <s v="CS662M"/>
    <m/>
    <s v="CA007-06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58612.73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5590.73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2253.4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247.21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0237.26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379.9299999999998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5667.29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520.34"/>
    <m/>
    <m/>
    <m/>
    <s v="Actuals"/>
    <s v="CS662M"/>
    <m/>
    <s v="CA007-06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40277.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2900.3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4155.67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613.8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6606.54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4028.6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4941.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9759.23"/>
    <m/>
    <m/>
    <m/>
    <s v="Actuals"/>
    <s v="CS662M"/>
    <m/>
    <s v="CA007-06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44044.56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15804.1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280.9599999999999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12785.19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2444.39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7198.65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3060.65"/>
    <m/>
    <m/>
    <m/>
    <s v="Actuals"/>
    <s v="CS662M"/>
    <m/>
    <s v="CA007-06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82536.95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4564.8900000000003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5570.04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813.35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8099.89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5222.79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32559.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0047.790000000001"/>
    <m/>
    <m/>
    <m/>
    <s v="Actuals"/>
    <s v="CS662M"/>
    <m/>
    <s v="CA007-06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86837.18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1"/>
    <s v="CR"/>
    <n v="0"/>
    <n v="-5867.0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29430.08000000000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122.8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35827.550000000003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5445.6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4818.02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1201.63"/>
    <m/>
    <m/>
    <m/>
    <s v="Actuals"/>
    <s v="CS662M"/>
    <m/>
    <s v="CA007-06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1"/>
    <s v="CR"/>
    <n v="0"/>
    <n v="-171859.22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1"/>
    <s v="CR"/>
    <n v="0"/>
    <n v="-11447.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1"/>
    <s v="CR"/>
    <n v="0"/>
    <n v="-40482.76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1"/>
    <s v="CR"/>
    <n v="0"/>
    <n v="-1243.41000000000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1"/>
    <s v="CR"/>
    <n v="0"/>
    <n v="-75167.179999999993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1"/>
    <s v="CR"/>
    <n v="0"/>
    <n v="-16733.84999999999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1"/>
    <s v="CR"/>
    <n v="0"/>
    <n v="-13153.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1"/>
    <s v="CR"/>
    <n v="0"/>
    <n v="-11872.76"/>
    <m/>
    <m/>
    <m/>
    <s v="Actuals"/>
    <s v="CS662M"/>
    <m/>
    <s v="CA007-06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386644.9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2"/>
    <s v="CR"/>
    <n v="0"/>
    <n v="-193651.5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10207.200000000001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62539.6500000000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7621.6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738352.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73247.070000000007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229681.33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71957.509999999995"/>
    <m/>
    <m/>
    <m/>
    <s v="Actuals"/>
    <s v="CS662M"/>
    <m/>
    <s v="CA007-07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87726.7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4384.9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8462.419999999998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459.99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24185.38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6995.39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2128.8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4792.93"/>
    <m/>
    <m/>
    <m/>
    <s v="Actuals"/>
    <s v="CS662M"/>
    <m/>
    <s v="CA007-07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47532.63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4870.2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597.37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52490.559999999998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439.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5935.24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566.23"/>
    <m/>
    <m/>
    <m/>
    <s v="Actuals"/>
    <s v="CS662M"/>
    <m/>
    <s v="CA007-07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243469.68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29692.33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165.3900000000001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40142.26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3734.43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1458.96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8548.94"/>
    <m/>
    <m/>
    <m/>
    <s v="Actuals"/>
    <s v="CS662M"/>
    <m/>
    <s v="CA007-07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3148.92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6065.21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84.17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0883.9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194.65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7474.57"/>
    <m/>
    <m/>
    <m/>
    <s v="Actuals"/>
    <s v="CS662M"/>
    <m/>
    <s v="CA007-07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75540.8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533.38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4718.0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285.2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2095.2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878.1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6860.75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3515.51"/>
    <m/>
    <m/>
    <m/>
    <s v="Actuals"/>
    <s v="CS662M"/>
    <m/>
    <s v="CA007-07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4028.7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2735.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7056.080000000002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829.91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8936.52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4099.979999999999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5831.3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8579.9"/>
    <m/>
    <m/>
    <m/>
    <s v="Actuals"/>
    <s v="CS662M"/>
    <m/>
    <s v="CA007-07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58614.5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940.8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17916.16999999999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323.6600000000000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14948.24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2664.7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7398.669999999998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3079.99"/>
    <m/>
    <m/>
    <m/>
    <s v="Actuals"/>
    <s v="CS662M"/>
    <m/>
    <s v="CA007-07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11109.14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4886.54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30924.87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061.57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43304.82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5398.21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40027.0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9928.7199999999993"/>
    <m/>
    <m/>
    <m/>
    <s v="Actuals"/>
    <s v="CS662M"/>
    <m/>
    <s v="CA007-07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123524.5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2"/>
    <s v="CR"/>
    <n v="0"/>
    <n v="-6227.89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5901.0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36683.5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617.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39820.16000000000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6279.5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6688.39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1454.61"/>
    <m/>
    <m/>
    <m/>
    <s v="Actuals"/>
    <s v="CS662M"/>
    <m/>
    <s v="CA007-07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2"/>
    <s v="CR"/>
    <n v="0"/>
    <n v="-226957.09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2"/>
    <s v="CR"/>
    <n v="0"/>
    <n v="-17489.189999999999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2"/>
    <s v="CR"/>
    <n v="0"/>
    <n v="-46856.7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2"/>
    <s v="CR"/>
    <n v="0"/>
    <n v="-1418.18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2"/>
    <s v="CR"/>
    <n v="0"/>
    <n v="-82833.5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2"/>
    <s v="CR"/>
    <n v="0"/>
    <n v="-17997.7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2"/>
    <s v="CR"/>
    <n v="0"/>
    <n v="-14354.7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2"/>
    <s v="CR"/>
    <n v="0"/>
    <n v="-14279.26"/>
    <m/>
    <m/>
    <m/>
    <s v="Actuals"/>
    <s v="CS662M"/>
    <m/>
    <s v="CA007-07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394536.33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197436.0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300.58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63707.84000000003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7701.02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740430.37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73685.78999999999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223602.7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69626.899999999994"/>
    <m/>
    <m/>
    <m/>
    <s v="Actuals"/>
    <s v="CS662M"/>
    <m/>
    <s v="CA007-08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87643.97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147.79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8439.78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487.82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24888.6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7196.3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2527.4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3165.07"/>
    <m/>
    <m/>
    <m/>
    <s v="Actuals"/>
    <s v="CS662M"/>
    <m/>
    <s v="CA007-08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48454.7699999999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7051.61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5165.54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519.1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52555.83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506.27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5626.3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399.6"/>
    <m/>
    <m/>
    <m/>
    <s v="Actuals"/>
    <s v="CS662M"/>
    <m/>
    <s v="CA007-08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244800.2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29649.47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171.400000000000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40474.37000000000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3809.05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2044.19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8389.9500000000007"/>
    <m/>
    <m/>
    <m/>
    <s v="Actuals"/>
    <s v="CS662M"/>
    <m/>
    <s v="CA007-08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1713.71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5936.82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92.74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0976.58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185.12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7562.7"/>
    <m/>
    <m/>
    <m/>
    <s v="Actuals"/>
    <s v="CS662M"/>
    <m/>
    <s v="CA007-08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75743.88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5083.49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4672.2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279.6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1657.63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744.45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7368.65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3214"/>
    <m/>
    <m/>
    <m/>
    <s v="Actuals"/>
    <s v="CS662M"/>
    <m/>
    <s v="CA007-08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4036.87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2921.87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6880.48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732.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8965.0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099.9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5935.38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0852.78"/>
    <m/>
    <m/>
    <m/>
    <s v="Actuals"/>
    <s v="CS662M"/>
    <m/>
    <s v="CA007-08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57996.99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5782.06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17488.48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305.13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14555.92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2613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3974.0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2772.47"/>
    <m/>
    <m/>
    <m/>
    <s v="Actuals"/>
    <s v="CS662M"/>
    <m/>
    <s v="CA007-08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10520.5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4971.82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30859.7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002.64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43742.47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5657.65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37892.53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9990.98"/>
    <m/>
    <m/>
    <m/>
    <s v="Actuals"/>
    <s v="CS662M"/>
    <m/>
    <s v="CA007-08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122020.6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3"/>
    <s v="CR"/>
    <n v="0"/>
    <n v="-6210.2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6430.68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35662.94999999999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492.5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39906.87999999999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6130.25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6768.8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1675"/>
    <m/>
    <m/>
    <m/>
    <s v="Actuals"/>
    <s v="CS662M"/>
    <m/>
    <s v="CA007-08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3"/>
    <s v="CR"/>
    <n v="0"/>
    <n v="-229980.41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3"/>
    <s v="CR"/>
    <n v="0"/>
    <n v="-15138.85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3"/>
    <s v="CR"/>
    <n v="0"/>
    <n v="-46728.75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3"/>
    <s v="CR"/>
    <n v="0"/>
    <n v="-1416.0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3"/>
    <s v="CR"/>
    <n v="0"/>
    <n v="-82793.82000000000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3"/>
    <s v="CR"/>
    <n v="0"/>
    <n v="-18823.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3"/>
    <s v="CR"/>
    <n v="0"/>
    <n v="-14490.6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3"/>
    <s v="CR"/>
    <n v="0"/>
    <n v="-14254.34"/>
    <m/>
    <m/>
    <m/>
    <s v="Actuals"/>
    <s v="CS662M"/>
    <m/>
    <s v="CA007-08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261003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205629.7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9758.8700000000008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53698.1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7376.8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736378.36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73473.0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42303.66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76251.69"/>
    <m/>
    <m/>
    <m/>
    <s v="Actuals"/>
    <s v="CS662M"/>
    <m/>
    <s v="CA007-09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80858.600000000006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4507.2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7830.59999999999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489.18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25333.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7089.72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979.3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4598.05"/>
    <m/>
    <m/>
    <m/>
    <s v="Actuals"/>
    <s v="CS662M"/>
    <m/>
    <s v="CA007-09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35194.1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14690.2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4151.67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582.1799999999999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54690.61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450.969999999999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6087.8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366.91"/>
    <m/>
    <m/>
    <m/>
    <s v="Actuals"/>
    <s v="CS662M"/>
    <m/>
    <s v="CA007-09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224207.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8712.45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141.74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0596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3615.09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1814.0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8777.5499999999993"/>
    <m/>
    <m/>
    <m/>
    <s v="Actuals"/>
    <s v="CS662M"/>
    <m/>
    <s v="CA007-09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43156.19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4614.2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70.2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0293.700000000001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177.17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7166.22"/>
    <m/>
    <m/>
    <m/>
    <s v="Actuals"/>
    <s v="CS662M"/>
    <m/>
    <s v="CA007-09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69182.9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3364.51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383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274.5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2249.8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768.1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6703.07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3372.08"/>
    <m/>
    <m/>
    <m/>
    <s v="Actuals"/>
    <s v="CS662M"/>
    <m/>
    <s v="CA007-09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47781.1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3047.66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6345.15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719.9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20143.91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5932.1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5942.63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3715.35"/>
    <m/>
    <m/>
    <m/>
    <s v="Actuals"/>
    <s v="CS662M"/>
    <m/>
    <s v="CA007-09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51346.5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6919.93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16535.40000000000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28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14985.8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2622.32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20582.04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2743.28"/>
    <m/>
    <m/>
    <m/>
    <s v="Actuals"/>
    <s v="CS662M"/>
    <m/>
    <s v="CA007-09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98262.41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5281.2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29436.81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969.37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3255.22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5634.9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41373.25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0523.64"/>
    <m/>
    <m/>
    <m/>
    <s v="Actuals"/>
    <s v="CS662M"/>
    <m/>
    <s v="CA007-09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113090.7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4"/>
    <s v="CR"/>
    <n v="0"/>
    <n v="-6474.2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6800.8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35048.6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456.55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40923.86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6210.82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7428.0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1614.53"/>
    <m/>
    <m/>
    <m/>
    <s v="Actuals"/>
    <s v="CS662M"/>
    <m/>
    <s v="CA007-09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4"/>
    <s v="CR"/>
    <n v="0"/>
    <n v="-207219.13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4"/>
    <s v="CR"/>
    <n v="0"/>
    <n v="-18608.07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4"/>
    <s v="CR"/>
    <n v="0"/>
    <n v="-45227.96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4"/>
    <s v="CR"/>
    <n v="0"/>
    <n v="-1444.29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4"/>
    <s v="CR"/>
    <n v="0"/>
    <n v="-84242.63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4"/>
    <s v="CR"/>
    <n v="0"/>
    <n v="-18435.080000000002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4"/>
    <s v="CR"/>
    <n v="0"/>
    <n v="-14602.88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4"/>
    <s v="CR"/>
    <n v="0"/>
    <n v="-15213.98"/>
    <m/>
    <m/>
    <m/>
    <s v="Actuals"/>
    <s v="CS662M"/>
    <m/>
    <s v="CA007-09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868516.3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184261.77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9865.299999999999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11064.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6338.98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644060.9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67045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204991.4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64708.480000000003"/>
    <m/>
    <m/>
    <m/>
    <s v="Actuals"/>
    <s v="CS662M"/>
    <m/>
    <s v="CA007-10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61043.6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514.770000000000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5433.7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452.7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22418.48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6643.23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2125.87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2919.71"/>
    <m/>
    <m/>
    <m/>
    <s v="Actuals"/>
    <s v="CS662M"/>
    <m/>
    <s v="CA007-10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98666.98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6000.64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0618.88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576.17999999999995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46456.80000000000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225.0700000000002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5410.57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301.67"/>
    <m/>
    <m/>
    <m/>
    <s v="Actuals"/>
    <s v="CS662M"/>
    <m/>
    <s v="CA007-10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164364.9200000000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4073.33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981.7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7738.14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3527.78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1019.5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8639.9599999999991"/>
    <m/>
    <m/>
    <m/>
    <s v="Actuals"/>
    <s v="CS662M"/>
    <m/>
    <s v="CA007-10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0763.21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1763.03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144.16999999999999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8663.0400000000009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167.26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6227.01"/>
    <m/>
    <m/>
    <m/>
    <s v="Actuals"/>
    <s v="CS662M"/>
    <m/>
    <s v="CA007-10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52066.9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164.5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1561.15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248.51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0409.52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711.22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6033.8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3260.16"/>
    <m/>
    <m/>
    <m/>
    <s v="Actuals"/>
    <s v="CS662M"/>
    <m/>
    <s v="CA007-10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6223.66000000000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2508.7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4405.29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992.6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7919.79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142.9699999999998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5217.3100000000004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7877.48"/>
    <m/>
    <m/>
    <m/>
    <s v="Actuals"/>
    <s v="CS662M"/>
    <m/>
    <s v="CA007-10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38865.620000000003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6388.94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14312.03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291.5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13403.1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2219.08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2471.48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2632.68"/>
    <m/>
    <m/>
    <m/>
    <s v="Actuals"/>
    <s v="CS662M"/>
    <m/>
    <s v="CA007-10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73242.6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4872.5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25457.14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789.3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8462.239999999998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5438.85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35011.440000000002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9843"/>
    <m/>
    <m/>
    <m/>
    <s v="Actuals"/>
    <s v="CS662M"/>
    <m/>
    <s v="CA007-10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83170.89999999999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PC"/>
    <n v="90"/>
    <m/>
    <s v="N/A"/>
    <s v="CSS REVENUES - $"/>
    <m/>
    <m/>
    <x v="5"/>
    <s v="CR"/>
    <n v="0"/>
    <n v="-5359.38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6396.25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31143.27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3471.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36593.9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7186.56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6027.36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0876.43"/>
    <m/>
    <m/>
    <m/>
    <s v="Actuals"/>
    <s v="CS662M"/>
    <m/>
    <s v="CA007-10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PC"/>
    <n v="90"/>
    <m/>
    <s v="N/A"/>
    <s v="CSS REVENUES - $"/>
    <m/>
    <m/>
    <x v="5"/>
    <s v="CR"/>
    <n v="0"/>
    <n v="-155360.9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PC"/>
    <n v="90"/>
    <m/>
    <s v="N/A"/>
    <s v="CSS REVENUES - $"/>
    <m/>
    <m/>
    <x v="5"/>
    <s v="CR"/>
    <n v="0"/>
    <n v="-15817.18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PC"/>
    <n v="90"/>
    <m/>
    <s v="N/A"/>
    <s v="CSS REVENUES - $"/>
    <m/>
    <m/>
    <x v="5"/>
    <s v="CR"/>
    <n v="0"/>
    <n v="-38687.629999999997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PC"/>
    <n v="90"/>
    <m/>
    <s v="N/A"/>
    <s v="CSS REVENUES - $"/>
    <m/>
    <m/>
    <x v="5"/>
    <s v="CR"/>
    <n v="0"/>
    <n v="-1272.29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PC"/>
    <n v="90"/>
    <m/>
    <s v="N/A"/>
    <s v="CSS REVENUES - $"/>
    <m/>
    <m/>
    <x v="5"/>
    <s v="CR"/>
    <n v="0"/>
    <n v="-73609.570000000007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PC"/>
    <n v="90"/>
    <m/>
    <s v="N/A"/>
    <s v="CSS REVENUES - $"/>
    <m/>
    <m/>
    <x v="5"/>
    <s v="CR"/>
    <n v="0"/>
    <n v="-17059.7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PC"/>
    <n v="90"/>
    <m/>
    <s v="N/A"/>
    <s v="CSS REVENUES - $"/>
    <m/>
    <m/>
    <x v="5"/>
    <s v="CR"/>
    <n v="0"/>
    <n v="-13726.74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PC"/>
    <n v="90"/>
    <m/>
    <s v="N/A"/>
    <s v="CSS REVENUES - $"/>
    <m/>
    <m/>
    <x v="5"/>
    <s v="CR"/>
    <n v="0"/>
    <n v="-13867.13"/>
    <m/>
    <m/>
    <m/>
    <s v="Actuals"/>
    <s v="CS662M"/>
    <m/>
    <s v="CA007-10/31/2016-00000"/>
    <s v="cr_css"/>
    <m/>
    <s v="N/A"/>
    <s v="N/A - Not Applicable"/>
  </r>
  <r>
    <m/>
    <m/>
    <m/>
    <m/>
    <m/>
    <x v="9"/>
    <m/>
    <m/>
    <m/>
    <m/>
    <m/>
    <m/>
    <m/>
    <m/>
    <m/>
    <m/>
    <m/>
    <m/>
    <m/>
    <x v="6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497"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507.41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362.28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10.73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335.69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82.06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760.83"/>
    <m/>
    <m/>
    <m/>
    <s v="Actuals"/>
    <s v="CS662M"/>
    <m/>
    <s v="CA007-05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137.38999999999999"/>
    <m/>
    <m/>
    <m/>
    <s v="Actuals"/>
    <s v="CS662M"/>
    <m/>
    <s v="CA007-05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34.92999999999995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9.53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84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00.17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31.52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54.57"/>
    <m/>
    <m/>
    <m/>
    <s v="Actuals"/>
    <s v="CS662M"/>
    <m/>
    <s v="CA007-05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95.45"/>
    <m/>
    <m/>
    <m/>
    <s v="Actuals"/>
    <s v="CS662M"/>
    <m/>
    <s v="CA007-05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663.23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16.96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04"/>
    <m/>
    <m/>
    <m/>
    <s v="Actuals"/>
    <s v="CS662M"/>
    <m/>
    <s v="CA007-05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44.31"/>
    <m/>
    <m/>
    <m/>
    <s v="Actuals"/>
    <s v="CS662M"/>
    <m/>
    <s v="CA007-05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232.2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47.15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3.52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60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18.47"/>
    <m/>
    <m/>
    <m/>
    <s v="Actuals"/>
    <s v="CS662M"/>
    <m/>
    <s v="CA007-05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3.27"/>
    <m/>
    <m/>
    <m/>
    <s v="Actuals"/>
    <s v="CS662M"/>
    <m/>
    <s v="CA007-05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65.53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7.88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12.27"/>
    <m/>
    <m/>
    <m/>
    <s v="Actuals"/>
    <s v="CS662M"/>
    <m/>
    <s v="CA007-05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2.89"/>
    <m/>
    <m/>
    <m/>
    <s v="Actuals"/>
    <s v="CS662M"/>
    <m/>
    <s v="CA007-05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398.59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1.6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0.81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1.48"/>
    <m/>
    <m/>
    <m/>
    <s v="Actuals"/>
    <s v="CS662M"/>
    <m/>
    <s v="CA007-05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2.75"/>
    <m/>
    <m/>
    <m/>
    <s v="Actuals"/>
    <s v="CS662M"/>
    <m/>
    <s v="CA007-05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363.72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34.619999999999997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7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56.65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70.52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37.6"/>
    <m/>
    <m/>
    <m/>
    <s v="Actuals"/>
    <s v="CS662M"/>
    <m/>
    <s v="CA007-05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132.68"/>
    <m/>
    <m/>
    <m/>
    <s v="Actuals"/>
    <s v="CS662M"/>
    <m/>
    <s v="CA007-05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280.93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45.98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21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52.84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37.24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228.79"/>
    <m/>
    <m/>
    <m/>
    <s v="Actuals"/>
    <s v="CS662M"/>
    <m/>
    <s v="CA007-05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0"/>
    <s v="CR"/>
    <n v="0"/>
    <n v="-48.54"/>
    <m/>
    <m/>
    <m/>
    <s v="Actuals"/>
    <s v="CS662M"/>
    <m/>
    <s v="CA007-05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471.63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24.23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1.0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37.29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6.25"/>
    <m/>
    <m/>
    <m/>
    <s v="Actuals"/>
    <s v="CS662M"/>
    <m/>
    <s v="CA007-05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69.13"/>
    <m/>
    <m/>
    <m/>
    <s v="Actuals"/>
    <s v="CS662M"/>
    <m/>
    <s v="CA007-05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490.08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99.8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4.4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18.03"/>
    <m/>
    <m/>
    <m/>
    <s v="Actuals"/>
    <s v="CS662M"/>
    <m/>
    <s v="CA007-05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9.8800000000000008"/>
    <m/>
    <m/>
    <m/>
    <s v="Actuals"/>
    <s v="CS662M"/>
    <m/>
    <s v="CA007-05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0"/>
    <s v="CR"/>
    <n v="0"/>
    <n v="-1246.44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0"/>
    <s v="CR"/>
    <n v="0"/>
    <n v="-137.18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0"/>
    <s v="CR"/>
    <n v="0"/>
    <n v="-2.71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0"/>
    <s v="CR"/>
    <n v="0"/>
    <n v="-255.82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0"/>
    <s v="CR"/>
    <n v="0"/>
    <n v="-6.98"/>
    <m/>
    <m/>
    <m/>
    <s v="Actuals"/>
    <s v="CS662M"/>
    <m/>
    <s v="CA007-05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0"/>
    <s v="CR"/>
    <n v="0"/>
    <n v="-50.71"/>
    <m/>
    <m/>
    <m/>
    <s v="Actuals"/>
    <s v="CS662M"/>
    <m/>
    <s v="CA007-05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01675.2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774.25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556.70000000000005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6158.76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77.99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24611.9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524.5300000000002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6860.77"/>
    <m/>
    <m/>
    <m/>
    <s v="Actuals"/>
    <s v="CS662M"/>
    <m/>
    <s v="CA007-06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086.54"/>
    <m/>
    <m/>
    <m/>
    <s v="Actuals"/>
    <s v="CS662M"/>
    <m/>
    <s v="CA007-06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7044.7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49.82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435.54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1.71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824.5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40.9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4.28"/>
    <m/>
    <m/>
    <m/>
    <s v="Actuals"/>
    <s v="CS662M"/>
    <m/>
    <s v="CA007-06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511.27"/>
    <m/>
    <m/>
    <m/>
    <s v="Actuals"/>
    <s v="CS662M"/>
    <m/>
    <s v="CA007-06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1266.11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60.82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580.23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3.64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803.9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89.56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95.28"/>
    <m/>
    <m/>
    <m/>
    <s v="Actuals"/>
    <s v="CS662M"/>
    <m/>
    <s v="CA007-06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3.21"/>
    <m/>
    <m/>
    <m/>
    <s v="Actuals"/>
    <s v="CS662M"/>
    <m/>
    <s v="CA007-06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9149.91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709.26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28.97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399.27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139.72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406.98"/>
    <m/>
    <m/>
    <m/>
    <s v="Actuals"/>
    <s v="CS662M"/>
    <m/>
    <s v="CA007-06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252.48"/>
    <m/>
    <m/>
    <m/>
    <s v="Actuals"/>
    <s v="CS662M"/>
    <m/>
    <s v="CA007-06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3883.6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58.87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4.16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349.52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6.09"/>
    <m/>
    <m/>
    <m/>
    <s v="Actuals"/>
    <s v="CS662M"/>
    <m/>
    <s v="CA007-06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39.99"/>
    <m/>
    <m/>
    <m/>
    <s v="Actuals"/>
    <s v="CS662M"/>
    <m/>
    <s v="CA007-06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5885.57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207.3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39.5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6.8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392.34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91.22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17.16"/>
    <m/>
    <m/>
    <m/>
    <s v="Actuals"/>
    <s v="CS662M"/>
    <m/>
    <s v="CA007-06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19.940000000000001"/>
    <m/>
    <m/>
    <m/>
    <s v="Actuals"/>
    <s v="CS662M"/>
    <m/>
    <s v="CA007-06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4044.34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07.5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392.69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17.100000000000001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636.41999999999996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154.38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89.35"/>
    <m/>
    <m/>
    <m/>
    <s v="Actuals"/>
    <s v="CS662M"/>
    <m/>
    <s v="CA007-06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373.98"/>
    <m/>
    <m/>
    <m/>
    <s v="Actuals"/>
    <s v="CS662M"/>
    <m/>
    <s v="CA007-06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4424.33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437.9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7.75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489.91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93.68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275.83"/>
    <m/>
    <m/>
    <m/>
    <s v="Actuals"/>
    <s v="CS662M"/>
    <m/>
    <s v="CA007-06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117.28"/>
    <m/>
    <m/>
    <m/>
    <s v="Actuals"/>
    <s v="CS662M"/>
    <m/>
    <s v="CA007-06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8288.7099999999991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169.2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708.92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22.67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460.07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00.13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1247.68"/>
    <m/>
    <m/>
    <m/>
    <s v="Actuals"/>
    <s v="CS662M"/>
    <m/>
    <s v="CA007-06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385.03"/>
    <m/>
    <m/>
    <m/>
    <s v="Actuals"/>
    <s v="CS662M"/>
    <m/>
    <s v="CA007-06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8722.39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1"/>
    <s v="CR"/>
    <n v="0"/>
    <n v="-217.5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816.94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31.17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1372.84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208.66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67.79999999999995"/>
    <m/>
    <m/>
    <m/>
    <s v="Actuals"/>
    <s v="CS662M"/>
    <m/>
    <s v="CA007-06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429.24"/>
    <m/>
    <m/>
    <m/>
    <s v="Actuals"/>
    <s v="CS662M"/>
    <m/>
    <s v="CA007-06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1"/>
    <s v="CR"/>
    <n v="0"/>
    <n v="-17257.34999999999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1"/>
    <s v="CR"/>
    <n v="0"/>
    <n v="-424.49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1"/>
    <s v="CR"/>
    <n v="0"/>
    <n v="-1124.08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1"/>
    <s v="CR"/>
    <n v="0"/>
    <n v="-34.5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1"/>
    <s v="CR"/>
    <n v="0"/>
    <n v="-2880.38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1"/>
    <s v="CR"/>
    <n v="0"/>
    <n v="-641.22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1"/>
    <s v="CR"/>
    <n v="0"/>
    <n v="-504.01"/>
    <m/>
    <m/>
    <m/>
    <s v="Actuals"/>
    <s v="CS662M"/>
    <m/>
    <s v="CA007-06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1"/>
    <s v="CR"/>
    <n v="0"/>
    <n v="-454.96"/>
    <m/>
    <m/>
    <m/>
    <s v="Actuals"/>
    <s v="CS662M"/>
    <m/>
    <s v="CA007-06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39257.7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2"/>
    <s v="CR"/>
    <n v="0"/>
    <n v="-7181.17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378.5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7298.14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11.8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28293.16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806.8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8801.1299999999992"/>
    <m/>
    <m/>
    <m/>
    <s v="Actuals"/>
    <s v="CS662M"/>
    <m/>
    <s v="CA007-07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2757.31"/>
    <m/>
    <m/>
    <m/>
    <s v="Actuals"/>
    <s v="CS662M"/>
    <m/>
    <s v="CA007-07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8810.7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62.61000000000001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512.74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12.81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926.76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68.07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81.569999999999993"/>
    <m/>
    <m/>
    <m/>
    <s v="Actuals"/>
    <s v="CS662M"/>
    <m/>
    <s v="CA007-07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566.85"/>
    <m/>
    <m/>
    <m/>
    <s v="Actuals"/>
    <s v="CS662M"/>
    <m/>
    <s v="CA007-07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4815.4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691.01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16.600000000000001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2011.3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93.49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27.45"/>
    <m/>
    <m/>
    <m/>
    <s v="Actuals"/>
    <s v="CS662M"/>
    <m/>
    <s v="CA007-07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21.7"/>
    <m/>
    <m/>
    <m/>
    <s v="Actuals"/>
    <s v="CS662M"/>
    <m/>
    <s v="CA007-07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24451.57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824.5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32.409999999999997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538.1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43.0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439.09"/>
    <m/>
    <m/>
    <m/>
    <s v="Actuals"/>
    <s v="CS662M"/>
    <m/>
    <s v="CA007-07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27.58999999999997"/>
    <m/>
    <m/>
    <m/>
    <s v="Actuals"/>
    <s v="CS662M"/>
    <m/>
    <s v="CA007-07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337.3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44.44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5.1100000000000003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417.02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7.46"/>
    <m/>
    <m/>
    <m/>
    <s v="Actuals"/>
    <s v="CS662M"/>
    <m/>
    <s v="CA007-07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86.41000000000003"/>
    <m/>
    <m/>
    <m/>
    <s v="Actuals"/>
    <s v="CS662M"/>
    <m/>
    <s v="CA007-07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7585.73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05.1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07.94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7.86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463.51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10.29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62.89999999999998"/>
    <m/>
    <m/>
    <m/>
    <s v="Actuals"/>
    <s v="CS662M"/>
    <m/>
    <s v="CA007-07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134.69999999999999"/>
    <m/>
    <m/>
    <m/>
    <s v="Actuals"/>
    <s v="CS662M"/>
    <m/>
    <s v="CA007-07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426.1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01.45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73.34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3.08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725.56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57.1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223.45"/>
    <m/>
    <m/>
    <m/>
    <s v="Actuals"/>
    <s v="CS662M"/>
    <m/>
    <s v="CA007-07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28.77"/>
    <m/>
    <m/>
    <m/>
    <s v="Actuals"/>
    <s v="CS662M"/>
    <m/>
    <s v="CA007-07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5886.2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20.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496.8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8.949999999999999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572.76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102.13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666.72"/>
    <m/>
    <m/>
    <m/>
    <s v="Actuals"/>
    <s v="CS662M"/>
    <m/>
    <s v="CA007-07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118.01"/>
    <m/>
    <m/>
    <m/>
    <s v="Actuals"/>
    <s v="CS662M"/>
    <m/>
    <s v="CA007-07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1156.5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181.21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857.62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29.56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659.33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06.86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1533.79"/>
    <m/>
    <m/>
    <m/>
    <s v="Actuals"/>
    <s v="CS662M"/>
    <m/>
    <s v="CA007-07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380.47"/>
    <m/>
    <m/>
    <m/>
    <s v="Actuals"/>
    <s v="CS662M"/>
    <m/>
    <s v="CA007-07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12404.4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2"/>
    <s v="CR"/>
    <n v="0"/>
    <n v="-230.95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218.83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1019.06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44.9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1525.88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240.62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639.5"/>
    <m/>
    <m/>
    <m/>
    <s v="Actuals"/>
    <s v="CS662M"/>
    <m/>
    <s v="CA007-07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438.93"/>
    <m/>
    <m/>
    <m/>
    <s v="Actuals"/>
    <s v="CS662M"/>
    <m/>
    <s v="CA007-07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2"/>
    <s v="CR"/>
    <n v="0"/>
    <n v="-22793.06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2"/>
    <s v="CR"/>
    <n v="0"/>
    <n v="-648.5499999999999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2"/>
    <s v="CR"/>
    <n v="0"/>
    <n v="-1301.7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2"/>
    <s v="CR"/>
    <n v="0"/>
    <n v="-39.43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2"/>
    <s v="CR"/>
    <n v="0"/>
    <n v="-3174.1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2"/>
    <s v="CR"/>
    <n v="0"/>
    <n v="-689.72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2"/>
    <s v="CR"/>
    <n v="0"/>
    <n v="-550.04999999999995"/>
    <m/>
    <m/>
    <m/>
    <s v="Actuals"/>
    <s v="CS662M"/>
    <m/>
    <s v="CA007-07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2"/>
    <s v="CR"/>
    <n v="0"/>
    <n v="-547.16999999999996"/>
    <m/>
    <m/>
    <m/>
    <s v="Actuals"/>
    <s v="CS662M"/>
    <m/>
    <s v="CA007-07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40048.7000000000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7321.5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59.47999999999999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7329.84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14.19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28372.51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823.46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8568.17"/>
    <m/>
    <m/>
    <m/>
    <s v="Actuals"/>
    <s v="CS662M"/>
    <m/>
    <s v="CA007-08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2668.01"/>
    <m/>
    <m/>
    <m/>
    <s v="Actuals"/>
    <s v="CS662M"/>
    <m/>
    <s v="CA007-08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8802.209999999999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53.81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512.04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13.57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953.66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75.73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96.85"/>
    <m/>
    <m/>
    <m/>
    <s v="Actuals"/>
    <s v="CS662M"/>
    <m/>
    <s v="CA007-08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504.47"/>
    <m/>
    <m/>
    <m/>
    <s v="Actuals"/>
    <s v="CS662M"/>
    <m/>
    <s v="CA007-08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4907.43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261.4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699.4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14.4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2013.88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96.05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15.59"/>
    <m/>
    <m/>
    <m/>
    <s v="Actuals"/>
    <s v="CS662M"/>
    <m/>
    <s v="CA007-08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5.31"/>
    <m/>
    <m/>
    <m/>
    <s v="Actuals"/>
    <s v="CS662M"/>
    <m/>
    <s v="CA007-08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24583.9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823.58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32.52000000000000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550.81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45.99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461.53"/>
    <m/>
    <m/>
    <m/>
    <s v="Actuals"/>
    <s v="CS662M"/>
    <m/>
    <s v="CA007-08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321.5"/>
    <m/>
    <m/>
    <m/>
    <s v="Actuals"/>
    <s v="CS662M"/>
    <m/>
    <s v="CA007-08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193.3599999999997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41.34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5.37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420.58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7.1"/>
    <m/>
    <m/>
    <m/>
    <s v="Actuals"/>
    <s v="CS662M"/>
    <m/>
    <s v="CA007-08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89.79000000000002"/>
    <m/>
    <m/>
    <m/>
    <s v="Actuals"/>
    <s v="CS662M"/>
    <m/>
    <s v="CA007-08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7607.23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88.51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06.34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7.72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446.67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05.18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82.36"/>
    <m/>
    <m/>
    <m/>
    <s v="Actuals"/>
    <s v="CS662M"/>
    <m/>
    <s v="CA007-08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23.16"/>
    <m/>
    <m/>
    <m/>
    <s v="Actuals"/>
    <s v="CS662M"/>
    <m/>
    <s v="CA007-08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427.83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08.35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68.5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0.3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726.72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80.44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227.45"/>
    <m/>
    <m/>
    <m/>
    <s v="Actuals"/>
    <s v="CS662M"/>
    <m/>
    <s v="CA007-08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415.86"/>
    <m/>
    <m/>
    <m/>
    <s v="Actuals"/>
    <s v="CS662M"/>
    <m/>
    <s v="CA007-08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5824.76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214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485.0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8.41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557.7999999999999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100.15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535.48"/>
    <m/>
    <m/>
    <m/>
    <s v="Actuals"/>
    <s v="CS662M"/>
    <m/>
    <s v="CA007-08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106.23"/>
    <m/>
    <m/>
    <m/>
    <s v="Actuals"/>
    <s v="CS662M"/>
    <m/>
    <s v="CA007-08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1100.0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184.37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856.04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27.83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676.1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16.8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1451.96"/>
    <m/>
    <m/>
    <m/>
    <s v="Actuals"/>
    <s v="CS662M"/>
    <m/>
    <s v="CA007-08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382.85"/>
    <m/>
    <m/>
    <m/>
    <s v="Actuals"/>
    <s v="CS662M"/>
    <m/>
    <s v="CA007-08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12254.6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3"/>
    <s v="CR"/>
    <n v="0"/>
    <n v="-230.29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238.47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990.71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41.43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1529.2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234.9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642.58000000000004"/>
    <m/>
    <m/>
    <m/>
    <s v="Actuals"/>
    <s v="CS662M"/>
    <m/>
    <s v="CA007-08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447.38"/>
    <m/>
    <m/>
    <m/>
    <s v="Actuals"/>
    <s v="CS662M"/>
    <m/>
    <s v="CA007-08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3"/>
    <s v="CR"/>
    <n v="0"/>
    <n v="-23098.31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3"/>
    <s v="CR"/>
    <n v="0"/>
    <n v="-561.3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3"/>
    <s v="CR"/>
    <n v="0"/>
    <n v="-1298.0999999999999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3"/>
    <s v="CR"/>
    <n v="0"/>
    <n v="-39.409999999999997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3"/>
    <s v="CR"/>
    <n v="0"/>
    <n v="-3172.42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3"/>
    <s v="CR"/>
    <n v="0"/>
    <n v="-721.33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3"/>
    <s v="CR"/>
    <n v="0"/>
    <n v="-555.26"/>
    <m/>
    <m/>
    <m/>
    <s v="Actuals"/>
    <s v="CS662M"/>
    <m/>
    <s v="CA007-08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3"/>
    <s v="CR"/>
    <n v="0"/>
    <n v="-546.22"/>
    <m/>
    <m/>
    <m/>
    <s v="Actuals"/>
    <s v="CS662M"/>
    <m/>
    <s v="CA007-08/31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26641.18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7625.32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361.89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7051.03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205.1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28217.040000000001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815.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9284.85"/>
    <m/>
    <m/>
    <m/>
    <s v="Actuals"/>
    <s v="CS662M"/>
    <m/>
    <s v="CA007-09/30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2921.93"/>
    <m/>
    <m/>
    <m/>
    <s v="Actuals"/>
    <s v="CS662M"/>
    <m/>
    <s v="CA007-09/30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8120.1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67.14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95.13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3.61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970.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71.69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114.17"/>
    <m/>
    <m/>
    <m/>
    <s v="Actuals"/>
    <s v="CS662M"/>
    <m/>
    <s v="CA007-09/30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59.39"/>
    <m/>
    <m/>
    <m/>
    <s v="Actuals"/>
    <s v="CS662M"/>
    <m/>
    <s v="CA007-09/30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3577.18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544.7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671.05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6.190000000000001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2095.77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93.92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33.29"/>
    <m/>
    <m/>
    <m/>
    <s v="Actuals"/>
    <s v="CS662M"/>
    <m/>
    <s v="CA007-09/30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4.06"/>
    <m/>
    <m/>
    <m/>
    <s v="Actuals"/>
    <s v="CS662M"/>
    <m/>
    <s v="CA007-09/30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22515.88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797.35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31.78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555.63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38.53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452.7"/>
    <m/>
    <m/>
    <m/>
    <s v="Actuals"/>
    <s v="CS662M"/>
    <m/>
    <s v="CA007-09/30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336.37"/>
    <m/>
    <m/>
    <m/>
    <s v="Actuals"/>
    <s v="CS662M"/>
    <m/>
    <s v="CA007-09/30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4334.08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04.52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.730000000000000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394.4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6.79"/>
    <m/>
    <m/>
    <m/>
    <s v="Actuals"/>
    <s v="CS662M"/>
    <m/>
    <s v="CA007-09/30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74.60000000000002"/>
    <m/>
    <m/>
    <m/>
    <s v="Actuals"/>
    <s v="CS662M"/>
    <m/>
    <s v="CA007-09/30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6947.41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24.77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382.95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7.64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469.38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06.04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56.86"/>
    <m/>
    <m/>
    <m/>
    <s v="Actuals"/>
    <s v="CS662M"/>
    <m/>
    <s v="CA007-09/30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29.22"/>
    <m/>
    <m/>
    <m/>
    <s v="Actuals"/>
    <s v="CS662M"/>
    <m/>
    <s v="CA007-09/30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4798.1400000000003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13.0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53.24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19.96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771.85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27.32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227.7"/>
    <m/>
    <m/>
    <m/>
    <s v="Actuals"/>
    <s v="CS662M"/>
    <m/>
    <s v="CA007-09/30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25.54"/>
    <m/>
    <m/>
    <m/>
    <s v="Actuals"/>
    <s v="CS662M"/>
    <m/>
    <s v="CA007-09/30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5156.2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256.61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45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8.0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574.22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100.46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788.7"/>
    <m/>
    <m/>
    <m/>
    <s v="Actuals"/>
    <s v="CS662M"/>
    <m/>
    <s v="CA007-09/30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105.11"/>
    <m/>
    <m/>
    <m/>
    <s v="Actuals"/>
    <s v="CS662M"/>
    <m/>
    <s v="CA007-09/30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9868.06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195.84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816.4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26.8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657.49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15.95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1585.37"/>
    <m/>
    <m/>
    <m/>
    <s v="Actuals"/>
    <s v="CS662M"/>
    <m/>
    <s v="CA007-09/30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403.27"/>
    <m/>
    <m/>
    <m/>
    <s v="Actuals"/>
    <s v="CS662M"/>
    <m/>
    <s v="CA007-09/30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11356.81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4"/>
    <s v="CR"/>
    <n v="0"/>
    <n v="-240.08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252.1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973.62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0.45000000000000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1568.17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237.99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667.83"/>
    <m/>
    <m/>
    <m/>
    <s v="Actuals"/>
    <s v="CS662M"/>
    <m/>
    <s v="CA007-09/30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445.04"/>
    <m/>
    <m/>
    <m/>
    <s v="Actuals"/>
    <s v="CS662M"/>
    <m/>
    <s v="CA007-09/30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4"/>
    <s v="CR"/>
    <n v="0"/>
    <n v="-20810.04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4"/>
    <s v="CR"/>
    <n v="0"/>
    <n v="-690.04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4"/>
    <s v="CR"/>
    <n v="0"/>
    <n v="-1256.7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4"/>
    <s v="CR"/>
    <n v="0"/>
    <n v="-40.06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4"/>
    <s v="CR"/>
    <n v="0"/>
    <n v="-3228.1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4"/>
    <s v="CR"/>
    <n v="0"/>
    <n v="-706.42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4"/>
    <s v="CR"/>
    <n v="0"/>
    <n v="-559.61"/>
    <m/>
    <m/>
    <m/>
    <s v="Actuals"/>
    <s v="CS662M"/>
    <m/>
    <s v="CA007-09/30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4"/>
    <s v="CR"/>
    <n v="0"/>
    <n v="-582.99"/>
    <m/>
    <m/>
    <m/>
    <s v="Actuals"/>
    <s v="CS662M"/>
    <m/>
    <s v="CA007-09/30/2016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87234.12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6832.9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365.83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5865.56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76.22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24680.14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569.17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7855.08"/>
    <m/>
    <m/>
    <m/>
    <s v="Actuals"/>
    <s v="CS662M"/>
    <m/>
    <s v="CA007-10/31/2016-00000"/>
    <s v="cr_css"/>
    <m/>
    <s v="N/A"/>
    <s v="N/A - Not Applicable"/>
  </r>
  <r>
    <s v="UEC"/>
    <n v="1"/>
    <n v="21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2479.5100000000002"/>
    <m/>
    <m/>
    <m/>
    <s v="Actuals"/>
    <s v="CS662M"/>
    <m/>
    <s v="CA007-10/31/2016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6130.79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67.42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428.36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2.61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859.11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54.5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81.459999999999994"/>
    <m/>
    <m/>
    <m/>
    <s v="Actuals"/>
    <s v="CS662M"/>
    <m/>
    <s v="CA007-10/31/2016-00000"/>
    <s v="cr_css"/>
    <m/>
    <s v="N/A"/>
    <s v="N/A - Not Applicable"/>
  </r>
  <r>
    <s v="UEC"/>
    <n v="1"/>
    <n v="23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495.07"/>
    <m/>
    <m/>
    <m/>
    <s v="Actuals"/>
    <s v="CS662M"/>
    <m/>
    <s v="CA007-10/31/2016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9908.51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222.52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572.5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16.04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780.1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5.27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07.33"/>
    <m/>
    <m/>
    <m/>
    <s v="Actuals"/>
    <s v="CS662M"/>
    <m/>
    <s v="CA007-10/31/2016-00000"/>
    <s v="cr_css"/>
    <m/>
    <s v="N/A"/>
    <s v="N/A - Not Applicable"/>
  </r>
  <r>
    <s v="UEC"/>
    <n v="1"/>
    <n v="25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1.56"/>
    <m/>
    <m/>
    <m/>
    <s v="Actuals"/>
    <s v="CS662M"/>
    <m/>
    <s v="CA007-10/31/2016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16504.02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668.43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7.27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46.11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135.16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422.25"/>
    <m/>
    <m/>
    <m/>
    <s v="Actuals"/>
    <s v="CS662M"/>
    <m/>
    <s v="CA007-10/31/2016-00000"/>
    <s v="cr_css"/>
    <m/>
    <s v="N/A"/>
    <s v="N/A - Not Applicable"/>
  </r>
  <r>
    <s v="UEC"/>
    <n v="1"/>
    <n v="26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31.07"/>
    <m/>
    <m/>
    <m/>
    <s v="Actuals"/>
    <s v="CS662M"/>
    <m/>
    <s v="CA007-10/31/2016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090.15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25.26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4.03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331.97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6.41"/>
    <m/>
    <m/>
    <m/>
    <s v="Actuals"/>
    <s v="CS662M"/>
    <m/>
    <s v="CA007-10/31/2016-00000"/>
    <s v="cr_css"/>
    <m/>
    <s v="N/A"/>
    <s v="N/A - Not Applicable"/>
  </r>
  <r>
    <s v="UEC"/>
    <n v="1"/>
    <n v="27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38.61"/>
    <m/>
    <m/>
    <m/>
    <s v="Actuals"/>
    <s v="CS662M"/>
    <m/>
    <s v="CA007-10/31/2016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5229.04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54.4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19.83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6.9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398.85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103.88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231.21"/>
    <m/>
    <m/>
    <m/>
    <s v="Actuals"/>
    <s v="CS662M"/>
    <m/>
    <s v="CA007-10/31/2016-00000"/>
    <s v="cr_css"/>
    <m/>
    <s v="N/A"/>
    <s v="N/A - Not Applicable"/>
  </r>
  <r>
    <s v="UEC"/>
    <n v="1"/>
    <n v="28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24.93"/>
    <m/>
    <m/>
    <m/>
    <s v="Actuals"/>
    <s v="CS662M"/>
    <m/>
    <s v="CA007-10/31/2016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637.78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93.03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99.65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7.5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686.61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2.12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199.94"/>
    <m/>
    <m/>
    <m/>
    <s v="Actuals"/>
    <s v="CS662M"/>
    <m/>
    <s v="CA007-10/31/2016-00000"/>
    <s v="cr_css"/>
    <m/>
    <s v="N/A"/>
    <s v="N/A - Not Applicable"/>
  </r>
  <r>
    <s v="UEC"/>
    <n v="1"/>
    <s v="2D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01.87"/>
    <m/>
    <m/>
    <m/>
    <s v="Actuals"/>
    <s v="CS662M"/>
    <m/>
    <s v="CA007-10/31/2016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3903.5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236.92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396.77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8.02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513.5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85.06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477.9"/>
    <m/>
    <m/>
    <m/>
    <s v="Actuals"/>
    <s v="CS662M"/>
    <m/>
    <s v="CA007-10/31/2016-00000"/>
    <s v="cr_css"/>
    <m/>
    <s v="N/A"/>
    <s v="N/A - Not Applicable"/>
  </r>
  <r>
    <s v="UEC"/>
    <n v="1"/>
    <s v="2H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100.88"/>
    <m/>
    <m/>
    <m/>
    <s v="Actuals"/>
    <s v="CS662M"/>
    <m/>
    <s v="CA007-10/31/2016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7355.53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180.69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705.6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21.87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73.82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08.41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1341.6"/>
    <m/>
    <m/>
    <m/>
    <s v="Actuals"/>
    <s v="CS662M"/>
    <m/>
    <s v="CA007-10/31/2016-00000"/>
    <s v="cr_css"/>
    <m/>
    <s v="N/A"/>
    <s v="N/A - Not Applicable"/>
  </r>
  <r>
    <s v="UEC"/>
    <n v="1"/>
    <s v="2J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377.18"/>
    <m/>
    <m/>
    <m/>
    <s v="Actuals"/>
    <s v="CS662M"/>
    <m/>
    <s v="CA007-10/31/2016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8353.9599999999991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C"/>
    <x v="7"/>
    <s v="REV"/>
    <s v="REV"/>
    <s v="N/A"/>
    <s v="N/A"/>
    <s v="N/A"/>
    <n v="1"/>
    <s v="M2TD"/>
    <n v="90"/>
    <m/>
    <s v="N/A"/>
    <s v="CSS REVENUES - $"/>
    <m/>
    <m/>
    <x v="5"/>
    <s v="CR"/>
    <n v="0"/>
    <n v="-198.7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237.19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864.44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96.49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1402.22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275.37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614.15"/>
    <m/>
    <m/>
    <m/>
    <s v="Actuals"/>
    <s v="CS662M"/>
    <m/>
    <s v="CA007-10/31/2016-00000"/>
    <s v="cr_css"/>
    <m/>
    <s v="N/A"/>
    <s v="N/A - Not Applicable"/>
  </r>
  <r>
    <s v="UEC"/>
    <n v="1"/>
    <s v="2T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416.76"/>
    <m/>
    <m/>
    <m/>
    <s v="Actuals"/>
    <s v="CS662M"/>
    <m/>
    <s v="CA007-10/31/2016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2TD"/>
    <n v="90"/>
    <m/>
    <s v="N/A"/>
    <s v="CSS REVENUES - $"/>
    <m/>
    <m/>
    <x v="5"/>
    <s v="CR"/>
    <n v="0"/>
    <n v="-1560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11I"/>
    <x v="8"/>
    <s v="REV"/>
    <s v="REV"/>
    <s v="N/A"/>
    <s v="N/A"/>
    <s v="N/A"/>
    <n v="1"/>
    <s v="M2TD"/>
    <n v="90"/>
    <m/>
    <s v="N/A"/>
    <s v="CSS REVENUES - $"/>
    <m/>
    <m/>
    <x v="5"/>
    <s v="CR"/>
    <n v="0"/>
    <n v="-586.54999999999995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C"/>
    <x v="1"/>
    <s v="REV"/>
    <s v="REV"/>
    <s v="N/A"/>
    <s v="N/A"/>
    <s v="N/A"/>
    <n v="1"/>
    <s v="M2TD"/>
    <n v="90"/>
    <m/>
    <s v="N/A"/>
    <s v="CSS REVENUES - $"/>
    <m/>
    <m/>
    <x v="5"/>
    <s v="CR"/>
    <n v="0"/>
    <n v="-1074.5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2MI"/>
    <x v="2"/>
    <s v="REV"/>
    <s v="REV"/>
    <s v="N/A"/>
    <s v="N/A"/>
    <s v="N/A"/>
    <n v="1"/>
    <s v="M2TD"/>
    <n v="90"/>
    <m/>
    <s v="N/A"/>
    <s v="CSS REVENUES - $"/>
    <m/>
    <m/>
    <x v="5"/>
    <s v="CR"/>
    <n v="0"/>
    <n v="-35.340000000000003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C"/>
    <x v="3"/>
    <s v="REV"/>
    <s v="REV"/>
    <s v="N/A"/>
    <s v="N/A"/>
    <s v="N/A"/>
    <n v="1"/>
    <s v="M2TD"/>
    <n v="90"/>
    <m/>
    <s v="N/A"/>
    <s v="CSS REVENUES - $"/>
    <m/>
    <m/>
    <x v="5"/>
    <s v="CR"/>
    <n v="0"/>
    <n v="-2820.5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3MI"/>
    <x v="4"/>
    <s v="REV"/>
    <s v="REV"/>
    <s v="N/A"/>
    <s v="N/A"/>
    <s v="N/A"/>
    <n v="1"/>
    <s v="M2TD"/>
    <n v="90"/>
    <m/>
    <s v="N/A"/>
    <s v="CSS REVENUES - $"/>
    <m/>
    <m/>
    <x v="5"/>
    <s v="CR"/>
    <n v="0"/>
    <n v="-653.71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C"/>
    <x v="5"/>
    <s v="REV"/>
    <s v="REV"/>
    <s v="N/A"/>
    <s v="N/A"/>
    <s v="N/A"/>
    <n v="1"/>
    <s v="M2TD"/>
    <n v="90"/>
    <m/>
    <s v="N/A"/>
    <s v="CSS REVENUES - $"/>
    <m/>
    <m/>
    <x v="5"/>
    <s v="CR"/>
    <n v="0"/>
    <n v="-525.99"/>
    <m/>
    <m/>
    <m/>
    <s v="Actuals"/>
    <s v="CS662M"/>
    <m/>
    <s v="CA007-10/31/2016-00000"/>
    <s v="cr_css"/>
    <m/>
    <s v="N/A"/>
    <s v="N/A - Not Applicable"/>
  </r>
  <r>
    <s v="UEC"/>
    <n v="1"/>
    <s v="2W"/>
    <n v="442"/>
    <s v="4MI"/>
    <x v="6"/>
    <s v="REV"/>
    <s v="REV"/>
    <s v="N/A"/>
    <s v="N/A"/>
    <s v="N/A"/>
    <n v="1"/>
    <s v="M2TD"/>
    <n v="90"/>
    <m/>
    <s v="N/A"/>
    <s v="CSS REVENUES - $"/>
    <m/>
    <m/>
    <x v="5"/>
    <s v="CR"/>
    <n v="0"/>
    <n v="-531.37"/>
    <m/>
    <m/>
    <m/>
    <s v="Actuals"/>
    <s v="CS662M"/>
    <m/>
    <s v="CA007-10/31/2016-00000"/>
    <s v="cr_css"/>
    <m/>
    <s v="N/A"/>
    <s v="N/A - Not Applicable"/>
  </r>
  <r>
    <m/>
    <m/>
    <m/>
    <m/>
    <m/>
    <x v="9"/>
    <m/>
    <m/>
    <m/>
    <m/>
    <m/>
    <m/>
    <m/>
    <m/>
    <m/>
    <m/>
    <m/>
    <m/>
    <m/>
    <x v="6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J27" firstHeaderRow="1" firstDataRow="2" firstDataCol="1"/>
  <pivotFields count="34">
    <pivotField showAll="0"/>
    <pivotField showAll="0"/>
    <pivotField showAll="0" defaultSubtotal="0"/>
    <pivotField showAll="0"/>
    <pivotField showAll="0"/>
    <pivotField showAll="0" defaultSubtotal="0"/>
    <pivotField showAll="0"/>
    <pivotField showAll="0"/>
    <pivotField showAll="0" defaultSubtotal="0"/>
    <pivotField axis="axisRow" showAll="0">
      <items count="24">
        <item x="0"/>
        <item x="1"/>
        <item x="8"/>
        <item x="9"/>
        <item x="10"/>
        <item x="11"/>
        <item x="12"/>
        <item x="2"/>
        <item x="3"/>
        <item x="4"/>
        <item x="5"/>
        <item x="6"/>
        <item x="7"/>
        <item x="13"/>
        <item x="14"/>
        <item h="1" x="22"/>
        <item x="15"/>
        <item x="19"/>
        <item x="20"/>
        <item x="16"/>
        <item x="17"/>
        <item x="18"/>
        <item x="21"/>
        <item t="default"/>
      </items>
    </pivotField>
    <pivotField showAll="0" defaultSubtotal="0"/>
    <pivotField showAll="0"/>
    <pivotField showAl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axis="axisCol" showAll="0" sortType="ascending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 defaultSubtotal="0"/>
    <pivotField showAll="0"/>
    <pivotField dataField="1" numFmtId="43" showAll="0"/>
    <pivotField showAll="0" defaultSubtotal="0"/>
    <pivotField showAll="0" defaultSubtotal="0"/>
    <pivotField showAll="0" defaultSubtotal="0"/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1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amount" fld="22" baseField="0" baseItem="0" numFmtId="43"/>
  </dataFields>
  <formats count="20">
    <format dxfId="31">
      <pivotArea outline="0" collapsedLevelsAreSubtotals="1" fieldPosition="0"/>
    </format>
    <format dxfId="30">
      <pivotArea type="all" dataOnly="0" outline="0" fieldPosition="0"/>
    </format>
    <format dxfId="29">
      <pivotArea dataOnly="0" labelOnly="1" fieldPosition="0">
        <references count="1">
          <reference field="9" count="1">
            <x v="0"/>
          </reference>
        </references>
      </pivotArea>
    </format>
    <format dxfId="28">
      <pivotArea dataOnly="0" labelOnly="1" fieldPosition="0">
        <references count="1">
          <reference field="9" count="1">
            <x v="1"/>
          </reference>
        </references>
      </pivotArea>
    </format>
    <format dxfId="27">
      <pivotArea dataOnly="0" labelOnly="1" fieldPosition="0">
        <references count="1">
          <reference field="9" count="2">
            <x v="2"/>
            <x v="3"/>
          </reference>
        </references>
      </pivotArea>
    </format>
    <format dxfId="26">
      <pivotArea dataOnly="0" labelOnly="1" fieldPosition="0">
        <references count="1">
          <reference field="9" count="2">
            <x v="4"/>
            <x v="5"/>
          </reference>
        </references>
      </pivotArea>
    </format>
    <format dxfId="25">
      <pivotArea dataOnly="0" labelOnly="1" fieldPosition="0">
        <references count="1">
          <reference field="9" count="2">
            <x v="6"/>
            <x v="7"/>
          </reference>
        </references>
      </pivotArea>
    </format>
    <format dxfId="24">
      <pivotArea dataOnly="0" labelOnly="1" fieldPosition="0">
        <references count="1">
          <reference field="9" count="3">
            <x v="8"/>
            <x v="9"/>
            <x v="10"/>
          </reference>
        </references>
      </pivotArea>
    </format>
    <format dxfId="23">
      <pivotArea dataOnly="0" labelOnly="1" fieldPosition="0">
        <references count="1">
          <reference field="9" count="3">
            <x v="8"/>
            <x v="9"/>
            <x v="10"/>
          </reference>
        </references>
      </pivotArea>
    </format>
    <format dxfId="22">
      <pivotArea dataOnly="0" labelOnly="1" fieldPosition="0">
        <references count="1">
          <reference field="9" count="3">
            <x v="12"/>
            <x v="13"/>
            <x v="14"/>
          </reference>
        </references>
      </pivotArea>
    </format>
    <format dxfId="21">
      <pivotArea dataOnly="0" labelOnly="1" fieldPosition="0">
        <references count="1">
          <reference field="9" count="1">
            <x v="11"/>
          </reference>
        </references>
      </pivotArea>
    </format>
    <format dxfId="20">
      <pivotArea dataOnly="0" labelOnly="1" fieldPosition="0">
        <references count="1">
          <reference field="9" count="1">
            <x v="11"/>
          </reference>
        </references>
      </pivotArea>
    </format>
    <format dxfId="19">
      <pivotArea dataOnly="0" labelOnly="1" fieldPosition="0">
        <references count="1">
          <reference field="9" count="3">
            <x v="12"/>
            <x v="13"/>
            <x v="14"/>
          </reference>
        </references>
      </pivotArea>
    </format>
    <format dxfId="18">
      <pivotArea dataOnly="0" labelOnly="1" fieldPosition="0">
        <references count="1">
          <reference field="9" count="1">
            <x v="16"/>
          </reference>
        </references>
      </pivotArea>
    </format>
    <format dxfId="17">
      <pivotArea dataOnly="0" labelOnly="1" fieldPosition="0">
        <references count="1">
          <reference field="9" count="1">
            <x v="17"/>
          </reference>
        </references>
      </pivotArea>
    </format>
    <format dxfId="16">
      <pivotArea dataOnly="0" labelOnly="1" fieldPosition="0">
        <references count="1">
          <reference field="9" count="1">
            <x v="18"/>
          </reference>
        </references>
      </pivotArea>
    </format>
    <format dxfId="15">
      <pivotArea dataOnly="0" labelOnly="1" fieldPosition="0">
        <references count="1">
          <reference field="9" count="1">
            <x v="19"/>
          </reference>
        </references>
      </pivotArea>
    </format>
    <format dxfId="14">
      <pivotArea dataOnly="0" labelOnly="1" fieldPosition="0">
        <references count="1">
          <reference field="9" count="1">
            <x v="20"/>
          </reference>
        </references>
      </pivotArea>
    </format>
    <format dxfId="13">
      <pivotArea dataOnly="0" labelOnly="1" fieldPosition="0">
        <references count="1">
          <reference field="9" count="1">
            <x v="21"/>
          </reference>
        </references>
      </pivotArea>
    </format>
    <format dxfId="12">
      <pivotArea dataOnly="0" labelOnly="1" fieldPosition="0">
        <references count="1">
          <reference field="9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H10" firstHeaderRow="1" firstDataRow="2" firstDataCol="1"/>
  <pivotFields count="35">
    <pivotField showAll="0"/>
    <pivotField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9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0"/>
        <item h="1" x="6"/>
        <item x="1"/>
        <item x="2"/>
        <item x="3"/>
        <item x="4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n="1M - RES" sd="0" x="0"/>
        <item n="2M - SGS" sd="0" x="2"/>
        <item n="3M - LGS" sd="0" x="3"/>
        <item n="4M - SPS" sd="0" x="4"/>
        <item x="1"/>
        <item n="11M - LPS" sd="0" x="5"/>
        <item t="default"/>
      </items>
    </pivotField>
  </pivotFields>
  <rowFields count="2">
    <field x="34"/>
    <field x="5"/>
  </rowFields>
  <rowItems count="6">
    <i>
      <x/>
    </i>
    <i>
      <x v="1"/>
    </i>
    <i>
      <x v="2"/>
    </i>
    <i>
      <x v="3"/>
    </i>
    <i>
      <x v="5"/>
    </i>
    <i t="grand">
      <x/>
    </i>
  </rowItems>
  <colFields count="1">
    <field x="19"/>
  </colFields>
  <colItems count="7">
    <i>
      <x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22" baseField="5" baseItem="0" numFmtId="43"/>
  </dataFields>
  <formats count="6">
    <format dxfId="11">
      <pivotArea outline="0" collapsedLevelsAreSubtotals="1" fieldPosition="0"/>
    </format>
    <format dxfId="10">
      <pivotArea collapsedLevelsAreSubtotals="1" fieldPosition="0">
        <references count="2">
          <reference field="19" count="0" selected="0"/>
          <reference field="34" count="1">
            <x v="0"/>
          </reference>
        </references>
      </pivotArea>
    </format>
    <format dxfId="9">
      <pivotArea collapsedLevelsAreSubtotals="1" fieldPosition="0">
        <references count="2">
          <reference field="19" count="0" selected="0"/>
          <reference field="34" count="1">
            <x v="1"/>
          </reference>
        </references>
      </pivotArea>
    </format>
    <format dxfId="8">
      <pivotArea collapsedLevelsAreSubtotals="1" fieldPosition="0">
        <references count="2">
          <reference field="19" count="0" selected="0"/>
          <reference field="34" count="1">
            <x v="2"/>
          </reference>
        </references>
      </pivotArea>
    </format>
    <format dxfId="7">
      <pivotArea collapsedLevelsAreSubtotals="1" fieldPosition="0">
        <references count="2">
          <reference field="19" count="0" selected="0"/>
          <reference field="34" count="1">
            <x v="3"/>
          </reference>
        </references>
      </pivotArea>
    </format>
    <format dxfId="6">
      <pivotArea collapsedLevelsAreSubtotals="1" fieldPosition="0">
        <references count="2">
          <reference field="19" count="0" selected="0"/>
          <reference field="34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H10" firstHeaderRow="1" firstDataRow="2" firstDataCol="1"/>
  <pivotFields count="35">
    <pivotField showAll="0"/>
    <pivotField showAll="0"/>
    <pivotField showAll="0"/>
    <pivotField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9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0"/>
        <item h="1" x="6"/>
        <item x="1"/>
        <item x="2"/>
        <item x="3"/>
        <item x="4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n="1M - RES" sd="0" x="0"/>
        <item n="2M - SGS" sd="0" x="2"/>
        <item n="3M - LGS" sd="0" x="3"/>
        <item n="4M - SPS" sd="0" x="4"/>
        <item x="1"/>
        <item n="11M - LPS" sd="0" x="5"/>
        <item t="default"/>
      </items>
    </pivotField>
  </pivotFields>
  <rowFields count="2">
    <field x="34"/>
    <field x="5"/>
  </rowFields>
  <rowItems count="6">
    <i>
      <x/>
    </i>
    <i>
      <x v="1"/>
    </i>
    <i>
      <x v="2"/>
    </i>
    <i>
      <x v="3"/>
    </i>
    <i>
      <x v="5"/>
    </i>
    <i t="grand">
      <x/>
    </i>
  </rowItems>
  <colFields count="1">
    <field x="19"/>
  </colFields>
  <colItems count="7">
    <i>
      <x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22" baseField="5" baseItem="0" numFmtId="43"/>
  </dataFields>
  <formats count="6">
    <format dxfId="5">
      <pivotArea outline="0" collapsedLevelsAreSubtotals="1" fieldPosition="0"/>
    </format>
    <format dxfId="4">
      <pivotArea collapsedLevelsAreSubtotals="1" fieldPosition="0">
        <references count="2">
          <reference field="19" count="0" selected="0"/>
          <reference field="34" count="1">
            <x v="0"/>
          </reference>
        </references>
      </pivotArea>
    </format>
    <format dxfId="3">
      <pivotArea collapsedLevelsAreSubtotals="1" fieldPosition="0">
        <references count="2">
          <reference field="19" count="0" selected="0"/>
          <reference field="34" count="1">
            <x v="1"/>
          </reference>
        </references>
      </pivotArea>
    </format>
    <format dxfId="2">
      <pivotArea collapsedLevelsAreSubtotals="1" fieldPosition="0">
        <references count="2">
          <reference field="19" count="0" selected="0"/>
          <reference field="34" count="1">
            <x v="2"/>
          </reference>
        </references>
      </pivotArea>
    </format>
    <format dxfId="1">
      <pivotArea collapsedLevelsAreSubtotals="1" fieldPosition="0">
        <references count="2">
          <reference field="19" count="0" selected="0"/>
          <reference field="34" count="1">
            <x v="3"/>
          </reference>
        </references>
      </pivotArea>
    </format>
    <format dxfId="0">
      <pivotArea collapsedLevelsAreSubtotals="1" fieldPosition="0">
        <references count="2">
          <reference field="19" count="0" selected="0"/>
          <reference field="34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G106"/>
  <sheetViews>
    <sheetView tabSelected="1" topLeftCell="C1" zoomScaleNormal="100" workbookViewId="0">
      <selection activeCell="C2" sqref="C2"/>
    </sheetView>
  </sheetViews>
  <sheetFormatPr defaultColWidth="9" defaultRowHeight="15" x14ac:dyDescent="0.25"/>
  <cols>
    <col min="1" max="1" width="17.875" style="109" customWidth="1"/>
    <col min="2" max="2" width="19" style="109" customWidth="1"/>
    <col min="3" max="3" width="14.125" style="109" customWidth="1"/>
    <col min="4" max="4" width="13.875" style="109" customWidth="1"/>
    <col min="5" max="5" width="13.125" style="109" customWidth="1"/>
    <col min="6" max="6" width="15" style="109" customWidth="1"/>
    <col min="7" max="7" width="14.875" style="109" customWidth="1"/>
    <col min="8" max="8" width="12.125" style="109" customWidth="1"/>
    <col min="9" max="9" width="12.875" style="109" customWidth="1"/>
    <col min="10" max="10" width="12.75" style="109" customWidth="1"/>
    <col min="11" max="11" width="14" style="109" customWidth="1"/>
    <col min="12" max="13" width="13.875" style="109" bestFit="1" customWidth="1"/>
    <col min="14" max="14" width="12.125" style="109" customWidth="1"/>
    <col min="15" max="15" width="13" style="109" customWidth="1"/>
    <col min="16" max="17" width="13.875" style="109" bestFit="1" customWidth="1"/>
    <col min="18" max="18" width="14.375" style="109" customWidth="1"/>
    <col min="19" max="16384" width="9" style="109"/>
  </cols>
  <sheetData>
    <row r="1" spans="1:33" x14ac:dyDescent="0.25">
      <c r="A1" s="125" t="s">
        <v>529</v>
      </c>
    </row>
    <row r="2" spans="1:33" x14ac:dyDescent="0.25">
      <c r="A2" s="123" t="s">
        <v>528</v>
      </c>
    </row>
    <row r="3" spans="1:33" x14ac:dyDescent="0.25">
      <c r="C3" s="104">
        <v>42309</v>
      </c>
      <c r="D3" s="104">
        <v>42339</v>
      </c>
      <c r="E3" s="104">
        <v>42370</v>
      </c>
      <c r="F3" s="104">
        <v>42401</v>
      </c>
      <c r="G3" s="104">
        <v>42430</v>
      </c>
      <c r="H3" s="104">
        <v>42461</v>
      </c>
      <c r="I3" s="104">
        <v>42491</v>
      </c>
      <c r="J3" s="104">
        <v>42522</v>
      </c>
      <c r="K3" s="104">
        <v>42552</v>
      </c>
      <c r="L3" s="104">
        <v>42583</v>
      </c>
      <c r="M3" s="104">
        <v>42614</v>
      </c>
      <c r="N3" s="104">
        <v>42644</v>
      </c>
    </row>
    <row r="4" spans="1:33" x14ac:dyDescent="0.25">
      <c r="A4" s="128" t="s">
        <v>535</v>
      </c>
      <c r="B4" s="116" t="s">
        <v>75</v>
      </c>
      <c r="C4" s="117">
        <f>+'PCR.2 &amp; PPC.3'!D7</f>
        <v>736836400</v>
      </c>
      <c r="D4" s="117">
        <f>+'PCR.2 &amp; PPC.3'!G7</f>
        <v>1032290903</v>
      </c>
      <c r="E4" s="117">
        <f>+'PCR.2 &amp; PPC.3'!J7</f>
        <v>1362756332</v>
      </c>
      <c r="F4" s="117">
        <f>+'PCR.2 &amp; PPC.3'!M7</f>
        <v>1267378739</v>
      </c>
      <c r="G4" s="117">
        <f>+'PCR.2 &amp; PPC.3'!P7</f>
        <v>993664526</v>
      </c>
      <c r="H4" s="117">
        <f>+'PCR.2 &amp; PPC.3'!S7</f>
        <v>799966268</v>
      </c>
      <c r="I4" s="117">
        <f>+'PCR.2 &amp; PPC.3'!V7</f>
        <v>694372045</v>
      </c>
      <c r="J4" s="117">
        <f>+'PCR.2 &amp; PPC.3'!Y7</f>
        <v>1033880733</v>
      </c>
      <c r="K4" s="117">
        <f>+'PCR.2 &amp; PPC.3'!AB7</f>
        <v>1389520818</v>
      </c>
      <c r="L4" s="117">
        <f>+'PCR.2 &amp; PPC.3'!AE7</f>
        <v>1393718478</v>
      </c>
      <c r="M4" s="117">
        <f>+'PCR.2 &amp; PPC.3'!AH7</f>
        <v>1260357693</v>
      </c>
      <c r="N4" s="117">
        <f>+'PCR.2 &amp; PPC.3'!AK7</f>
        <v>898753590</v>
      </c>
      <c r="O4" s="117"/>
      <c r="R4" s="117"/>
      <c r="U4" s="117"/>
      <c r="X4" s="117"/>
      <c r="AA4" s="117"/>
      <c r="AB4" s="117"/>
      <c r="AC4" s="117"/>
      <c r="AD4" s="117"/>
      <c r="AE4" s="117"/>
      <c r="AF4" s="117"/>
      <c r="AG4" s="117"/>
    </row>
    <row r="5" spans="1:33" x14ac:dyDescent="0.25">
      <c r="A5" s="128"/>
      <c r="B5" s="116" t="s">
        <v>76</v>
      </c>
      <c r="C5" s="117">
        <f>+'PCR.2 &amp; PPC.3'!D8</f>
        <v>233676570</v>
      </c>
      <c r="D5" s="117">
        <f>+'PCR.2 &amp; PPC.3'!G8</f>
        <v>263912416</v>
      </c>
      <c r="E5" s="117">
        <f>+'PCR.2 &amp; PPC.3'!J8</f>
        <v>309889076</v>
      </c>
      <c r="F5" s="117">
        <f>+'PCR.2 &amp; PPC.3'!M8</f>
        <v>297983967</v>
      </c>
      <c r="G5" s="117">
        <f>+'PCR.2 &amp; PPC.3'!P8</f>
        <v>260761308</v>
      </c>
      <c r="H5" s="117">
        <f>+'PCR.2 &amp; PPC.3'!S8</f>
        <v>236912666</v>
      </c>
      <c r="I5" s="117">
        <f>+'PCR.2 &amp; PPC.3'!V8</f>
        <v>226931251</v>
      </c>
      <c r="J5" s="117">
        <f>+'PCR.2 &amp; PPC.3'!Y8</f>
        <v>277218294</v>
      </c>
      <c r="K5" s="117">
        <f>+'PCR.2 &amp; PPC.3'!AB8</f>
        <v>328841890</v>
      </c>
      <c r="L5" s="117">
        <f>+'PCR.2 &amp; PPC.3'!AE8</f>
        <v>328427740</v>
      </c>
      <c r="M5" s="117">
        <f>+'PCR.2 &amp; PPC.3'!AH8</f>
        <v>315837905</v>
      </c>
      <c r="N5" s="117">
        <f>+'PCR.2 &amp; PPC.3'!AK8</f>
        <v>268640213</v>
      </c>
      <c r="O5" s="117"/>
      <c r="R5" s="117"/>
      <c r="U5" s="117"/>
      <c r="X5" s="117"/>
      <c r="AA5" s="117"/>
      <c r="AB5" s="117"/>
      <c r="AC5" s="117"/>
      <c r="AD5" s="117"/>
      <c r="AE5" s="117"/>
      <c r="AF5" s="117"/>
      <c r="AG5" s="117"/>
    </row>
    <row r="6" spans="1:33" x14ac:dyDescent="0.25">
      <c r="A6" s="128"/>
      <c r="B6" s="116" t="s">
        <v>77</v>
      </c>
      <c r="C6" s="117">
        <f>+'PCR.2 &amp; PPC.3'!D9</f>
        <v>606629927</v>
      </c>
      <c r="D6" s="117">
        <f>+'PCR.2 &amp; PPC.3'!G9</f>
        <v>635713428</v>
      </c>
      <c r="E6" s="117">
        <f>+'PCR.2 &amp; PPC.3'!J9</f>
        <v>682879756</v>
      </c>
      <c r="F6" s="117">
        <f>+'PCR.2 &amp; PPC.3'!M9</f>
        <v>650454123</v>
      </c>
      <c r="G6" s="117">
        <f>+'PCR.2 &amp; PPC.3'!P9</f>
        <v>611645263</v>
      </c>
      <c r="H6" s="117">
        <f>+'PCR.2 &amp; PPC.3'!S9</f>
        <v>601427814</v>
      </c>
      <c r="I6" s="117">
        <f>+'PCR.2 &amp; PPC.3'!V9</f>
        <v>599349470</v>
      </c>
      <c r="J6" s="117">
        <f>+'PCR.2 &amp; PPC.3'!Y9</f>
        <v>680829820</v>
      </c>
      <c r="K6" s="117">
        <f>+'PCR.2 &amp; PPC.3'!AB9</f>
        <v>765154879</v>
      </c>
      <c r="L6" s="117">
        <f>+'PCR.2 &amp; PPC.3'!AE9</f>
        <v>766361100</v>
      </c>
      <c r="M6" s="117">
        <f>+'PCR.2 &amp; PPC.3'!AH9</f>
        <v>768853136</v>
      </c>
      <c r="N6" s="117">
        <f>+'PCR.2 &amp; PPC.3'!AK9</f>
        <v>677416615</v>
      </c>
      <c r="O6" s="117"/>
      <c r="R6" s="117"/>
      <c r="U6" s="117"/>
      <c r="X6" s="117"/>
      <c r="AA6" s="117"/>
      <c r="AB6" s="117"/>
      <c r="AC6" s="117"/>
      <c r="AD6" s="117"/>
      <c r="AE6" s="117"/>
      <c r="AF6" s="117"/>
      <c r="AG6" s="117"/>
    </row>
    <row r="7" spans="1:33" x14ac:dyDescent="0.25">
      <c r="A7" s="128"/>
      <c r="B7" s="116" t="s">
        <v>78</v>
      </c>
      <c r="C7" s="117">
        <f>+'PCR.2 &amp; PPC.3'!D10</f>
        <v>285300216</v>
      </c>
      <c r="D7" s="117">
        <f>+'PCR.2 &amp; PPC.3'!G10</f>
        <v>294631296</v>
      </c>
      <c r="E7" s="117">
        <f>+'PCR.2 &amp; PPC.3'!J10</f>
        <v>303880974</v>
      </c>
      <c r="F7" s="117">
        <f>+'PCR.2 &amp; PPC.3'!M10</f>
        <v>301286083</v>
      </c>
      <c r="G7" s="117">
        <f>+'PCR.2 &amp; PPC.3'!P10</f>
        <v>272833039</v>
      </c>
      <c r="H7" s="117">
        <f>+'PCR.2 &amp; PPC.3'!S10</f>
        <v>288349105</v>
      </c>
      <c r="I7" s="117">
        <f>+'PCR.2 &amp; PPC.3'!V10</f>
        <v>299355884</v>
      </c>
      <c r="J7" s="117">
        <f>+'PCR.2 &amp; PPC.3'!Y10</f>
        <v>309424397</v>
      </c>
      <c r="K7" s="117">
        <f>+'PCR.2 &amp; PPC.3'!AB10</f>
        <v>344431741</v>
      </c>
      <c r="L7" s="117">
        <f>+'PCR.2 &amp; PPC.3'!AE10</f>
        <v>335661638</v>
      </c>
      <c r="M7" s="117">
        <f>+'PCR.2 &amp; PPC.3'!AH10</f>
        <v>361134328</v>
      </c>
      <c r="N7" s="117">
        <f>+'PCR.2 &amp; PPC.3'!AK10</f>
        <v>308778580</v>
      </c>
      <c r="O7" s="117"/>
      <c r="R7" s="117"/>
      <c r="U7" s="117"/>
      <c r="X7" s="117"/>
      <c r="AA7" s="117"/>
      <c r="AB7" s="117"/>
      <c r="AC7" s="117"/>
      <c r="AD7" s="117"/>
      <c r="AE7" s="117"/>
      <c r="AF7" s="117"/>
      <c r="AG7" s="117"/>
    </row>
    <row r="8" spans="1:33" x14ac:dyDescent="0.25">
      <c r="A8" s="128"/>
      <c r="B8" s="116" t="s">
        <v>79</v>
      </c>
      <c r="C8" s="117">
        <f>+'PCR.2 &amp; PPC.3'!D11</f>
        <v>314643198</v>
      </c>
      <c r="D8" s="117">
        <f>+'PCR.2 &amp; PPC.3'!G11</f>
        <v>312937660</v>
      </c>
      <c r="E8" s="117">
        <f>+'PCR.2 &amp; PPC.3'!J11</f>
        <v>314355554</v>
      </c>
      <c r="F8" s="117">
        <f>+'PCR.2 &amp; PPC.3'!M11</f>
        <v>291317890</v>
      </c>
      <c r="G8" s="117">
        <f>+'PCR.2 &amp; PPC.3'!P11</f>
        <v>276176566</v>
      </c>
      <c r="H8" s="117">
        <f>+'PCR.2 &amp; PPC.3'!S11</f>
        <v>301864996</v>
      </c>
      <c r="I8" s="117">
        <f>+'PCR.2 &amp; PPC.3'!V11</f>
        <v>302243013</v>
      </c>
      <c r="J8" s="117">
        <f>+'PCR.2 &amp; PPC.3'!Y11</f>
        <v>327758343</v>
      </c>
      <c r="K8" s="117">
        <f>+'PCR.2 &amp; PPC.3'!AB11</f>
        <v>349612971</v>
      </c>
      <c r="L8" s="117">
        <f>+'PCR.2 &amp; PPC.3'!AE11</f>
        <v>345002547</v>
      </c>
      <c r="M8" s="117">
        <f>+'PCR.2 &amp; PPC.3'!AH11</f>
        <v>371071436</v>
      </c>
      <c r="N8" s="117">
        <f>+'PCR.2 &amp; PPC.3'!AK11</f>
        <v>341438389</v>
      </c>
      <c r="O8" s="117"/>
      <c r="R8" s="117"/>
      <c r="U8" s="117"/>
      <c r="X8" s="117"/>
      <c r="AA8" s="117"/>
      <c r="AB8" s="117"/>
      <c r="AC8" s="117"/>
      <c r="AD8" s="117"/>
      <c r="AE8" s="117"/>
      <c r="AF8" s="117"/>
      <c r="AG8" s="117"/>
    </row>
    <row r="9" spans="1:33" x14ac:dyDescent="0.25">
      <c r="A9" s="128"/>
      <c r="C9" s="118">
        <f>SUM(C4:C8)</f>
        <v>2177086311</v>
      </c>
      <c r="D9" s="118">
        <f t="shared" ref="D9:N9" si="0">SUM(D4:D8)</f>
        <v>2539485703</v>
      </c>
      <c r="E9" s="118">
        <f t="shared" si="0"/>
        <v>2973761692</v>
      </c>
      <c r="F9" s="118">
        <f t="shared" si="0"/>
        <v>2808420802</v>
      </c>
      <c r="G9" s="118">
        <f t="shared" si="0"/>
        <v>2415080702</v>
      </c>
      <c r="H9" s="118">
        <f t="shared" si="0"/>
        <v>2228520849</v>
      </c>
      <c r="I9" s="118">
        <f t="shared" si="0"/>
        <v>2122251663</v>
      </c>
      <c r="J9" s="118">
        <f t="shared" si="0"/>
        <v>2629111587</v>
      </c>
      <c r="K9" s="118">
        <f t="shared" si="0"/>
        <v>3177562299</v>
      </c>
      <c r="L9" s="118">
        <f t="shared" si="0"/>
        <v>3169171503</v>
      </c>
      <c r="M9" s="118">
        <f t="shared" si="0"/>
        <v>3077254498</v>
      </c>
      <c r="N9" s="118">
        <f t="shared" si="0"/>
        <v>2495027387</v>
      </c>
    </row>
    <row r="10" spans="1:33" x14ac:dyDescent="0.25">
      <c r="A10" s="128"/>
    </row>
    <row r="11" spans="1:33" x14ac:dyDescent="0.25">
      <c r="A11" s="128" t="s">
        <v>525</v>
      </c>
      <c r="B11" s="116" t="s">
        <v>75</v>
      </c>
      <c r="C11" s="117">
        <f>+'PCR.2 &amp; PPC.3'!C7</f>
        <v>466</v>
      </c>
      <c r="D11" s="117">
        <f>+'PCR.2 &amp; PPC.3'!F7</f>
        <v>626</v>
      </c>
      <c r="E11" s="117">
        <f>+'PCR.2 &amp; PPC.3'!I7</f>
        <v>705</v>
      </c>
      <c r="F11" s="117">
        <f>+'PCR.2 &amp; PPC.3'!L7</f>
        <v>1329</v>
      </c>
      <c r="G11" s="117">
        <f>+'PCR.2 &amp; PPC.3'!O7</f>
        <v>1021</v>
      </c>
      <c r="H11" s="117">
        <f>+'PCR.2 &amp; PPC.3'!R7</f>
        <v>712</v>
      </c>
      <c r="I11" s="117">
        <f>+'PCR.2 &amp; PPC.3'!U7</f>
        <v>707</v>
      </c>
      <c r="J11" s="117">
        <f>+'PCR.2 &amp; PPC.3'!X7</f>
        <v>534</v>
      </c>
      <c r="K11" s="117">
        <f>+'PCR.2 &amp; PPC.3'!AA7</f>
        <v>1135</v>
      </c>
      <c r="L11" s="117">
        <f>+'PCR.2 &amp; PPC.3'!AD7</f>
        <v>1464</v>
      </c>
      <c r="M11" s="117">
        <f>+'PCR.2 &amp; PPC.3'!AG7</f>
        <v>1231</v>
      </c>
      <c r="N11" s="117">
        <f>+'PCR.2 &amp; PPC.3'!AJ7</f>
        <v>901</v>
      </c>
    </row>
    <row r="12" spans="1:33" x14ac:dyDescent="0.25">
      <c r="A12" s="128"/>
      <c r="B12" s="116" t="s">
        <v>76</v>
      </c>
      <c r="C12" s="117">
        <f>+'PCR.2 &amp; PPC.3'!C8</f>
        <v>323628</v>
      </c>
      <c r="D12" s="117">
        <f>+'PCR.2 &amp; PPC.3'!F8</f>
        <v>396900</v>
      </c>
      <c r="E12" s="117">
        <f>+'PCR.2 &amp; PPC.3'!I8</f>
        <v>590003</v>
      </c>
      <c r="F12" s="117">
        <f>+'PCR.2 &amp; PPC.3'!L8</f>
        <v>579336</v>
      </c>
      <c r="G12" s="117">
        <f>+'PCR.2 &amp; PPC.3'!O8</f>
        <v>534035</v>
      </c>
      <c r="H12" s="117">
        <f>+'PCR.2 &amp; PPC.3'!R8</f>
        <v>432003</v>
      </c>
      <c r="I12" s="117">
        <f>+'PCR.2 &amp; PPC.3'!U8</f>
        <v>326674</v>
      </c>
      <c r="J12" s="117">
        <f>+'PCR.2 &amp; PPC.3'!X8</f>
        <v>417661</v>
      </c>
      <c r="K12" s="117">
        <f>+'PCR.2 &amp; PPC.3'!AA8</f>
        <v>408548</v>
      </c>
      <c r="L12" s="117">
        <f>+'PCR.2 &amp; PPC.3'!AD8</f>
        <v>430996</v>
      </c>
      <c r="M12" s="117">
        <f>+'PCR.2 &amp; PPC.3'!AG8</f>
        <v>427735</v>
      </c>
      <c r="N12" s="117">
        <f>+'PCR.2 &amp; PPC.3'!AJ8</f>
        <v>364952</v>
      </c>
    </row>
    <row r="13" spans="1:33" x14ac:dyDescent="0.25">
      <c r="A13" s="128"/>
      <c r="B13" s="116" t="s">
        <v>77</v>
      </c>
      <c r="C13" s="117">
        <f>+'PCR.2 &amp; PPC.3'!C9</f>
        <v>14813287</v>
      </c>
      <c r="D13" s="117">
        <f>+'PCR.2 &amp; PPC.3'!F9</f>
        <v>16078289</v>
      </c>
      <c r="E13" s="117">
        <f>+'PCR.2 &amp; PPC.3'!I9</f>
        <v>16785167</v>
      </c>
      <c r="F13" s="117">
        <f>+'PCR.2 &amp; PPC.3'!L9</f>
        <v>15179630</v>
      </c>
      <c r="G13" s="117">
        <f>+'PCR.2 &amp; PPC.3'!O9</f>
        <v>15275168</v>
      </c>
      <c r="H13" s="117">
        <f>+'PCR.2 &amp; PPC.3'!R9</f>
        <v>15860441</v>
      </c>
      <c r="I13" s="117">
        <f>+'PCR.2 &amp; PPC.3'!U9</f>
        <v>14986450</v>
      </c>
      <c r="J13" s="117">
        <f>+'PCR.2 &amp; PPC.3'!X9</f>
        <v>19179224</v>
      </c>
      <c r="K13" s="117">
        <f>+'PCR.2 &amp; PPC.3'!AA9</f>
        <v>20704033</v>
      </c>
      <c r="L13" s="117">
        <f>+'PCR.2 &amp; PPC.3'!AD9</f>
        <v>20130744</v>
      </c>
      <c r="M13" s="117">
        <f>+'PCR.2 &amp; PPC.3'!AG9</f>
        <v>19676779</v>
      </c>
      <c r="N13" s="117">
        <f>+'PCR.2 &amp; PPC.3'!AJ9</f>
        <v>18195425</v>
      </c>
    </row>
    <row r="14" spans="1:33" x14ac:dyDescent="0.25">
      <c r="A14" s="128"/>
      <c r="B14" s="116" t="s">
        <v>78</v>
      </c>
      <c r="C14" s="117">
        <f>+'PCR.2 &amp; PPC.3'!C10</f>
        <v>26955824</v>
      </c>
      <c r="D14" s="117">
        <f>+'PCR.2 &amp; PPC.3'!F10</f>
        <v>26289189</v>
      </c>
      <c r="E14" s="117">
        <f>+'PCR.2 &amp; PPC.3'!I10</f>
        <v>28148477</v>
      </c>
      <c r="F14" s="117">
        <f>+'PCR.2 &amp; PPC.3'!L10</f>
        <v>28270487</v>
      </c>
      <c r="G14" s="117">
        <f>+'PCR.2 &amp; PPC.3'!O10</f>
        <v>25391250</v>
      </c>
      <c r="H14" s="117">
        <f>+'PCR.2 &amp; PPC.3'!R10</f>
        <v>24824646</v>
      </c>
      <c r="I14" s="117">
        <f>+'PCR.2 &amp; PPC.3'!U10</f>
        <v>25545735</v>
      </c>
      <c r="J14" s="117">
        <f>+'PCR.2 &amp; PPC.3'!X10</f>
        <v>28324555</v>
      </c>
      <c r="K14" s="117">
        <f>+'PCR.2 &amp; PPC.3'!AA10</f>
        <v>32245046</v>
      </c>
      <c r="L14" s="117">
        <f>+'PCR.2 &amp; PPC.3'!AD10</f>
        <v>31499323</v>
      </c>
      <c r="M14" s="117">
        <f>+'PCR.2 &amp; PPC.3'!AG10</f>
        <v>30991156</v>
      </c>
      <c r="N14" s="117">
        <f>+'PCR.2 &amp; PPC.3'!AJ10</f>
        <v>28686320</v>
      </c>
    </row>
    <row r="15" spans="1:33" x14ac:dyDescent="0.25">
      <c r="A15" s="128"/>
      <c r="B15" s="116" t="s">
        <v>79</v>
      </c>
      <c r="C15" s="117">
        <f>+'PCR.2 &amp; PPC.3'!C11</f>
        <v>171166196</v>
      </c>
      <c r="D15" s="117">
        <f>+'PCR.2 &amp; PPC.3'!F11</f>
        <v>174321886</v>
      </c>
      <c r="E15" s="117">
        <f>+'PCR.2 &amp; PPC.3'!I11</f>
        <v>171447736</v>
      </c>
      <c r="F15" s="117">
        <f>+'PCR.2 &amp; PPC.3'!L11</f>
        <v>153143442</v>
      </c>
      <c r="G15" s="117">
        <f>+'PCR.2 &amp; PPC.3'!O11</f>
        <v>148902826</v>
      </c>
      <c r="H15" s="117">
        <f>+'PCR.2 &amp; PPC.3'!R11</f>
        <v>168449074</v>
      </c>
      <c r="I15" s="117">
        <f>+'PCR.2 &amp; PPC.3'!U11</f>
        <v>168322916</v>
      </c>
      <c r="J15" s="117">
        <f>+'PCR.2 &amp; PPC.3'!X11</f>
        <v>176437942</v>
      </c>
      <c r="K15" s="117">
        <f>+'PCR.2 &amp; PPC.3'!AA11</f>
        <v>190800584</v>
      </c>
      <c r="L15" s="117">
        <f>+'PCR.2 &amp; PPC.3'!AD11</f>
        <v>184634778</v>
      </c>
      <c r="M15" s="117">
        <f>+'PCR.2 &amp; PPC.3'!AG11</f>
        <v>194877095</v>
      </c>
      <c r="N15" s="117">
        <f>+'PCR.2 &amp; PPC.3'!AJ11</f>
        <v>186833850</v>
      </c>
    </row>
    <row r="16" spans="1:33" x14ac:dyDescent="0.25">
      <c r="A16" s="128"/>
      <c r="C16" s="118">
        <f>SUM(C11:C15)</f>
        <v>213259401</v>
      </c>
      <c r="D16" s="118">
        <f t="shared" ref="D16" si="1">SUM(D11:D15)</f>
        <v>217086890</v>
      </c>
      <c r="E16" s="118">
        <f t="shared" ref="E16" si="2">SUM(E11:E15)</f>
        <v>216972088</v>
      </c>
      <c r="F16" s="118">
        <f t="shared" ref="F16" si="3">SUM(F11:F15)</f>
        <v>197174224</v>
      </c>
      <c r="G16" s="118">
        <f t="shared" ref="G16" si="4">SUM(G11:G15)</f>
        <v>190104300</v>
      </c>
      <c r="H16" s="118">
        <f t="shared" ref="H16" si="5">SUM(H11:H15)</f>
        <v>209566876</v>
      </c>
      <c r="I16" s="118">
        <f t="shared" ref="I16" si="6">SUM(I11:I15)</f>
        <v>209182482</v>
      </c>
      <c r="J16" s="118">
        <f t="shared" ref="J16" si="7">SUM(J11:J15)</f>
        <v>224359916</v>
      </c>
      <c r="K16" s="118">
        <f t="shared" ref="K16" si="8">SUM(K11:K15)</f>
        <v>244159346</v>
      </c>
      <c r="L16" s="118">
        <f t="shared" ref="L16" si="9">SUM(L11:L15)</f>
        <v>236697305</v>
      </c>
      <c r="M16" s="118">
        <f t="shared" ref="M16:N16" si="10">SUM(M11:M15)</f>
        <v>245973996</v>
      </c>
      <c r="N16" s="118">
        <f t="shared" si="10"/>
        <v>234081448</v>
      </c>
    </row>
    <row r="17" spans="1:18" x14ac:dyDescent="0.25">
      <c r="A17" s="128"/>
      <c r="O17" s="121" t="s">
        <v>527</v>
      </c>
    </row>
    <row r="18" spans="1:18" x14ac:dyDescent="0.25">
      <c r="A18" s="128" t="s">
        <v>526</v>
      </c>
      <c r="B18" s="116" t="s">
        <v>75</v>
      </c>
      <c r="C18" s="110">
        <f>+C11/C4</f>
        <v>6.3243346827056862E-7</v>
      </c>
      <c r="D18" s="110">
        <f t="shared" ref="D18:N18" si="11">+D11/D4</f>
        <v>6.0641820845339758E-7</v>
      </c>
      <c r="E18" s="110">
        <f t="shared" si="11"/>
        <v>5.173338647895565E-7</v>
      </c>
      <c r="F18" s="110">
        <f t="shared" si="11"/>
        <v>1.0486210310334076E-6</v>
      </c>
      <c r="G18" s="110">
        <f t="shared" si="11"/>
        <v>1.0275097613779563E-6</v>
      </c>
      <c r="H18" s="110">
        <f t="shared" si="11"/>
        <v>8.9003752843238631E-7</v>
      </c>
      <c r="I18" s="110">
        <f t="shared" si="11"/>
        <v>1.0181861512008308E-6</v>
      </c>
      <c r="J18" s="110">
        <f t="shared" si="11"/>
        <v>5.1650058169717338E-7</v>
      </c>
      <c r="K18" s="110">
        <f t="shared" si="11"/>
        <v>8.1682835211757155E-7</v>
      </c>
      <c r="L18" s="110">
        <f t="shared" si="11"/>
        <v>1.0504273446247586E-6</v>
      </c>
      <c r="M18" s="110">
        <f t="shared" si="11"/>
        <v>9.767068561861033E-7</v>
      </c>
      <c r="N18" s="110">
        <f t="shared" si="11"/>
        <v>1.0024994726307574E-6</v>
      </c>
      <c r="O18" s="122">
        <f>AVERAGE(C18:N18)</f>
        <v>8.4195855173453907E-7</v>
      </c>
    </row>
    <row r="19" spans="1:18" x14ac:dyDescent="0.25">
      <c r="B19" s="116" t="s">
        <v>76</v>
      </c>
      <c r="C19" s="110">
        <f t="shared" ref="C19:N22" si="12">+C12/C5</f>
        <v>1.3849398765139354E-3</v>
      </c>
      <c r="D19" s="110">
        <f t="shared" si="12"/>
        <v>1.5039080237892256E-3</v>
      </c>
      <c r="E19" s="110">
        <f t="shared" si="12"/>
        <v>1.9039167421313037E-3</v>
      </c>
      <c r="F19" s="110">
        <f t="shared" si="12"/>
        <v>1.9441851379876421E-3</v>
      </c>
      <c r="G19" s="110">
        <f t="shared" si="12"/>
        <v>2.0479840513762111E-3</v>
      </c>
      <c r="H19" s="110">
        <f t="shared" si="12"/>
        <v>1.8234694129861339E-3</v>
      </c>
      <c r="I19" s="110">
        <f t="shared" si="12"/>
        <v>1.4395284852151103E-3</v>
      </c>
      <c r="J19" s="110">
        <f t="shared" si="12"/>
        <v>1.506614134202846E-3</v>
      </c>
      <c r="K19" s="110">
        <f t="shared" si="12"/>
        <v>1.2423842959910004E-3</v>
      </c>
      <c r="L19" s="110">
        <f t="shared" si="12"/>
        <v>1.3123008427972619E-3</v>
      </c>
      <c r="M19" s="110">
        <f t="shared" si="12"/>
        <v>1.3542864653943293E-3</v>
      </c>
      <c r="N19" s="110">
        <f t="shared" si="12"/>
        <v>1.3585158972458081E-3</v>
      </c>
      <c r="O19" s="122">
        <f t="shared" ref="O19:O22" si="13">AVERAGE(C19:N19)</f>
        <v>1.568502780469234E-3</v>
      </c>
    </row>
    <row r="20" spans="1:18" x14ac:dyDescent="0.25">
      <c r="B20" s="116" t="s">
        <v>77</v>
      </c>
      <c r="C20" s="110">
        <f t="shared" si="12"/>
        <v>2.4418984854995458E-2</v>
      </c>
      <c r="D20" s="110">
        <f t="shared" si="12"/>
        <v>2.5291724685733711E-2</v>
      </c>
      <c r="E20" s="110">
        <f t="shared" si="12"/>
        <v>2.4579974516040565E-2</v>
      </c>
      <c r="F20" s="110">
        <f t="shared" si="12"/>
        <v>2.3336972529267832E-2</v>
      </c>
      <c r="G20" s="110">
        <f t="shared" si="12"/>
        <v>2.4973900598981667E-2</v>
      </c>
      <c r="H20" s="110">
        <f t="shared" si="12"/>
        <v>2.6371312784014344E-2</v>
      </c>
      <c r="I20" s="110">
        <f t="shared" si="12"/>
        <v>2.5004526991573045E-2</v>
      </c>
      <c r="J20" s="110">
        <f t="shared" si="12"/>
        <v>2.8170364218183041E-2</v>
      </c>
      <c r="K20" s="110">
        <f t="shared" si="12"/>
        <v>2.7058617239765388E-2</v>
      </c>
      <c r="L20" s="110">
        <f t="shared" si="12"/>
        <v>2.6267961669766381E-2</v>
      </c>
      <c r="M20" s="110">
        <f t="shared" si="12"/>
        <v>2.559237659141186E-2</v>
      </c>
      <c r="N20" s="110">
        <f t="shared" si="12"/>
        <v>2.6860021731235511E-2</v>
      </c>
      <c r="O20" s="122">
        <f t="shared" si="13"/>
        <v>2.5660561534247398E-2</v>
      </c>
    </row>
    <row r="21" spans="1:18" x14ac:dyDescent="0.25">
      <c r="B21" s="116" t="s">
        <v>78</v>
      </c>
      <c r="C21" s="110">
        <f t="shared" si="12"/>
        <v>9.4482311923661494E-2</v>
      </c>
      <c r="D21" s="110">
        <f t="shared" si="12"/>
        <v>8.9227415270915419E-2</v>
      </c>
      <c r="E21" s="110">
        <f t="shared" si="12"/>
        <v>9.2629942011440314E-2</v>
      </c>
      <c r="F21" s="110">
        <f t="shared" si="12"/>
        <v>9.3832701193835091E-2</v>
      </c>
      <c r="G21" s="110">
        <f t="shared" si="12"/>
        <v>9.3065158431930237E-2</v>
      </c>
      <c r="H21" s="110">
        <f t="shared" si="12"/>
        <v>8.6092328949659819E-2</v>
      </c>
      <c r="I21" s="110">
        <f t="shared" si="12"/>
        <v>8.5335670235230782E-2</v>
      </c>
      <c r="J21" s="110">
        <f t="shared" si="12"/>
        <v>9.1539501327686193E-2</v>
      </c>
      <c r="K21" s="110">
        <f t="shared" si="12"/>
        <v>9.3618102403634162E-2</v>
      </c>
      <c r="L21" s="110">
        <f t="shared" si="12"/>
        <v>9.3842487296686553E-2</v>
      </c>
      <c r="M21" s="110">
        <f t="shared" si="12"/>
        <v>8.581614539839591E-2</v>
      </c>
      <c r="N21" s="110">
        <f t="shared" si="12"/>
        <v>9.2902558202061808E-2</v>
      </c>
      <c r="O21" s="122">
        <f t="shared" si="13"/>
        <v>9.1032026887094816E-2</v>
      </c>
    </row>
    <row r="22" spans="1:18" x14ac:dyDescent="0.25">
      <c r="B22" s="116" t="s">
        <v>79</v>
      </c>
      <c r="C22" s="110">
        <f t="shared" si="12"/>
        <v>0.54400094166345203</v>
      </c>
      <c r="D22" s="110">
        <f t="shared" si="12"/>
        <v>0.55704988015823986</v>
      </c>
      <c r="E22" s="110">
        <f t="shared" si="12"/>
        <v>0.54539432759632422</v>
      </c>
      <c r="F22" s="110">
        <f t="shared" si="12"/>
        <v>0.52569185503849425</v>
      </c>
      <c r="G22" s="110">
        <f t="shared" si="12"/>
        <v>0.53915807614176792</v>
      </c>
      <c r="H22" s="110">
        <f t="shared" si="12"/>
        <v>0.5580278476541215</v>
      </c>
      <c r="I22" s="110">
        <f t="shared" si="12"/>
        <v>0.55691251330928204</v>
      </c>
      <c r="J22" s="110">
        <f t="shared" si="12"/>
        <v>0.53831716497297522</v>
      </c>
      <c r="K22" s="110">
        <f t="shared" si="12"/>
        <v>0.54574801230701475</v>
      </c>
      <c r="L22" s="110">
        <f t="shared" si="12"/>
        <v>0.53516931861955208</v>
      </c>
      <c r="M22" s="110">
        <f t="shared" si="12"/>
        <v>0.52517406648352205</v>
      </c>
      <c r="N22" s="110">
        <f t="shared" si="12"/>
        <v>0.54719637867082371</v>
      </c>
      <c r="O22" s="122">
        <f t="shared" si="13"/>
        <v>0.54315336521796409</v>
      </c>
    </row>
    <row r="25" spans="1:18" x14ac:dyDescent="0.25">
      <c r="A25" s="125" t="s">
        <v>534</v>
      </c>
    </row>
    <row r="26" spans="1:18" x14ac:dyDescent="0.25">
      <c r="C26" s="104">
        <v>42675</v>
      </c>
      <c r="D26" s="104">
        <v>42705</v>
      </c>
      <c r="E26" s="104">
        <v>42736</v>
      </c>
      <c r="F26" s="104">
        <v>42767</v>
      </c>
      <c r="G26" s="104">
        <v>42795</v>
      </c>
      <c r="H26" s="104">
        <v>42826</v>
      </c>
      <c r="I26" s="104">
        <v>42856</v>
      </c>
      <c r="J26" s="104">
        <v>42887</v>
      </c>
      <c r="K26" s="104">
        <v>42917</v>
      </c>
      <c r="L26" s="104">
        <v>42948</v>
      </c>
      <c r="M26" s="104">
        <v>42979</v>
      </c>
      <c r="N26" s="104">
        <v>43009</v>
      </c>
      <c r="O26" s="104">
        <v>43040</v>
      </c>
      <c r="P26" s="104">
        <v>43070</v>
      </c>
      <c r="Q26" s="104">
        <v>43101</v>
      </c>
      <c r="R26" s="131" t="s">
        <v>537</v>
      </c>
    </row>
    <row r="27" spans="1:18" x14ac:dyDescent="0.25">
      <c r="B27" s="124" t="s">
        <v>0</v>
      </c>
      <c r="C27" s="130">
        <f>+B55</f>
        <v>796751908.37363458</v>
      </c>
      <c r="D27" s="130">
        <f t="shared" ref="D27:E27" si="14">+C55</f>
        <v>1172405717.1101198</v>
      </c>
      <c r="E27" s="130">
        <f t="shared" si="14"/>
        <v>1521595674.6757305</v>
      </c>
      <c r="F27" s="132">
        <f>+E55</f>
        <v>1301777096.7648356</v>
      </c>
      <c r="G27" s="132">
        <f t="shared" ref="G27:Q27" si="15">+F55</f>
        <v>1126393696.6147075</v>
      </c>
      <c r="H27" s="132">
        <f t="shared" si="15"/>
        <v>854878273.11856031</v>
      </c>
      <c r="I27" s="132">
        <f t="shared" si="15"/>
        <v>747158210.04566443</v>
      </c>
      <c r="J27" s="132">
        <f t="shared" si="15"/>
        <v>943902684.26345372</v>
      </c>
      <c r="K27" s="132">
        <f t="shared" si="15"/>
        <v>1266709204.5012984</v>
      </c>
      <c r="L27" s="132">
        <f t="shared" si="15"/>
        <v>1300024933.6608162</v>
      </c>
      <c r="M27" s="132">
        <f t="shared" si="15"/>
        <v>1155987702.5247896</v>
      </c>
      <c r="N27" s="132">
        <f t="shared" si="15"/>
        <v>773265502.14668334</v>
      </c>
      <c r="O27" s="132">
        <f t="shared" si="15"/>
        <v>790420643.66022897</v>
      </c>
      <c r="P27" s="132">
        <f t="shared" si="15"/>
        <v>1163089378.0232313</v>
      </c>
      <c r="Q27" s="132">
        <f t="shared" si="15"/>
        <v>1514785920.8686764</v>
      </c>
      <c r="R27" s="133">
        <f>SUM(F27:Q27)</f>
        <v>12938393246.192945</v>
      </c>
    </row>
    <row r="28" spans="1:18" x14ac:dyDescent="0.25">
      <c r="B28" s="124" t="s">
        <v>530</v>
      </c>
      <c r="C28" s="130">
        <f>+B56*(1-$O$19)</f>
        <v>242512022.41312513</v>
      </c>
      <c r="D28" s="130">
        <f t="shared" ref="D28:Q28" si="16">+C56*(1-$O$19)</f>
        <v>285988254.74324</v>
      </c>
      <c r="E28" s="130">
        <f t="shared" si="16"/>
        <v>334418857.60238475</v>
      </c>
      <c r="F28" s="132">
        <f t="shared" si="16"/>
        <v>301903779.55313247</v>
      </c>
      <c r="G28" s="132">
        <f t="shared" si="16"/>
        <v>278656741.94598216</v>
      </c>
      <c r="H28" s="132">
        <f t="shared" si="16"/>
        <v>249804756.15338135</v>
      </c>
      <c r="I28" s="132">
        <f t="shared" si="16"/>
        <v>236777952.62926269</v>
      </c>
      <c r="J28" s="132">
        <f t="shared" si="16"/>
        <v>268322802.30319282</v>
      </c>
      <c r="K28" s="132">
        <f t="shared" si="16"/>
        <v>313161493.86656195</v>
      </c>
      <c r="L28" s="132">
        <f t="shared" si="16"/>
        <v>316574060.17228395</v>
      </c>
      <c r="M28" s="132">
        <f t="shared" si="16"/>
        <v>304242359.38380623</v>
      </c>
      <c r="N28" s="132">
        <f t="shared" si="16"/>
        <v>249049988.3273935</v>
      </c>
      <c r="O28" s="132">
        <f t="shared" si="16"/>
        <v>240594698.18896866</v>
      </c>
      <c r="P28" s="132">
        <f t="shared" si="16"/>
        <v>283722629.16428196</v>
      </c>
      <c r="Q28" s="132">
        <f t="shared" si="16"/>
        <v>335518362.58971971</v>
      </c>
      <c r="R28" s="133">
        <f>SUM(F28:Q28)</f>
        <v>3378329624.2779675</v>
      </c>
    </row>
    <row r="29" spans="1:18" x14ac:dyDescent="0.25">
      <c r="B29" s="124" t="s">
        <v>531</v>
      </c>
      <c r="C29" s="130">
        <f>+B57*(1-$O$20)</f>
        <v>596676869.40762198</v>
      </c>
      <c r="D29" s="130">
        <f>+C57*(1-$O$20)</f>
        <v>641004848.83084273</v>
      </c>
      <c r="E29" s="130">
        <f t="shared" ref="E29:Q29" si="17">+D57*(1-$O$20)</f>
        <v>700961063.20035064</v>
      </c>
      <c r="F29" s="132">
        <f t="shared" si="17"/>
        <v>635874380.34672415</v>
      </c>
      <c r="G29" s="132">
        <f t="shared" si="17"/>
        <v>606142056.20119774</v>
      </c>
      <c r="H29" s="132">
        <f t="shared" si="17"/>
        <v>592787339.86472166</v>
      </c>
      <c r="I29" s="132">
        <f t="shared" si="17"/>
        <v>597168312.05652332</v>
      </c>
      <c r="J29" s="132">
        <f t="shared" si="17"/>
        <v>659868705.15909588</v>
      </c>
      <c r="K29" s="132">
        <f t="shared" si="17"/>
        <v>720913740.4089129</v>
      </c>
      <c r="L29" s="132">
        <f t="shared" si="17"/>
        <v>733308292.45509779</v>
      </c>
      <c r="M29" s="132">
        <f t="shared" si="17"/>
        <v>726911447.81956303</v>
      </c>
      <c r="N29" s="132">
        <f t="shared" si="17"/>
        <v>631711021.92578423</v>
      </c>
      <c r="O29" s="132">
        <f t="shared" si="17"/>
        <v>592997424.43347871</v>
      </c>
      <c r="P29" s="132">
        <f t="shared" si="17"/>
        <v>638343379.57001925</v>
      </c>
      <c r="Q29" s="132">
        <f t="shared" si="17"/>
        <v>701160836.82141674</v>
      </c>
      <c r="R29" s="133">
        <f>SUM(F29:Q29)</f>
        <v>7837186937.0625343</v>
      </c>
    </row>
    <row r="30" spans="1:18" x14ac:dyDescent="0.25">
      <c r="B30" s="124" t="s">
        <v>532</v>
      </c>
      <c r="C30" s="130">
        <f>+B58*(1-$O$21)</f>
        <v>263414185.51872689</v>
      </c>
      <c r="D30" s="130">
        <f t="shared" ref="D30:Q30" si="18">+C58*(1-$O$21)</f>
        <v>262294688.36987165</v>
      </c>
      <c r="E30" s="130">
        <f t="shared" si="18"/>
        <v>280246877.51068819</v>
      </c>
      <c r="F30" s="132">
        <f t="shared" si="18"/>
        <v>262775277.81618723</v>
      </c>
      <c r="G30" s="132">
        <f t="shared" si="18"/>
        <v>256740278.26478526</v>
      </c>
      <c r="H30" s="132">
        <f t="shared" si="18"/>
        <v>261046142.45719665</v>
      </c>
      <c r="I30" s="132">
        <f t="shared" si="18"/>
        <v>260875420.49588028</v>
      </c>
      <c r="J30" s="132">
        <f t="shared" si="18"/>
        <v>281320290.27102923</v>
      </c>
      <c r="K30" s="132">
        <f t="shared" si="18"/>
        <v>301598524.22126114</v>
      </c>
      <c r="L30" s="132">
        <f t="shared" si="18"/>
        <v>302664907.44605255</v>
      </c>
      <c r="M30" s="132">
        <f t="shared" si="18"/>
        <v>305603648.32423717</v>
      </c>
      <c r="N30" s="132">
        <f t="shared" si="18"/>
        <v>271647747.95256656</v>
      </c>
      <c r="O30" s="132">
        <f t="shared" si="18"/>
        <v>262344465.03430909</v>
      </c>
      <c r="P30" s="132">
        <f t="shared" si="18"/>
        <v>267640502.10263759</v>
      </c>
      <c r="Q30" s="132">
        <f t="shared" si="18"/>
        <v>280324660.35555601</v>
      </c>
      <c r="R30" s="133">
        <f>SUM(F30:Q30)</f>
        <v>3314581864.7416987</v>
      </c>
    </row>
    <row r="31" spans="1:18" x14ac:dyDescent="0.25">
      <c r="B31" s="124" t="s">
        <v>533</v>
      </c>
      <c r="C31" s="130">
        <f>+B59*(1-$O$22)</f>
        <v>146581588.29613888</v>
      </c>
      <c r="D31" s="130">
        <f t="shared" ref="D31:Q31" si="19">+C59*(1-$O$22)</f>
        <v>137870425.42391554</v>
      </c>
      <c r="E31" s="130">
        <f t="shared" si="19"/>
        <v>143563766.44232661</v>
      </c>
      <c r="F31" s="132">
        <f t="shared" si="19"/>
        <v>132622857.32208137</v>
      </c>
      <c r="G31" s="132">
        <f t="shared" si="19"/>
        <v>126494624.29662785</v>
      </c>
      <c r="H31" s="132">
        <f t="shared" si="19"/>
        <v>141117776.46348661</v>
      </c>
      <c r="I31" s="132">
        <f t="shared" si="19"/>
        <v>140110247.66309354</v>
      </c>
      <c r="J31" s="132">
        <f t="shared" si="19"/>
        <v>150300490.03406543</v>
      </c>
      <c r="K31" s="132">
        <f t="shared" si="19"/>
        <v>158658086.83657965</v>
      </c>
      <c r="L31" s="132">
        <f t="shared" si="19"/>
        <v>161193360.07557565</v>
      </c>
      <c r="M31" s="132">
        <f t="shared" si="19"/>
        <v>162530970.43001917</v>
      </c>
      <c r="N31" s="132">
        <f t="shared" si="19"/>
        <v>152423034.17086843</v>
      </c>
      <c r="O31" s="132">
        <f t="shared" si="19"/>
        <v>145124126.87263376</v>
      </c>
      <c r="P31" s="132">
        <f t="shared" si="19"/>
        <v>138425742.64588442</v>
      </c>
      <c r="Q31" s="132">
        <f t="shared" si="19"/>
        <v>143663104.40491986</v>
      </c>
      <c r="R31" s="133">
        <f>SUM(F31:Q31)</f>
        <v>1752664421.2158358</v>
      </c>
    </row>
    <row r="32" spans="1:18" x14ac:dyDescent="0.25">
      <c r="C32" s="131" t="s">
        <v>536</v>
      </c>
    </row>
    <row r="34" spans="1:16" s="126" customFormat="1" ht="15.75" thickBot="1" x14ac:dyDescent="0.3"/>
    <row r="36" spans="1:16" x14ac:dyDescent="0.25">
      <c r="A36" s="125" t="s">
        <v>615</v>
      </c>
    </row>
    <row r="37" spans="1:16" x14ac:dyDescent="0.25">
      <c r="A37" s="123"/>
    </row>
    <row r="38" spans="1:16" ht="16.5" x14ac:dyDescent="0.3">
      <c r="A38" s="51" t="s">
        <v>602</v>
      </c>
      <c r="B38" s="231">
        <v>42675</v>
      </c>
      <c r="C38" s="231">
        <v>42705</v>
      </c>
      <c r="D38" s="231">
        <v>42736</v>
      </c>
      <c r="E38" s="231">
        <v>42767</v>
      </c>
      <c r="F38" s="231">
        <v>42795</v>
      </c>
      <c r="G38" s="231">
        <v>42826</v>
      </c>
      <c r="H38" s="231">
        <v>42856</v>
      </c>
      <c r="I38" s="231">
        <v>42887</v>
      </c>
      <c r="J38" s="231">
        <v>42917</v>
      </c>
      <c r="K38" s="231">
        <v>42948</v>
      </c>
      <c r="L38" s="231">
        <v>42979</v>
      </c>
      <c r="M38" s="231">
        <v>43009</v>
      </c>
      <c r="N38" s="231">
        <v>43040</v>
      </c>
      <c r="O38" s="231">
        <v>43070</v>
      </c>
      <c r="P38" s="231">
        <v>43101</v>
      </c>
    </row>
    <row r="39" spans="1:16" ht="16.5" x14ac:dyDescent="0.3">
      <c r="A39" s="51" t="s">
        <v>603</v>
      </c>
      <c r="B39" s="51">
        <v>2016</v>
      </c>
      <c r="C39" s="51">
        <v>2016</v>
      </c>
      <c r="D39" s="51">
        <v>2017</v>
      </c>
      <c r="E39" s="51">
        <v>2017</v>
      </c>
      <c r="F39" s="51">
        <v>2017</v>
      </c>
      <c r="G39" s="51">
        <v>2017</v>
      </c>
      <c r="H39" s="51">
        <v>2017</v>
      </c>
      <c r="I39" s="51">
        <v>2017</v>
      </c>
      <c r="J39" s="51">
        <v>2017</v>
      </c>
      <c r="K39" s="51">
        <v>2017</v>
      </c>
      <c r="L39" s="51">
        <v>2017</v>
      </c>
      <c r="M39" s="51">
        <v>2017</v>
      </c>
      <c r="N39" s="51">
        <v>2017</v>
      </c>
      <c r="O39" s="51">
        <v>2017</v>
      </c>
      <c r="P39" s="51">
        <v>2018</v>
      </c>
    </row>
    <row r="40" spans="1:16" ht="16.5" x14ac:dyDescent="0.3">
      <c r="A40" s="51" t="s">
        <v>604</v>
      </c>
      <c r="B40" s="51">
        <v>11</v>
      </c>
      <c r="C40" s="51">
        <v>12</v>
      </c>
      <c r="D40" s="51">
        <v>1</v>
      </c>
      <c r="E40" s="51">
        <v>2</v>
      </c>
      <c r="F40" s="51">
        <v>3</v>
      </c>
      <c r="G40" s="51">
        <v>4</v>
      </c>
      <c r="H40" s="51">
        <v>5</v>
      </c>
      <c r="I40" s="51">
        <v>6</v>
      </c>
      <c r="J40" s="51">
        <v>7</v>
      </c>
      <c r="K40" s="51">
        <v>8</v>
      </c>
      <c r="L40" s="51">
        <v>9</v>
      </c>
      <c r="M40" s="51">
        <v>10</v>
      </c>
      <c r="N40" s="51">
        <v>11</v>
      </c>
      <c r="O40" s="51">
        <v>12</v>
      </c>
      <c r="P40" s="51">
        <v>1</v>
      </c>
    </row>
    <row r="41" spans="1:16" ht="16.5" x14ac:dyDescent="0.3">
      <c r="A41" s="51" t="s">
        <v>605</v>
      </c>
      <c r="B41" s="232">
        <v>796751.90837363456</v>
      </c>
      <c r="C41" s="232">
        <v>1172405.7171101198</v>
      </c>
      <c r="D41" s="232">
        <v>1521595.6746757305</v>
      </c>
      <c r="E41" s="232">
        <v>1301777.0967648355</v>
      </c>
      <c r="F41" s="232">
        <v>1126393.6966147076</v>
      </c>
      <c r="G41" s="232">
        <v>854878.27311856032</v>
      </c>
      <c r="H41" s="232">
        <v>747158.21004566445</v>
      </c>
      <c r="I41" s="232">
        <v>943902.6842634537</v>
      </c>
      <c r="J41" s="232">
        <v>1266709.2045012985</v>
      </c>
      <c r="K41" s="232">
        <v>1300024.9336608162</v>
      </c>
      <c r="L41" s="232">
        <v>1155987.7025247896</v>
      </c>
      <c r="M41" s="232">
        <v>773265.50214668328</v>
      </c>
      <c r="N41" s="232">
        <v>790420.64366022893</v>
      </c>
      <c r="O41" s="232">
        <v>1163089.3780232312</v>
      </c>
      <c r="P41" s="232">
        <v>1514785.9208686764</v>
      </c>
    </row>
    <row r="42" spans="1:16" ht="16.5" x14ac:dyDescent="0.3">
      <c r="A42" s="51" t="s">
        <v>606</v>
      </c>
      <c r="B42" s="232">
        <v>232063.47713042339</v>
      </c>
      <c r="C42" s="232">
        <v>275341.29994279967</v>
      </c>
      <c r="D42" s="232">
        <v>323840.21854046755</v>
      </c>
      <c r="E42" s="232">
        <v>292343.06038159388</v>
      </c>
      <c r="F42" s="232">
        <v>270106.50244908727</v>
      </c>
      <c r="G42" s="232">
        <v>242077.1911433553</v>
      </c>
      <c r="H42" s="232">
        <v>230011.92294278651</v>
      </c>
      <c r="I42" s="232">
        <v>261074.32852972706</v>
      </c>
      <c r="J42" s="232">
        <v>304697.46019097528</v>
      </c>
      <c r="K42" s="232">
        <v>308027.38752522453</v>
      </c>
      <c r="L42" s="232">
        <v>296120.31404364912</v>
      </c>
      <c r="M42" s="232">
        <v>241527.23760213613</v>
      </c>
      <c r="N42" s="232">
        <v>231185.66448322771</v>
      </c>
      <c r="O42" s="232">
        <v>274169.34800825431</v>
      </c>
      <c r="P42" s="232">
        <v>325109.45081368502</v>
      </c>
    </row>
    <row r="43" spans="1:16" ht="16.5" x14ac:dyDescent="0.3">
      <c r="A43" s="51" t="s">
        <v>607</v>
      </c>
      <c r="B43" s="232">
        <v>536689.08009362034</v>
      </c>
      <c r="C43" s="232">
        <v>583888.38942074846</v>
      </c>
      <c r="D43" s="232">
        <v>647114.83137338853</v>
      </c>
      <c r="E43" s="232">
        <v>580937.00171989994</v>
      </c>
      <c r="F43" s="232">
        <v>552809.63615864899</v>
      </c>
      <c r="G43" s="232">
        <v>539972.20510469796</v>
      </c>
      <c r="H43" s="232">
        <v>545449.556190209</v>
      </c>
      <c r="I43" s="232">
        <v>605947.24988876644</v>
      </c>
      <c r="J43" s="232">
        <v>662834.98962179199</v>
      </c>
      <c r="K43" s="232">
        <v>673773.96914582932</v>
      </c>
      <c r="L43" s="232">
        <v>667848.65485904692</v>
      </c>
      <c r="M43" s="232">
        <v>576461.99556149601</v>
      </c>
      <c r="N43" s="232">
        <v>538719.82253786665</v>
      </c>
      <c r="O43" s="232">
        <v>585819.02541412995</v>
      </c>
      <c r="P43" s="232">
        <v>648415.86630595836</v>
      </c>
    </row>
    <row r="44" spans="1:16" ht="16.5" x14ac:dyDescent="0.3">
      <c r="A44" s="51" t="s">
        <v>608</v>
      </c>
      <c r="B44" s="232">
        <v>188292.03278565736</v>
      </c>
      <c r="C44" s="232">
        <v>188857.88433236335</v>
      </c>
      <c r="D44" s="232">
        <v>208202.25833289613</v>
      </c>
      <c r="E44" s="232">
        <v>191224.89937272659</v>
      </c>
      <c r="F44" s="232">
        <v>185720.50202329725</v>
      </c>
      <c r="G44" s="232">
        <v>185445.59322978416</v>
      </c>
      <c r="H44" s="232">
        <v>187974.77367357721</v>
      </c>
      <c r="I44" s="232">
        <v>203706.17206373421</v>
      </c>
      <c r="J44" s="232">
        <v>220887.24625562888</v>
      </c>
      <c r="K44" s="232">
        <v>225181.42645155962</v>
      </c>
      <c r="L44" s="232">
        <v>227349.47862183632</v>
      </c>
      <c r="M44" s="232">
        <v>196988.93650365446</v>
      </c>
      <c r="N44" s="232">
        <v>188838.94121950062</v>
      </c>
      <c r="O44" s="232">
        <v>189316.36990014085</v>
      </c>
      <c r="P44" s="232">
        <v>208060.83103421092</v>
      </c>
    </row>
    <row r="45" spans="1:16" ht="16.5" x14ac:dyDescent="0.3">
      <c r="A45" s="51" t="s">
        <v>609</v>
      </c>
      <c r="B45" s="232">
        <v>136088.01011000742</v>
      </c>
      <c r="C45" s="232">
        <v>129225.79464720011</v>
      </c>
      <c r="D45" s="232">
        <v>128041.36841402299</v>
      </c>
      <c r="E45" s="232">
        <v>114464.61124420121</v>
      </c>
      <c r="F45" s="232">
        <v>112655.40928039041</v>
      </c>
      <c r="G45" s="232">
        <v>126275.29596910501</v>
      </c>
      <c r="H45" s="232">
        <v>128853.89765009635</v>
      </c>
      <c r="I45" s="232">
        <v>136848.50656813881</v>
      </c>
      <c r="J45" s="232">
        <v>147279.60390017173</v>
      </c>
      <c r="K45" s="232">
        <v>151325.11011510881</v>
      </c>
      <c r="L45" s="232">
        <v>151148.03001777301</v>
      </c>
      <c r="M45" s="232">
        <v>141080.58246145412</v>
      </c>
      <c r="N45" s="232">
        <v>130791.87005398062</v>
      </c>
      <c r="O45" s="232">
        <v>124137.65364092731</v>
      </c>
      <c r="P45" s="232">
        <v>127165.81110710674</v>
      </c>
    </row>
    <row r="46" spans="1:16" ht="16.5" x14ac:dyDescent="0.3">
      <c r="A46" s="51" t="s">
        <v>610</v>
      </c>
      <c r="B46" s="232">
        <v>10829.5236297506</v>
      </c>
      <c r="C46" s="232">
        <v>11096.232867083399</v>
      </c>
      <c r="D46" s="232">
        <v>11104</v>
      </c>
      <c r="E46" s="232">
        <v>10035</v>
      </c>
      <c r="F46" s="232">
        <v>8988</v>
      </c>
      <c r="G46" s="232">
        <v>8120</v>
      </c>
      <c r="H46" s="232">
        <v>7138</v>
      </c>
      <c r="I46" s="232">
        <v>7670</v>
      </c>
      <c r="J46" s="232">
        <v>8956</v>
      </c>
      <c r="K46" s="232">
        <v>9044</v>
      </c>
      <c r="L46" s="232">
        <v>8600</v>
      </c>
      <c r="M46" s="232">
        <v>7914</v>
      </c>
      <c r="N46" s="232">
        <v>9787</v>
      </c>
      <c r="O46" s="232">
        <v>9999</v>
      </c>
      <c r="P46" s="232">
        <v>10936</v>
      </c>
    </row>
    <row r="47" spans="1:16" ht="16.5" x14ac:dyDescent="0.3">
      <c r="A47" s="51" t="s">
        <v>611</v>
      </c>
      <c r="B47" s="232">
        <v>75702.090633473999</v>
      </c>
      <c r="C47" s="232">
        <v>73998.198686783697</v>
      </c>
      <c r="D47" s="232">
        <v>72307</v>
      </c>
      <c r="E47" s="232">
        <v>71684</v>
      </c>
      <c r="F47" s="232">
        <v>69296</v>
      </c>
      <c r="G47" s="232">
        <v>68427</v>
      </c>
      <c r="H47" s="232">
        <v>67446</v>
      </c>
      <c r="I47" s="232">
        <v>71300</v>
      </c>
      <c r="J47" s="232">
        <v>77065</v>
      </c>
      <c r="K47" s="232">
        <v>78847</v>
      </c>
      <c r="L47" s="232">
        <v>78207</v>
      </c>
      <c r="M47" s="232">
        <v>71886</v>
      </c>
      <c r="N47" s="232">
        <v>69895</v>
      </c>
      <c r="O47" s="232">
        <v>69336</v>
      </c>
      <c r="P47" s="232">
        <v>71211</v>
      </c>
    </row>
    <row r="48" spans="1:16" ht="16.5" x14ac:dyDescent="0.3">
      <c r="A48" s="51" t="s">
        <v>612</v>
      </c>
      <c r="B48" s="232">
        <v>101502.760111856</v>
      </c>
      <c r="C48" s="232">
        <v>99705.295150849706</v>
      </c>
      <c r="D48" s="232">
        <v>100111</v>
      </c>
      <c r="E48" s="232">
        <v>97867</v>
      </c>
      <c r="F48" s="232">
        <v>96732</v>
      </c>
      <c r="G48" s="232">
        <v>101744</v>
      </c>
      <c r="H48" s="232">
        <v>99027</v>
      </c>
      <c r="I48" s="232">
        <v>105788</v>
      </c>
      <c r="J48" s="232">
        <v>110916</v>
      </c>
      <c r="K48" s="232">
        <v>107795</v>
      </c>
      <c r="L48" s="232">
        <v>108860</v>
      </c>
      <c r="M48" s="232">
        <v>101864</v>
      </c>
      <c r="N48" s="232">
        <v>99779</v>
      </c>
      <c r="O48" s="232">
        <v>105128</v>
      </c>
      <c r="P48" s="232">
        <v>100338</v>
      </c>
    </row>
    <row r="49" spans="1:16" ht="16.5" x14ac:dyDescent="0.3">
      <c r="A49" s="51" t="s">
        <v>613</v>
      </c>
      <c r="B49" s="232">
        <v>184767.12405569301</v>
      </c>
      <c r="C49" s="232">
        <v>172561.31491462101</v>
      </c>
      <c r="D49" s="232">
        <v>186208</v>
      </c>
      <c r="E49" s="232">
        <v>175836</v>
      </c>
      <c r="F49" s="232">
        <v>164231</v>
      </c>
      <c r="G49" s="232">
        <v>182620</v>
      </c>
      <c r="H49" s="232">
        <v>177836</v>
      </c>
      <c r="I49" s="232">
        <v>192147</v>
      </c>
      <c r="J49" s="232">
        <v>200010</v>
      </c>
      <c r="K49" s="232">
        <v>201514</v>
      </c>
      <c r="L49" s="232">
        <v>204619</v>
      </c>
      <c r="M49" s="232">
        <v>192561</v>
      </c>
      <c r="N49" s="232">
        <v>186873</v>
      </c>
      <c r="O49" s="232">
        <v>178865</v>
      </c>
      <c r="P49" s="232">
        <v>187301</v>
      </c>
    </row>
    <row r="50" spans="1:16" x14ac:dyDescent="0.25">
      <c r="A50" s="123"/>
    </row>
    <row r="51" spans="1:16" x14ac:dyDescent="0.25">
      <c r="A51" s="123"/>
    </row>
    <row r="52" spans="1:16" x14ac:dyDescent="0.25">
      <c r="A52" s="123"/>
    </row>
    <row r="53" spans="1:16" x14ac:dyDescent="0.25">
      <c r="A53" s="125" t="s">
        <v>614</v>
      </c>
    </row>
    <row r="54" spans="1:16" x14ac:dyDescent="0.25">
      <c r="B54" s="104">
        <v>42675</v>
      </c>
      <c r="C54" s="104">
        <v>42705</v>
      </c>
      <c r="D54" s="104">
        <v>42736</v>
      </c>
      <c r="E54" s="104">
        <v>42767</v>
      </c>
      <c r="F54" s="104">
        <v>42795</v>
      </c>
      <c r="G54" s="104">
        <v>42826</v>
      </c>
      <c r="H54" s="104">
        <v>42856</v>
      </c>
      <c r="I54" s="104">
        <v>42887</v>
      </c>
      <c r="J54" s="104">
        <v>42917</v>
      </c>
      <c r="K54" s="104">
        <v>42948</v>
      </c>
      <c r="L54" s="104">
        <v>42979</v>
      </c>
      <c r="M54" s="104">
        <v>43009</v>
      </c>
      <c r="N54" s="104">
        <v>43040</v>
      </c>
      <c r="O54" s="104">
        <v>43070</v>
      </c>
      <c r="P54" s="104">
        <v>43101</v>
      </c>
    </row>
    <row r="55" spans="1:16" x14ac:dyDescent="0.25">
      <c r="A55" s="124" t="s">
        <v>0</v>
      </c>
      <c r="B55" s="127">
        <f>+B41*1000</f>
        <v>796751908.37363458</v>
      </c>
      <c r="C55" s="127">
        <f t="shared" ref="C55:P55" si="20">+C41*1000</f>
        <v>1172405717.1101198</v>
      </c>
      <c r="D55" s="127">
        <f t="shared" si="20"/>
        <v>1521595674.6757305</v>
      </c>
      <c r="E55" s="127">
        <f t="shared" si="20"/>
        <v>1301777096.7648356</v>
      </c>
      <c r="F55" s="127">
        <f t="shared" si="20"/>
        <v>1126393696.6147075</v>
      </c>
      <c r="G55" s="127">
        <f t="shared" si="20"/>
        <v>854878273.11856031</v>
      </c>
      <c r="H55" s="127">
        <f t="shared" si="20"/>
        <v>747158210.04566443</v>
      </c>
      <c r="I55" s="127">
        <f t="shared" si="20"/>
        <v>943902684.26345372</v>
      </c>
      <c r="J55" s="127">
        <f t="shared" si="20"/>
        <v>1266709204.5012984</v>
      </c>
      <c r="K55" s="127">
        <f t="shared" si="20"/>
        <v>1300024933.6608162</v>
      </c>
      <c r="L55" s="127">
        <f t="shared" si="20"/>
        <v>1155987702.5247896</v>
      </c>
      <c r="M55" s="127">
        <f t="shared" si="20"/>
        <v>773265502.14668334</v>
      </c>
      <c r="N55" s="127">
        <f t="shared" si="20"/>
        <v>790420643.66022897</v>
      </c>
      <c r="O55" s="127">
        <f t="shared" si="20"/>
        <v>1163089378.0232313</v>
      </c>
      <c r="P55" s="127">
        <f t="shared" si="20"/>
        <v>1514785920.8686764</v>
      </c>
    </row>
    <row r="56" spans="1:16" x14ac:dyDescent="0.25">
      <c r="A56" s="124" t="s">
        <v>530</v>
      </c>
      <c r="B56" s="127">
        <f>+(B42+B46)*1000</f>
        <v>242893000.76017398</v>
      </c>
      <c r="C56" s="127">
        <f t="shared" ref="C56:P56" si="21">+(C42+C46)*1000</f>
        <v>286437532.80988306</v>
      </c>
      <c r="D56" s="127">
        <f t="shared" si="21"/>
        <v>334944218.54046756</v>
      </c>
      <c r="E56" s="127">
        <f t="shared" si="21"/>
        <v>302378060.38159388</v>
      </c>
      <c r="F56" s="127">
        <f t="shared" si="21"/>
        <v>279094502.44908726</v>
      </c>
      <c r="G56" s="127">
        <f t="shared" si="21"/>
        <v>250197191.14335531</v>
      </c>
      <c r="H56" s="127">
        <f t="shared" si="21"/>
        <v>237149922.94278651</v>
      </c>
      <c r="I56" s="127">
        <f t="shared" si="21"/>
        <v>268744328.52972704</v>
      </c>
      <c r="J56" s="127">
        <f t="shared" si="21"/>
        <v>313653460.19097531</v>
      </c>
      <c r="K56" s="127">
        <f t="shared" si="21"/>
        <v>317071387.52522451</v>
      </c>
      <c r="L56" s="127">
        <f t="shared" si="21"/>
        <v>304720314.04364914</v>
      </c>
      <c r="M56" s="127">
        <f t="shared" si="21"/>
        <v>249441237.60213614</v>
      </c>
      <c r="N56" s="127">
        <f t="shared" si="21"/>
        <v>240972664.4832277</v>
      </c>
      <c r="O56" s="127">
        <f t="shared" si="21"/>
        <v>284168348.00825429</v>
      </c>
      <c r="P56" s="127">
        <f t="shared" si="21"/>
        <v>336045450.813685</v>
      </c>
    </row>
    <row r="57" spans="1:16" x14ac:dyDescent="0.25">
      <c r="A57" s="124" t="s">
        <v>531</v>
      </c>
      <c r="B57" s="127">
        <f>+(B43+B47)*1000</f>
        <v>612391170.72709441</v>
      </c>
      <c r="C57" s="127">
        <f t="shared" ref="C57:P57" si="22">+(C43+C47)*1000</f>
        <v>657886588.10753214</v>
      </c>
      <c r="D57" s="127">
        <f t="shared" si="22"/>
        <v>719421831.37338853</v>
      </c>
      <c r="E57" s="127">
        <f t="shared" si="22"/>
        <v>652621001.71989989</v>
      </c>
      <c r="F57" s="127">
        <f t="shared" si="22"/>
        <v>622105636.15864897</v>
      </c>
      <c r="G57" s="127">
        <f t="shared" si="22"/>
        <v>608399205.10469794</v>
      </c>
      <c r="H57" s="127">
        <f t="shared" si="22"/>
        <v>612895556.19020903</v>
      </c>
      <c r="I57" s="127">
        <f t="shared" si="22"/>
        <v>677247249.88876641</v>
      </c>
      <c r="J57" s="127">
        <f t="shared" si="22"/>
        <v>739899989.62179196</v>
      </c>
      <c r="K57" s="127">
        <f t="shared" si="22"/>
        <v>752620969.14582932</v>
      </c>
      <c r="L57" s="127">
        <f t="shared" si="22"/>
        <v>746055654.85904694</v>
      </c>
      <c r="M57" s="127">
        <f t="shared" si="22"/>
        <v>648347995.56149602</v>
      </c>
      <c r="N57" s="127">
        <f t="shared" si="22"/>
        <v>608614822.53786671</v>
      </c>
      <c r="O57" s="127">
        <f t="shared" si="22"/>
        <v>655155025.41412997</v>
      </c>
      <c r="P57" s="127">
        <f t="shared" si="22"/>
        <v>719626866.30595839</v>
      </c>
    </row>
    <row r="58" spans="1:16" x14ac:dyDescent="0.25">
      <c r="A58" s="124" t="s">
        <v>532</v>
      </c>
      <c r="B58" s="127">
        <f>+(B44+B48)*1000</f>
        <v>289794792.89751339</v>
      </c>
      <c r="C58" s="127">
        <f t="shared" ref="C58:P58" si="23">+(C44+C48)*1000</f>
        <v>288563179.48321307</v>
      </c>
      <c r="D58" s="127">
        <f t="shared" si="23"/>
        <v>308313258.33289617</v>
      </c>
      <c r="E58" s="127">
        <f t="shared" si="23"/>
        <v>289091899.37272656</v>
      </c>
      <c r="F58" s="127">
        <f t="shared" si="23"/>
        <v>282452502.02329725</v>
      </c>
      <c r="G58" s="127">
        <f t="shared" si="23"/>
        <v>287189593.22978419</v>
      </c>
      <c r="H58" s="127">
        <f t="shared" si="23"/>
        <v>287001773.67357725</v>
      </c>
      <c r="I58" s="127">
        <f t="shared" si="23"/>
        <v>309494172.06373423</v>
      </c>
      <c r="J58" s="127">
        <f t="shared" si="23"/>
        <v>331803246.25562888</v>
      </c>
      <c r="K58" s="127">
        <f t="shared" si="23"/>
        <v>332976426.45155966</v>
      </c>
      <c r="L58" s="127">
        <f t="shared" si="23"/>
        <v>336209478.6218363</v>
      </c>
      <c r="M58" s="127">
        <f t="shared" si="23"/>
        <v>298852936.50365448</v>
      </c>
      <c r="N58" s="127">
        <f t="shared" si="23"/>
        <v>288617941.2195006</v>
      </c>
      <c r="O58" s="127">
        <f t="shared" si="23"/>
        <v>294444369.90014088</v>
      </c>
      <c r="P58" s="127">
        <f t="shared" si="23"/>
        <v>308398831.03421092</v>
      </c>
    </row>
    <row r="59" spans="1:16" x14ac:dyDescent="0.25">
      <c r="A59" s="124" t="s">
        <v>533</v>
      </c>
      <c r="B59" s="127">
        <f>+(B45+B49)*1000</f>
        <v>320855134.16570044</v>
      </c>
      <c r="C59" s="127">
        <f t="shared" ref="C59:P59" si="24">+(C45+C49)*1000</f>
        <v>301787109.5618211</v>
      </c>
      <c r="D59" s="127">
        <f t="shared" si="24"/>
        <v>314249368.41402298</v>
      </c>
      <c r="E59" s="127">
        <f t="shared" si="24"/>
        <v>290300611.24420118</v>
      </c>
      <c r="F59" s="127">
        <f t="shared" si="24"/>
        <v>276886409.28039044</v>
      </c>
      <c r="G59" s="127">
        <f t="shared" si="24"/>
        <v>308895295.96910501</v>
      </c>
      <c r="H59" s="127">
        <f t="shared" si="24"/>
        <v>306689897.65009636</v>
      </c>
      <c r="I59" s="127">
        <f t="shared" si="24"/>
        <v>328995506.56813884</v>
      </c>
      <c r="J59" s="127">
        <f t="shared" si="24"/>
        <v>347289603.9001717</v>
      </c>
      <c r="K59" s="127">
        <f t="shared" si="24"/>
        <v>352839110.11510879</v>
      </c>
      <c r="L59" s="127">
        <f t="shared" si="24"/>
        <v>355767030.01777303</v>
      </c>
      <c r="M59" s="127">
        <f t="shared" si="24"/>
        <v>333641582.46145409</v>
      </c>
      <c r="N59" s="127">
        <f t="shared" si="24"/>
        <v>317664870.05398059</v>
      </c>
      <c r="O59" s="127">
        <f t="shared" si="24"/>
        <v>303002653.64092726</v>
      </c>
      <c r="P59" s="127">
        <f t="shared" si="24"/>
        <v>314466811.10710675</v>
      </c>
    </row>
    <row r="60" spans="1:16" x14ac:dyDescent="0.25">
      <c r="A60" s="123"/>
    </row>
    <row r="61" spans="1:16" s="126" customFormat="1" ht="15.75" thickBot="1" x14ac:dyDescent="0.3">
      <c r="A61" s="129"/>
    </row>
    <row r="62" spans="1:16" x14ac:dyDescent="0.25">
      <c r="A62" s="123"/>
    </row>
    <row r="63" spans="1:16" x14ac:dyDescent="0.25">
      <c r="A63" s="123"/>
    </row>
    <row r="64" spans="1:16" ht="16.5" x14ac:dyDescent="0.3">
      <c r="A64" s="52"/>
      <c r="B64" s="52"/>
      <c r="C64" s="52"/>
      <c r="D64" s="52"/>
      <c r="E64" s="52"/>
      <c r="F64" s="52"/>
      <c r="G64" s="52"/>
      <c r="H64" s="52"/>
      <c r="I64" s="52"/>
    </row>
    <row r="65" spans="1:9" ht="16.5" x14ac:dyDescent="0.3">
      <c r="A65" s="52"/>
      <c r="B65" s="52"/>
      <c r="C65" s="52"/>
      <c r="D65" s="52"/>
      <c r="E65" s="52"/>
      <c r="F65" s="52"/>
      <c r="G65" s="52"/>
      <c r="H65" s="52"/>
      <c r="I65" s="52"/>
    </row>
    <row r="66" spans="1:9" ht="16.5" x14ac:dyDescent="0.3">
      <c r="A66" s="52"/>
      <c r="B66" s="52"/>
      <c r="C66" s="113"/>
      <c r="D66" s="113"/>
      <c r="E66" s="113"/>
      <c r="F66" s="113"/>
      <c r="G66" s="113"/>
      <c r="H66" s="114"/>
      <c r="I66" s="115"/>
    </row>
    <row r="91" spans="3:9" x14ac:dyDescent="0.25">
      <c r="C91" s="108"/>
      <c r="D91" s="108"/>
      <c r="E91" s="108"/>
      <c r="F91" s="108"/>
      <c r="G91" s="108"/>
      <c r="H91" s="108"/>
      <c r="I91" s="108"/>
    </row>
    <row r="92" spans="3:9" x14ac:dyDescent="0.25">
      <c r="C92" s="108"/>
      <c r="D92" s="108"/>
      <c r="E92" s="108"/>
      <c r="F92" s="108"/>
      <c r="G92" s="108"/>
      <c r="H92" s="108"/>
      <c r="I92" s="108"/>
    </row>
    <row r="93" spans="3:9" x14ac:dyDescent="0.25">
      <c r="C93" s="108"/>
      <c r="D93" s="108"/>
      <c r="E93" s="108"/>
      <c r="F93" s="108"/>
      <c r="G93" s="108"/>
      <c r="H93" s="108"/>
      <c r="I93" s="108"/>
    </row>
    <row r="94" spans="3:9" x14ac:dyDescent="0.25">
      <c r="C94" s="108"/>
      <c r="D94" s="116"/>
      <c r="E94" s="116"/>
      <c r="F94" s="116"/>
      <c r="G94" s="116"/>
      <c r="H94" s="116"/>
      <c r="I94" s="108"/>
    </row>
    <row r="95" spans="3:9" x14ac:dyDescent="0.25">
      <c r="C95" s="105"/>
      <c r="D95" s="119"/>
      <c r="E95" s="119"/>
      <c r="F95" s="119"/>
      <c r="G95" s="119"/>
      <c r="H95" s="119"/>
      <c r="I95" s="120"/>
    </row>
    <row r="96" spans="3:9" x14ac:dyDescent="0.25">
      <c r="C96" s="105"/>
      <c r="D96" s="119"/>
      <c r="E96" s="119"/>
      <c r="F96" s="119"/>
      <c r="G96" s="119"/>
      <c r="H96" s="119"/>
      <c r="I96" s="120"/>
    </row>
    <row r="97" spans="3:9" x14ac:dyDescent="0.25">
      <c r="C97" s="105"/>
      <c r="D97" s="119"/>
      <c r="E97" s="119"/>
      <c r="F97" s="119"/>
      <c r="G97" s="119"/>
      <c r="H97" s="119"/>
      <c r="I97" s="120"/>
    </row>
    <row r="98" spans="3:9" x14ac:dyDescent="0.25">
      <c r="C98" s="105"/>
      <c r="D98" s="119"/>
      <c r="E98" s="119"/>
      <c r="F98" s="119"/>
      <c r="G98" s="119"/>
      <c r="H98" s="119"/>
      <c r="I98" s="120"/>
    </row>
    <row r="99" spans="3:9" x14ac:dyDescent="0.25">
      <c r="C99" s="105"/>
      <c r="D99" s="119"/>
      <c r="E99" s="119"/>
      <c r="F99" s="119"/>
      <c r="G99" s="119"/>
      <c r="H99" s="119"/>
      <c r="I99" s="120"/>
    </row>
    <row r="100" spans="3:9" x14ac:dyDescent="0.25">
      <c r="C100" s="105"/>
      <c r="D100" s="119"/>
      <c r="E100" s="119"/>
      <c r="F100" s="119"/>
      <c r="G100" s="119"/>
      <c r="H100" s="119"/>
      <c r="I100" s="120"/>
    </row>
    <row r="101" spans="3:9" x14ac:dyDescent="0.25">
      <c r="C101" s="105"/>
      <c r="D101" s="119"/>
      <c r="E101" s="119"/>
      <c r="F101" s="119"/>
      <c r="G101" s="119"/>
      <c r="H101" s="119"/>
      <c r="I101" s="120"/>
    </row>
    <row r="102" spans="3:9" x14ac:dyDescent="0.25">
      <c r="C102" s="105"/>
      <c r="D102" s="119"/>
      <c r="E102" s="119"/>
      <c r="F102" s="119"/>
      <c r="G102" s="119"/>
      <c r="H102" s="119"/>
      <c r="I102" s="120"/>
    </row>
    <row r="103" spans="3:9" x14ac:dyDescent="0.25">
      <c r="C103" s="105"/>
      <c r="D103" s="119"/>
      <c r="E103" s="119"/>
      <c r="F103" s="119"/>
      <c r="G103" s="119"/>
      <c r="H103" s="119"/>
      <c r="I103" s="120"/>
    </row>
    <row r="104" spans="3:9" x14ac:dyDescent="0.25">
      <c r="C104" s="105"/>
      <c r="D104" s="119"/>
      <c r="E104" s="119"/>
      <c r="F104" s="119"/>
      <c r="G104" s="119"/>
      <c r="H104" s="119"/>
      <c r="I104" s="120"/>
    </row>
    <row r="105" spans="3:9" x14ac:dyDescent="0.25">
      <c r="C105" s="105"/>
      <c r="D105" s="119"/>
      <c r="E105" s="119"/>
      <c r="F105" s="119"/>
      <c r="G105" s="119"/>
      <c r="H105" s="119"/>
      <c r="I105" s="120"/>
    </row>
    <row r="106" spans="3:9" x14ac:dyDescent="0.25">
      <c r="C106" s="105"/>
      <c r="D106" s="108"/>
      <c r="E106" s="108"/>
      <c r="F106" s="108"/>
      <c r="G106" s="108"/>
      <c r="H106" s="108"/>
      <c r="I106" s="120"/>
    </row>
  </sheetData>
  <pageMargins left="0.25" right="0.25" top="0.75" bottom="0.75" header="0.3" footer="0.3"/>
  <pageSetup paperSize="17" scale="83" fitToHeight="0" orientation="landscape" r:id="rId1"/>
  <headerFooter scaleWithDoc="0">
    <oddFooter xml:space="preserve">&amp;R&amp;"Arial,Bold"&amp;12Schedule WRD-4, page &amp;P of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96"/>
  <sheetViews>
    <sheetView tabSelected="1" workbookViewId="0">
      <selection activeCell="C2" sqref="C2"/>
    </sheetView>
  </sheetViews>
  <sheetFormatPr defaultColWidth="27.875" defaultRowHeight="16.5" x14ac:dyDescent="0.3"/>
  <cols>
    <col min="1" max="1" width="5.875" style="45" bestFit="1" customWidth="1"/>
    <col min="2" max="2" width="5.75" style="45" customWidth="1"/>
    <col min="3" max="3" width="4.75" style="45" customWidth="1"/>
    <col min="4" max="4" width="11.625" style="45" customWidth="1"/>
    <col min="5" max="5" width="10.75" style="45" customWidth="1"/>
    <col min="6" max="6" width="10.25" style="45" customWidth="1"/>
    <col min="7" max="7" width="9.625" style="45" customWidth="1"/>
    <col min="8" max="8" width="33.25" style="45" customWidth="1"/>
    <col min="9" max="9" width="46.625" style="45" customWidth="1"/>
    <col min="10" max="10" width="27.875" style="45"/>
    <col min="11" max="11" width="14" style="45" customWidth="1"/>
    <col min="12" max="17" width="27.875" style="45"/>
    <col min="18" max="18" width="14.375" style="45" customWidth="1"/>
    <col min="19" max="16384" width="27.875" style="45"/>
  </cols>
  <sheetData>
    <row r="1" spans="1:9" x14ac:dyDescent="0.3">
      <c r="A1" s="43" t="s">
        <v>450</v>
      </c>
    </row>
    <row r="2" spans="1:9" x14ac:dyDescent="0.3">
      <c r="A2" s="43"/>
    </row>
    <row r="4" spans="1:9" x14ac:dyDescent="0.3">
      <c r="A4" s="46"/>
      <c r="B4" s="46"/>
      <c r="C4" s="46"/>
      <c r="D4" s="46"/>
      <c r="E4" s="46"/>
      <c r="F4" s="46"/>
      <c r="G4" s="46"/>
      <c r="H4" s="46"/>
      <c r="I4" s="46"/>
    </row>
    <row r="5" spans="1:9" x14ac:dyDescent="0.3">
      <c r="A5" s="48"/>
      <c r="B5" s="49"/>
      <c r="C5" s="49"/>
      <c r="D5" s="49"/>
      <c r="E5" s="49"/>
      <c r="F5" s="49"/>
      <c r="G5" s="48"/>
      <c r="H5" s="49"/>
      <c r="I5" s="49"/>
    </row>
    <row r="6" spans="1:9" x14ac:dyDescent="0.3">
      <c r="A6" s="48"/>
      <c r="B6" s="49"/>
      <c r="C6" s="49"/>
      <c r="D6" s="49"/>
      <c r="E6" s="49"/>
      <c r="F6" s="49"/>
      <c r="G6" s="48"/>
      <c r="H6" s="49"/>
      <c r="I6" s="49"/>
    </row>
    <row r="7" spans="1:9" x14ac:dyDescent="0.3">
      <c r="A7" s="48"/>
      <c r="B7" s="49"/>
      <c r="C7" s="49"/>
      <c r="D7" s="49"/>
      <c r="E7" s="49"/>
      <c r="F7" s="49"/>
      <c r="G7" s="48"/>
      <c r="H7" s="49"/>
      <c r="I7" s="49"/>
    </row>
    <row r="8" spans="1:9" x14ac:dyDescent="0.3">
      <c r="A8" s="48"/>
      <c r="B8" s="49"/>
      <c r="C8" s="49"/>
      <c r="D8" s="49"/>
      <c r="E8" s="49"/>
      <c r="F8" s="49"/>
      <c r="G8" s="48"/>
      <c r="H8" s="49"/>
      <c r="I8" s="49"/>
    </row>
    <row r="9" spans="1:9" x14ac:dyDescent="0.3">
      <c r="A9" s="48"/>
      <c r="B9" s="49"/>
      <c r="C9" s="49"/>
      <c r="D9" s="49"/>
      <c r="E9" s="49"/>
      <c r="F9" s="49"/>
      <c r="G9" s="48"/>
      <c r="H9" s="49"/>
      <c r="I9" s="49"/>
    </row>
    <row r="10" spans="1:9" x14ac:dyDescent="0.3">
      <c r="A10" s="48"/>
      <c r="B10" s="49"/>
      <c r="C10" s="49"/>
      <c r="D10" s="49"/>
      <c r="E10" s="49"/>
      <c r="F10" s="49"/>
      <c r="G10" s="48"/>
      <c r="H10" s="49"/>
      <c r="I10" s="49"/>
    </row>
    <row r="11" spans="1:9" x14ac:dyDescent="0.3">
      <c r="A11" s="48"/>
      <c r="B11" s="49"/>
      <c r="C11" s="49"/>
      <c r="D11" s="49"/>
      <c r="E11" s="49"/>
      <c r="F11" s="49"/>
      <c r="G11" s="48"/>
      <c r="H11" s="49"/>
      <c r="I11" s="49"/>
    </row>
    <row r="12" spans="1:9" x14ac:dyDescent="0.3">
      <c r="A12" s="48"/>
      <c r="B12" s="49"/>
      <c r="C12" s="49"/>
      <c r="D12" s="49"/>
      <c r="E12" s="49"/>
      <c r="F12" s="49"/>
      <c r="G12" s="48"/>
      <c r="H12" s="49"/>
      <c r="I12" s="49"/>
    </row>
    <row r="13" spans="1:9" x14ac:dyDescent="0.3">
      <c r="A13" s="48"/>
      <c r="B13" s="49"/>
      <c r="C13" s="49"/>
      <c r="D13" s="49"/>
      <c r="E13" s="49"/>
      <c r="F13" s="49"/>
      <c r="G13" s="48"/>
      <c r="H13" s="49"/>
      <c r="I13" s="49"/>
    </row>
    <row r="14" spans="1:9" x14ac:dyDescent="0.3">
      <c r="A14" s="48"/>
      <c r="B14" s="49"/>
      <c r="C14" s="49"/>
      <c r="D14" s="49"/>
      <c r="E14" s="49"/>
      <c r="F14" s="49"/>
      <c r="G14" s="48"/>
      <c r="H14" s="49"/>
      <c r="I14" s="49"/>
    </row>
    <row r="15" spans="1:9" x14ac:dyDescent="0.3">
      <c r="A15" s="48"/>
      <c r="B15" s="49"/>
      <c r="C15" s="49"/>
      <c r="D15" s="49"/>
      <c r="E15" s="49"/>
      <c r="F15" s="49"/>
      <c r="G15" s="48"/>
      <c r="H15" s="49"/>
      <c r="I15" s="49"/>
    </row>
    <row r="16" spans="1:9" x14ac:dyDescent="0.3">
      <c r="A16" s="48"/>
      <c r="B16" s="49"/>
      <c r="C16" s="49"/>
      <c r="D16" s="49"/>
      <c r="E16" s="49"/>
      <c r="F16" s="49"/>
      <c r="G16" s="48"/>
      <c r="H16" s="49"/>
      <c r="I16" s="49"/>
    </row>
    <row r="17" spans="1:9" x14ac:dyDescent="0.3">
      <c r="A17" s="48"/>
      <c r="B17" s="49"/>
      <c r="C17" s="49"/>
      <c r="D17" s="49"/>
      <c r="E17" s="49"/>
      <c r="F17" s="49"/>
      <c r="G17" s="48"/>
      <c r="H17" s="49"/>
      <c r="I17" s="49"/>
    </row>
    <row r="18" spans="1:9" x14ac:dyDescent="0.3">
      <c r="A18" s="48"/>
      <c r="B18" s="49"/>
      <c r="C18" s="49"/>
      <c r="D18" s="49"/>
      <c r="E18" s="49"/>
      <c r="F18" s="49"/>
      <c r="G18" s="48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8"/>
      <c r="H19" s="49"/>
      <c r="I19" s="49"/>
    </row>
    <row r="20" spans="1:9" x14ac:dyDescent="0.3">
      <c r="A20" s="48"/>
      <c r="B20" s="49"/>
      <c r="C20" s="49"/>
      <c r="D20" s="49"/>
      <c r="E20" s="49"/>
      <c r="F20" s="49"/>
      <c r="G20" s="48"/>
      <c r="H20" s="49"/>
      <c r="I20" s="49"/>
    </row>
    <row r="21" spans="1:9" x14ac:dyDescent="0.3">
      <c r="A21" s="48"/>
      <c r="B21" s="49"/>
      <c r="C21" s="49"/>
      <c r="D21" s="49"/>
      <c r="E21" s="49"/>
      <c r="F21" s="49"/>
      <c r="G21" s="48"/>
      <c r="H21" s="49"/>
      <c r="I21" s="49"/>
    </row>
    <row r="22" spans="1:9" x14ac:dyDescent="0.3">
      <c r="A22" s="48"/>
      <c r="B22" s="49"/>
      <c r="C22" s="49"/>
      <c r="D22" s="49"/>
      <c r="E22" s="49"/>
      <c r="F22" s="49"/>
      <c r="G22" s="48"/>
      <c r="H22" s="49"/>
      <c r="I22" s="49"/>
    </row>
    <row r="23" spans="1:9" x14ac:dyDescent="0.3">
      <c r="A23" s="48"/>
      <c r="B23" s="49"/>
      <c r="C23" s="49"/>
      <c r="D23" s="49"/>
      <c r="E23" s="49"/>
      <c r="F23" s="49"/>
      <c r="G23" s="48"/>
      <c r="H23" s="49"/>
      <c r="I23" s="49"/>
    </row>
    <row r="24" spans="1:9" x14ac:dyDescent="0.3">
      <c r="A24" s="48"/>
      <c r="B24" s="49"/>
      <c r="C24" s="49"/>
      <c r="D24" s="49"/>
      <c r="E24" s="49"/>
      <c r="F24" s="49"/>
      <c r="G24" s="48"/>
      <c r="H24" s="49"/>
      <c r="I24" s="49"/>
    </row>
    <row r="25" spans="1:9" x14ac:dyDescent="0.3">
      <c r="A25" s="48"/>
      <c r="B25" s="49"/>
      <c r="C25" s="49"/>
      <c r="D25" s="49"/>
      <c r="E25" s="49"/>
      <c r="F25" s="49"/>
      <c r="G25" s="48"/>
      <c r="H25" s="49"/>
      <c r="I25" s="49"/>
    </row>
    <row r="26" spans="1:9" x14ac:dyDescent="0.3">
      <c r="A26" s="48"/>
      <c r="B26" s="49"/>
      <c r="C26" s="49"/>
      <c r="D26" s="49"/>
      <c r="E26" s="49"/>
      <c r="F26" s="49"/>
      <c r="G26" s="48"/>
      <c r="H26" s="49"/>
      <c r="I26" s="49"/>
    </row>
    <row r="27" spans="1:9" x14ac:dyDescent="0.3">
      <c r="A27" s="48"/>
      <c r="B27" s="49"/>
      <c r="C27" s="49"/>
      <c r="D27" s="49"/>
      <c r="E27" s="49"/>
      <c r="F27" s="49"/>
      <c r="G27" s="48"/>
      <c r="H27" s="49"/>
      <c r="I27" s="49"/>
    </row>
    <row r="28" spans="1:9" x14ac:dyDescent="0.3">
      <c r="A28" s="48"/>
      <c r="B28" s="49"/>
      <c r="C28" s="49"/>
      <c r="D28" s="49"/>
      <c r="E28" s="49"/>
      <c r="F28" s="49"/>
      <c r="G28" s="48"/>
      <c r="H28" s="49"/>
      <c r="I28" s="49"/>
    </row>
    <row r="29" spans="1:9" x14ac:dyDescent="0.3">
      <c r="A29" s="48"/>
      <c r="B29" s="49"/>
      <c r="C29" s="49"/>
      <c r="D29" s="49"/>
      <c r="E29" s="49"/>
      <c r="F29" s="49"/>
      <c r="G29" s="48"/>
      <c r="H29" s="49"/>
      <c r="I29" s="49"/>
    </row>
    <row r="30" spans="1:9" x14ac:dyDescent="0.3">
      <c r="A30" s="48"/>
      <c r="B30" s="49"/>
      <c r="C30" s="49"/>
      <c r="D30" s="49"/>
      <c r="E30" s="49"/>
      <c r="F30" s="49"/>
      <c r="G30" s="48"/>
      <c r="H30" s="49"/>
      <c r="I30" s="49"/>
    </row>
    <row r="31" spans="1:9" x14ac:dyDescent="0.3">
      <c r="A31" s="48"/>
      <c r="B31" s="49"/>
      <c r="C31" s="49"/>
      <c r="D31" s="49"/>
      <c r="E31" s="49"/>
      <c r="F31" s="49"/>
      <c r="G31" s="48"/>
      <c r="H31" s="49"/>
      <c r="I31" s="49"/>
    </row>
    <row r="32" spans="1:9" x14ac:dyDescent="0.3">
      <c r="A32" s="48"/>
      <c r="B32" s="49"/>
      <c r="C32" s="49"/>
      <c r="D32" s="49"/>
      <c r="E32" s="49"/>
      <c r="F32" s="49"/>
      <c r="G32" s="48"/>
      <c r="H32" s="49"/>
      <c r="I32" s="49"/>
    </row>
    <row r="33" spans="1:9" x14ac:dyDescent="0.3">
      <c r="A33" s="48"/>
      <c r="B33" s="49"/>
      <c r="C33" s="49"/>
      <c r="D33" s="49"/>
      <c r="E33" s="49"/>
      <c r="F33" s="49"/>
      <c r="G33" s="48"/>
      <c r="H33" s="49"/>
      <c r="I33" s="49"/>
    </row>
    <row r="34" spans="1:9" x14ac:dyDescent="0.3">
      <c r="A34" s="48"/>
      <c r="B34" s="49"/>
      <c r="C34" s="49"/>
      <c r="D34" s="49"/>
      <c r="E34" s="49"/>
      <c r="F34" s="49"/>
      <c r="G34" s="48"/>
      <c r="H34" s="49"/>
      <c r="I34" s="49"/>
    </row>
    <row r="35" spans="1:9" x14ac:dyDescent="0.3">
      <c r="A35" s="48"/>
      <c r="B35" s="49"/>
      <c r="C35" s="49"/>
      <c r="D35" s="49"/>
      <c r="E35" s="49"/>
      <c r="F35" s="49"/>
      <c r="G35" s="48"/>
      <c r="H35" s="49"/>
      <c r="I35" s="49"/>
    </row>
    <row r="36" spans="1:9" x14ac:dyDescent="0.3">
      <c r="A36" s="48"/>
      <c r="B36" s="49"/>
      <c r="C36" s="49"/>
      <c r="D36" s="49"/>
      <c r="E36" s="49"/>
      <c r="F36" s="49"/>
      <c r="G36" s="48"/>
      <c r="H36" s="49"/>
      <c r="I36" s="49"/>
    </row>
    <row r="37" spans="1:9" x14ac:dyDescent="0.3">
      <c r="A37" s="48"/>
      <c r="B37" s="49"/>
      <c r="C37" s="49"/>
      <c r="D37" s="49"/>
      <c r="E37" s="49"/>
      <c r="F37" s="49"/>
      <c r="G37" s="48"/>
      <c r="H37" s="49"/>
      <c r="I37" s="49"/>
    </row>
    <row r="38" spans="1:9" x14ac:dyDescent="0.3">
      <c r="A38" s="48"/>
      <c r="B38" s="49"/>
      <c r="C38" s="49"/>
      <c r="D38" s="49"/>
      <c r="E38" s="49"/>
      <c r="F38" s="49"/>
      <c r="G38" s="48"/>
      <c r="H38" s="49"/>
      <c r="I38" s="49"/>
    </row>
    <row r="39" spans="1:9" x14ac:dyDescent="0.3">
      <c r="A39" s="48"/>
      <c r="B39" s="49"/>
      <c r="C39" s="49"/>
      <c r="D39" s="49"/>
      <c r="E39" s="49"/>
      <c r="F39" s="49"/>
      <c r="G39" s="48"/>
      <c r="H39" s="49"/>
      <c r="I39" s="49"/>
    </row>
    <row r="40" spans="1:9" x14ac:dyDescent="0.3">
      <c r="A40" s="48"/>
      <c r="B40" s="49"/>
      <c r="C40" s="49"/>
      <c r="D40" s="49"/>
      <c r="E40" s="49"/>
      <c r="F40" s="49"/>
      <c r="G40" s="48"/>
      <c r="H40" s="49"/>
      <c r="I40" s="49"/>
    </row>
    <row r="41" spans="1:9" x14ac:dyDescent="0.3">
      <c r="A41" s="48"/>
      <c r="B41" s="49"/>
      <c r="C41" s="49"/>
      <c r="D41" s="49"/>
      <c r="E41" s="49"/>
      <c r="F41" s="49"/>
      <c r="G41" s="48"/>
      <c r="H41" s="49"/>
      <c r="I41" s="49"/>
    </row>
    <row r="42" spans="1:9" x14ac:dyDescent="0.3">
      <c r="A42" s="48"/>
      <c r="B42" s="49"/>
      <c r="C42" s="49"/>
      <c r="D42" s="49"/>
      <c r="E42" s="49"/>
      <c r="F42" s="49"/>
      <c r="G42" s="48"/>
      <c r="H42" s="49"/>
      <c r="I42" s="49"/>
    </row>
    <row r="43" spans="1:9" x14ac:dyDescent="0.3">
      <c r="A43" s="48"/>
      <c r="B43" s="49"/>
      <c r="C43" s="49"/>
      <c r="D43" s="49"/>
      <c r="E43" s="49"/>
      <c r="F43" s="49"/>
      <c r="G43" s="48"/>
      <c r="H43" s="49"/>
      <c r="I43" s="49"/>
    </row>
    <row r="44" spans="1:9" x14ac:dyDescent="0.3">
      <c r="A44" s="48"/>
      <c r="B44" s="49"/>
      <c r="C44" s="49"/>
      <c r="D44" s="49"/>
      <c r="E44" s="49"/>
      <c r="F44" s="49"/>
      <c r="G44" s="48"/>
      <c r="H44" s="49"/>
      <c r="I44" s="49"/>
    </row>
    <row r="45" spans="1:9" x14ac:dyDescent="0.3">
      <c r="A45" s="48"/>
      <c r="B45" s="49"/>
      <c r="C45" s="49"/>
      <c r="D45" s="49"/>
      <c r="E45" s="49"/>
      <c r="F45" s="49"/>
      <c r="G45" s="48"/>
      <c r="H45" s="49"/>
      <c r="I45" s="49"/>
    </row>
    <row r="46" spans="1:9" x14ac:dyDescent="0.3">
      <c r="A46" s="48"/>
      <c r="B46" s="49"/>
      <c r="C46" s="49"/>
      <c r="D46" s="49"/>
      <c r="E46" s="49"/>
      <c r="F46" s="49"/>
      <c r="G46" s="48"/>
      <c r="H46" s="49"/>
      <c r="I46" s="49"/>
    </row>
    <row r="47" spans="1:9" x14ac:dyDescent="0.3">
      <c r="A47" s="48"/>
      <c r="B47" s="49"/>
      <c r="C47" s="49"/>
      <c r="D47" s="49"/>
      <c r="E47" s="49"/>
      <c r="F47" s="49"/>
      <c r="G47" s="48"/>
      <c r="H47" s="49"/>
      <c r="I47" s="49"/>
    </row>
    <row r="48" spans="1:9" x14ac:dyDescent="0.3">
      <c r="A48" s="48"/>
      <c r="B48" s="49"/>
      <c r="C48" s="49"/>
      <c r="D48" s="49"/>
      <c r="E48" s="49"/>
      <c r="F48" s="49"/>
      <c r="G48" s="48"/>
      <c r="H48" s="49"/>
      <c r="I48" s="49"/>
    </row>
    <row r="49" spans="1:9" x14ac:dyDescent="0.3">
      <c r="A49" s="48"/>
      <c r="B49" s="49"/>
      <c r="C49" s="49"/>
      <c r="D49" s="49"/>
      <c r="E49" s="49"/>
      <c r="F49" s="49"/>
      <c r="G49" s="48"/>
      <c r="H49" s="49"/>
      <c r="I49" s="49"/>
    </row>
    <row r="50" spans="1:9" x14ac:dyDescent="0.3">
      <c r="A50" s="48"/>
      <c r="B50" s="49"/>
      <c r="C50" s="49"/>
      <c r="D50" s="49"/>
      <c r="E50" s="49"/>
      <c r="F50" s="49"/>
      <c r="G50" s="48"/>
      <c r="H50" s="49"/>
      <c r="I50" s="49"/>
    </row>
    <row r="51" spans="1:9" x14ac:dyDescent="0.3">
      <c r="A51" s="48"/>
      <c r="B51" s="49"/>
      <c r="C51" s="49"/>
      <c r="D51" s="49"/>
      <c r="E51" s="49"/>
      <c r="F51" s="49"/>
      <c r="G51" s="48"/>
      <c r="H51" s="49"/>
      <c r="I51" s="49"/>
    </row>
    <row r="52" spans="1:9" x14ac:dyDescent="0.3">
      <c r="A52" s="48"/>
      <c r="B52" s="49"/>
      <c r="C52" s="49"/>
      <c r="D52" s="49"/>
      <c r="E52" s="49"/>
      <c r="F52" s="49"/>
      <c r="G52" s="48"/>
      <c r="H52" s="49"/>
      <c r="I52" s="49"/>
    </row>
    <row r="53" spans="1:9" x14ac:dyDescent="0.3">
      <c r="A53" s="48"/>
      <c r="B53" s="49"/>
      <c r="C53" s="49"/>
      <c r="D53" s="49"/>
      <c r="E53" s="49"/>
      <c r="F53" s="49"/>
      <c r="G53" s="48"/>
      <c r="H53" s="49"/>
      <c r="I53" s="49"/>
    </row>
    <row r="54" spans="1:9" x14ac:dyDescent="0.3">
      <c r="A54" s="48"/>
      <c r="B54" s="49"/>
      <c r="C54" s="49"/>
      <c r="D54" s="49"/>
      <c r="E54" s="49"/>
      <c r="F54" s="49"/>
      <c r="G54" s="48"/>
      <c r="H54" s="49"/>
      <c r="I54" s="49"/>
    </row>
    <row r="55" spans="1:9" x14ac:dyDescent="0.3">
      <c r="A55" s="48"/>
      <c r="B55" s="49"/>
      <c r="C55" s="49"/>
      <c r="D55" s="49"/>
      <c r="E55" s="49"/>
      <c r="F55" s="49"/>
      <c r="G55" s="48"/>
      <c r="H55" s="49"/>
      <c r="I55" s="49"/>
    </row>
    <row r="56" spans="1:9" x14ac:dyDescent="0.3">
      <c r="A56" s="48"/>
      <c r="B56" s="49"/>
      <c r="C56" s="49"/>
      <c r="D56" s="49"/>
      <c r="E56" s="49"/>
      <c r="F56" s="49"/>
      <c r="G56" s="48"/>
      <c r="H56" s="49"/>
      <c r="I56" s="49"/>
    </row>
    <row r="57" spans="1:9" x14ac:dyDescent="0.3">
      <c r="A57" s="48"/>
      <c r="B57" s="49"/>
      <c r="C57" s="49"/>
      <c r="D57" s="49"/>
      <c r="E57" s="49"/>
      <c r="F57" s="49"/>
      <c r="G57" s="48"/>
      <c r="H57" s="49"/>
      <c r="I57" s="49"/>
    </row>
    <row r="58" spans="1:9" x14ac:dyDescent="0.3">
      <c r="A58" s="48"/>
      <c r="B58" s="49"/>
      <c r="C58" s="49"/>
      <c r="D58" s="49"/>
      <c r="E58" s="49"/>
      <c r="F58" s="49"/>
      <c r="G58" s="48"/>
      <c r="H58" s="49"/>
      <c r="I58" s="49"/>
    </row>
    <row r="59" spans="1:9" x14ac:dyDescent="0.3">
      <c r="A59" s="48"/>
      <c r="B59" s="49"/>
      <c r="C59" s="49"/>
      <c r="D59" s="49"/>
      <c r="E59" s="49"/>
      <c r="F59" s="49"/>
      <c r="G59" s="48"/>
      <c r="H59" s="49"/>
      <c r="I59" s="49"/>
    </row>
    <row r="60" spans="1:9" x14ac:dyDescent="0.3">
      <c r="A60" s="48"/>
      <c r="B60" s="49"/>
      <c r="C60" s="49"/>
      <c r="D60" s="49"/>
      <c r="E60" s="49"/>
      <c r="F60" s="49"/>
      <c r="G60" s="48"/>
      <c r="H60" s="49"/>
      <c r="I60" s="49"/>
    </row>
    <row r="61" spans="1:9" x14ac:dyDescent="0.3">
      <c r="A61" s="48"/>
      <c r="B61" s="49"/>
      <c r="C61" s="49"/>
      <c r="D61" s="49"/>
      <c r="E61" s="49"/>
      <c r="F61" s="49"/>
      <c r="G61" s="48"/>
      <c r="H61" s="49"/>
      <c r="I61" s="49"/>
    </row>
    <row r="62" spans="1:9" x14ac:dyDescent="0.3">
      <c r="A62" s="48"/>
      <c r="B62" s="49"/>
      <c r="C62" s="49"/>
      <c r="D62" s="49"/>
      <c r="E62" s="49"/>
      <c r="F62" s="49"/>
      <c r="G62" s="48"/>
      <c r="H62" s="49"/>
      <c r="I62" s="49"/>
    </row>
    <row r="63" spans="1:9" x14ac:dyDescent="0.3">
      <c r="A63" s="48"/>
      <c r="B63" s="49"/>
      <c r="C63" s="49"/>
      <c r="D63" s="49"/>
      <c r="E63" s="49"/>
      <c r="F63" s="49"/>
      <c r="G63" s="48"/>
      <c r="H63" s="49"/>
      <c r="I63" s="49"/>
    </row>
    <row r="64" spans="1:9" x14ac:dyDescent="0.3">
      <c r="A64" s="48"/>
      <c r="B64" s="49"/>
      <c r="C64" s="49"/>
      <c r="D64" s="49"/>
      <c r="E64" s="49"/>
      <c r="F64" s="49"/>
      <c r="G64" s="48"/>
      <c r="H64" s="49"/>
      <c r="I64" s="49"/>
    </row>
    <row r="65" spans="1:9" x14ac:dyDescent="0.3">
      <c r="A65" s="48"/>
      <c r="B65" s="49"/>
      <c r="C65" s="49"/>
      <c r="D65" s="49"/>
      <c r="E65" s="49"/>
      <c r="F65" s="49"/>
      <c r="G65" s="48"/>
      <c r="H65" s="49"/>
      <c r="I65" s="49"/>
    </row>
    <row r="66" spans="1:9" x14ac:dyDescent="0.3">
      <c r="A66" s="48"/>
      <c r="B66" s="49"/>
      <c r="C66" s="49"/>
      <c r="D66" s="49"/>
      <c r="E66" s="49"/>
      <c r="F66" s="49"/>
      <c r="G66" s="48"/>
      <c r="H66" s="49"/>
      <c r="I66" s="49"/>
    </row>
    <row r="67" spans="1:9" x14ac:dyDescent="0.3">
      <c r="A67" s="48"/>
      <c r="B67" s="49"/>
      <c r="C67" s="49"/>
      <c r="D67" s="49"/>
      <c r="E67" s="49"/>
      <c r="F67" s="49"/>
      <c r="G67" s="48"/>
      <c r="H67" s="49"/>
      <c r="I67" s="49"/>
    </row>
    <row r="68" spans="1:9" x14ac:dyDescent="0.3">
      <c r="A68" s="48"/>
      <c r="B68" s="49"/>
      <c r="C68" s="49"/>
      <c r="D68" s="49"/>
      <c r="E68" s="49"/>
      <c r="F68" s="49"/>
      <c r="G68" s="48"/>
      <c r="H68" s="49"/>
      <c r="I68" s="49"/>
    </row>
    <row r="69" spans="1:9" x14ac:dyDescent="0.3">
      <c r="A69" s="48"/>
      <c r="B69" s="49"/>
      <c r="C69" s="49"/>
      <c r="D69" s="49"/>
      <c r="E69" s="49"/>
      <c r="F69" s="49"/>
      <c r="G69" s="48"/>
      <c r="H69" s="49"/>
      <c r="I69" s="49"/>
    </row>
    <row r="70" spans="1:9" x14ac:dyDescent="0.3">
      <c r="A70" s="48"/>
      <c r="B70" s="49"/>
      <c r="C70" s="49"/>
      <c r="D70" s="49"/>
      <c r="E70" s="49"/>
      <c r="F70" s="49"/>
      <c r="G70" s="48"/>
      <c r="H70" s="49"/>
      <c r="I70" s="49"/>
    </row>
    <row r="71" spans="1:9" x14ac:dyDescent="0.3">
      <c r="A71" s="48"/>
      <c r="B71" s="49"/>
      <c r="C71" s="49"/>
      <c r="D71" s="49"/>
      <c r="E71" s="49"/>
      <c r="F71" s="49"/>
      <c r="G71" s="48"/>
      <c r="H71" s="49"/>
      <c r="I71" s="49"/>
    </row>
    <row r="72" spans="1:9" x14ac:dyDescent="0.3">
      <c r="A72" s="48"/>
      <c r="B72" s="49"/>
      <c r="C72" s="49"/>
      <c r="D72" s="49"/>
      <c r="E72" s="49"/>
      <c r="F72" s="49"/>
      <c r="G72" s="48"/>
      <c r="H72" s="49"/>
      <c r="I72" s="49"/>
    </row>
    <row r="73" spans="1:9" x14ac:dyDescent="0.3">
      <c r="A73" s="48"/>
      <c r="B73" s="49"/>
      <c r="C73" s="49"/>
      <c r="D73" s="49"/>
      <c r="E73" s="49"/>
      <c r="F73" s="49"/>
      <c r="G73" s="48"/>
      <c r="H73" s="49"/>
      <c r="I73" s="49"/>
    </row>
    <row r="74" spans="1:9" x14ac:dyDescent="0.3">
      <c r="A74" s="48"/>
      <c r="B74" s="49"/>
      <c r="C74" s="49"/>
      <c r="D74" s="49"/>
      <c r="E74" s="49"/>
      <c r="F74" s="49"/>
      <c r="G74" s="48"/>
      <c r="H74" s="49"/>
      <c r="I74" s="49"/>
    </row>
    <row r="75" spans="1:9" x14ac:dyDescent="0.3">
      <c r="A75" s="48"/>
      <c r="B75" s="49"/>
      <c r="C75" s="49"/>
      <c r="D75" s="49"/>
      <c r="E75" s="49"/>
      <c r="F75" s="49"/>
      <c r="G75" s="48"/>
      <c r="H75" s="49"/>
      <c r="I75" s="49"/>
    </row>
    <row r="76" spans="1:9" x14ac:dyDescent="0.3">
      <c r="A76" s="48"/>
      <c r="B76" s="49"/>
      <c r="C76" s="49"/>
      <c r="D76" s="49"/>
      <c r="E76" s="49"/>
      <c r="F76" s="49"/>
      <c r="G76" s="48"/>
      <c r="H76" s="49"/>
      <c r="I76" s="49"/>
    </row>
    <row r="77" spans="1:9" x14ac:dyDescent="0.3">
      <c r="A77" s="48"/>
      <c r="B77" s="49"/>
      <c r="C77" s="49"/>
      <c r="D77" s="49"/>
      <c r="E77" s="49"/>
      <c r="F77" s="49"/>
      <c r="G77" s="48"/>
      <c r="H77" s="49"/>
      <c r="I77" s="49"/>
    </row>
    <row r="78" spans="1:9" x14ac:dyDescent="0.3">
      <c r="A78" s="48"/>
      <c r="B78" s="49"/>
      <c r="C78" s="49"/>
      <c r="D78" s="49"/>
      <c r="E78" s="49"/>
      <c r="F78" s="49"/>
      <c r="G78" s="48"/>
      <c r="H78" s="49"/>
      <c r="I78" s="49"/>
    </row>
    <row r="79" spans="1:9" x14ac:dyDescent="0.3">
      <c r="A79" s="48"/>
      <c r="B79" s="49"/>
      <c r="C79" s="49"/>
      <c r="D79" s="49"/>
      <c r="E79" s="49"/>
      <c r="F79" s="49"/>
      <c r="G79" s="48"/>
      <c r="H79" s="49"/>
      <c r="I79" s="49"/>
    </row>
    <row r="80" spans="1:9" x14ac:dyDescent="0.3">
      <c r="A80" s="48"/>
      <c r="B80" s="49"/>
      <c r="C80" s="49"/>
      <c r="D80" s="49"/>
      <c r="E80" s="49"/>
      <c r="F80" s="49"/>
      <c r="G80" s="48"/>
      <c r="H80" s="49"/>
      <c r="I80" s="49"/>
    </row>
    <row r="81" spans="1:9" x14ac:dyDescent="0.3">
      <c r="A81" s="48"/>
      <c r="B81" s="49"/>
      <c r="C81" s="49"/>
      <c r="D81" s="49"/>
      <c r="E81" s="49"/>
      <c r="F81" s="49"/>
      <c r="G81" s="48"/>
      <c r="H81" s="49"/>
      <c r="I81" s="49"/>
    </row>
    <row r="82" spans="1:9" x14ac:dyDescent="0.3">
      <c r="A82" s="48"/>
      <c r="B82" s="49"/>
      <c r="C82" s="49"/>
      <c r="D82" s="49"/>
      <c r="E82" s="49"/>
      <c r="F82" s="49"/>
      <c r="G82" s="48"/>
      <c r="H82" s="49"/>
      <c r="I82" s="49"/>
    </row>
    <row r="83" spans="1:9" x14ac:dyDescent="0.3">
      <c r="A83" s="48"/>
      <c r="B83" s="49"/>
      <c r="C83" s="49"/>
      <c r="D83" s="49"/>
      <c r="E83" s="49"/>
      <c r="F83" s="49"/>
      <c r="G83" s="48"/>
      <c r="H83" s="49"/>
      <c r="I83" s="49"/>
    </row>
    <row r="84" spans="1:9" x14ac:dyDescent="0.3">
      <c r="A84" s="48"/>
      <c r="B84" s="49"/>
      <c r="C84" s="49"/>
      <c r="D84" s="49"/>
      <c r="E84" s="49"/>
      <c r="F84" s="49"/>
      <c r="G84" s="48"/>
      <c r="H84" s="49"/>
      <c r="I84" s="49"/>
    </row>
    <row r="85" spans="1:9" x14ac:dyDescent="0.3">
      <c r="A85" s="48"/>
      <c r="B85" s="49"/>
      <c r="C85" s="49"/>
      <c r="D85" s="49"/>
      <c r="E85" s="49"/>
      <c r="F85" s="49"/>
      <c r="G85" s="48"/>
      <c r="H85" s="49"/>
      <c r="I85" s="49"/>
    </row>
    <row r="86" spans="1:9" x14ac:dyDescent="0.3">
      <c r="A86" s="48"/>
      <c r="B86" s="49"/>
      <c r="C86" s="49"/>
      <c r="D86" s="49"/>
      <c r="E86" s="49"/>
      <c r="F86" s="49"/>
      <c r="G86" s="48"/>
      <c r="H86" s="49"/>
      <c r="I86" s="49"/>
    </row>
    <row r="87" spans="1:9" x14ac:dyDescent="0.3">
      <c r="A87" s="48"/>
      <c r="B87" s="49"/>
      <c r="C87" s="49"/>
      <c r="D87" s="49"/>
      <c r="E87" s="49"/>
      <c r="F87" s="49"/>
      <c r="G87" s="48"/>
      <c r="H87" s="49"/>
      <c r="I87" s="49"/>
    </row>
    <row r="88" spans="1:9" x14ac:dyDescent="0.3">
      <c r="A88" s="48"/>
      <c r="B88" s="49"/>
      <c r="C88" s="49"/>
      <c r="D88" s="49"/>
      <c r="E88" s="49"/>
      <c r="F88" s="49"/>
      <c r="G88" s="48"/>
      <c r="H88" s="49"/>
      <c r="I88" s="49"/>
    </row>
    <row r="89" spans="1:9" x14ac:dyDescent="0.3">
      <c r="A89" s="48"/>
      <c r="B89" s="49"/>
      <c r="C89" s="49"/>
      <c r="D89" s="49"/>
      <c r="E89" s="49"/>
      <c r="F89" s="49"/>
      <c r="G89" s="48"/>
      <c r="H89" s="49"/>
      <c r="I89" s="49"/>
    </row>
    <row r="90" spans="1:9" x14ac:dyDescent="0.3">
      <c r="A90" s="48"/>
      <c r="B90" s="49"/>
      <c r="C90" s="49"/>
      <c r="D90" s="49"/>
      <c r="E90" s="49"/>
      <c r="F90" s="49"/>
      <c r="G90" s="48"/>
      <c r="H90" s="49"/>
      <c r="I90" s="49"/>
    </row>
    <row r="91" spans="1:9" x14ac:dyDescent="0.3">
      <c r="A91" s="48"/>
      <c r="B91" s="49"/>
      <c r="C91" s="49"/>
      <c r="D91" s="49"/>
      <c r="E91" s="49"/>
      <c r="F91" s="49"/>
      <c r="G91" s="48"/>
      <c r="H91" s="49"/>
      <c r="I91" s="49"/>
    </row>
    <row r="92" spans="1:9" x14ac:dyDescent="0.3">
      <c r="A92" s="48"/>
      <c r="B92" s="49"/>
      <c r="C92" s="49"/>
      <c r="D92" s="49"/>
      <c r="E92" s="49"/>
      <c r="F92" s="49"/>
      <c r="G92" s="48"/>
      <c r="H92" s="49"/>
      <c r="I92" s="49"/>
    </row>
    <row r="93" spans="1:9" x14ac:dyDescent="0.3">
      <c r="A93" s="48"/>
      <c r="B93" s="49"/>
      <c r="C93" s="49"/>
      <c r="D93" s="49"/>
      <c r="E93" s="49"/>
      <c r="F93" s="49"/>
      <c r="G93" s="48"/>
      <c r="H93" s="49"/>
      <c r="I93" s="49"/>
    </row>
    <row r="94" spans="1:9" x14ac:dyDescent="0.3">
      <c r="A94" s="48"/>
      <c r="B94" s="49"/>
      <c r="C94" s="49"/>
      <c r="D94" s="49"/>
      <c r="E94" s="49"/>
      <c r="F94" s="49"/>
      <c r="G94" s="48"/>
      <c r="H94" s="49"/>
      <c r="I94" s="49"/>
    </row>
    <row r="95" spans="1:9" x14ac:dyDescent="0.3">
      <c r="A95" s="48"/>
      <c r="B95" s="49"/>
      <c r="C95" s="49"/>
      <c r="D95" s="49"/>
      <c r="E95" s="49"/>
      <c r="F95" s="49"/>
      <c r="G95" s="48"/>
      <c r="H95" s="49"/>
      <c r="I95" s="49"/>
    </row>
    <row r="96" spans="1:9" x14ac:dyDescent="0.3">
      <c r="A96" s="48"/>
      <c r="B96" s="49"/>
      <c r="C96" s="49"/>
      <c r="D96" s="49"/>
      <c r="E96" s="49"/>
      <c r="F96" s="49"/>
      <c r="G96" s="48"/>
      <c r="H96" s="49"/>
      <c r="I96" s="49"/>
    </row>
  </sheetData>
  <pageMargins left="0.25" right="0.25" top="0.75" bottom="0.75" header="0.3" footer="0.3"/>
  <pageSetup paperSize="17" fitToHeight="0" orientation="landscape" r:id="rId1"/>
  <headerFooter scaleWithDoc="0">
    <oddFooter xml:space="preserve">&amp;R&amp;"Arial,Bold"&amp;12Schedule WRD-4, page &amp;P of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39"/>
  <sheetViews>
    <sheetView tabSelected="1" workbookViewId="0">
      <selection activeCell="C2" sqref="C2"/>
    </sheetView>
  </sheetViews>
  <sheetFormatPr defaultRowHeight="15" x14ac:dyDescent="0.25"/>
  <cols>
    <col min="1" max="1" width="8.625" style="80" customWidth="1"/>
    <col min="2" max="2" width="12.75" style="80" customWidth="1"/>
    <col min="3" max="3" width="14.25" style="80" customWidth="1"/>
    <col min="4" max="4" width="14" style="80" customWidth="1"/>
    <col min="5" max="7" width="12.375" style="80" customWidth="1"/>
    <col min="8" max="10" width="13.75" style="80" bestFit="1" customWidth="1"/>
    <col min="11" max="11" width="14" style="80" customWidth="1"/>
    <col min="12" max="12" width="12.375" style="80" customWidth="1"/>
    <col min="13" max="13" width="13.75" style="80" bestFit="1" customWidth="1"/>
    <col min="14" max="14" width="15.875" style="80" customWidth="1"/>
    <col min="15" max="17" width="12.375" style="80" customWidth="1"/>
    <col min="18" max="18" width="14.375" style="80" customWidth="1"/>
    <col min="19" max="49" width="12.375" style="80" customWidth="1"/>
    <col min="50" max="16384" width="9" style="80"/>
  </cols>
  <sheetData>
    <row r="1" spans="1:2" x14ac:dyDescent="0.25">
      <c r="A1" s="44" t="s">
        <v>505</v>
      </c>
      <c r="B1" s="81"/>
    </row>
    <row r="2" spans="1:2" x14ac:dyDescent="0.25">
      <c r="A2" s="44" t="s">
        <v>548</v>
      </c>
    </row>
    <row r="4" spans="1:2" x14ac:dyDescent="0.25">
      <c r="A4" s="79" t="s">
        <v>547</v>
      </c>
      <c r="B4" s="80" t="s">
        <v>550</v>
      </c>
    </row>
    <row r="5" spans="1:2" x14ac:dyDescent="0.25">
      <c r="A5" s="79" t="s">
        <v>549</v>
      </c>
      <c r="B5" s="80" t="s">
        <v>551</v>
      </c>
    </row>
    <row r="6" spans="1:2" x14ac:dyDescent="0.25">
      <c r="A6" s="79" t="s">
        <v>552</v>
      </c>
      <c r="B6" s="80" t="s">
        <v>553</v>
      </c>
    </row>
    <row r="35" spans="6:7" x14ac:dyDescent="0.25">
      <c r="F35" s="82"/>
      <c r="G35" s="82"/>
    </row>
    <row r="36" spans="6:7" x14ac:dyDescent="0.25">
      <c r="F36" s="82"/>
      <c r="G36" s="82"/>
    </row>
    <row r="37" spans="6:7" x14ac:dyDescent="0.25">
      <c r="F37" s="82"/>
      <c r="G37" s="82"/>
    </row>
    <row r="38" spans="6:7" x14ac:dyDescent="0.25">
      <c r="F38" s="82"/>
      <c r="G38" s="82"/>
    </row>
    <row r="39" spans="6:7" x14ac:dyDescent="0.25">
      <c r="F39" s="82"/>
      <c r="G39" s="82"/>
    </row>
  </sheetData>
  <pageMargins left="0.25" right="0.25" top="0.75" bottom="0.75" header="0.3" footer="0.3"/>
  <pageSetup paperSize="17" fitToHeight="0" orientation="landscape" r:id="rId1"/>
  <headerFooter scaleWithDoc="0">
    <oddFooter xml:space="preserve">&amp;R&amp;"Arial,Bold"&amp;12Schedule WRD-4, page &amp;P of &amp;N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3:H12"/>
  <sheetViews>
    <sheetView tabSelected="1" workbookViewId="0">
      <selection activeCell="C2" sqref="C2"/>
    </sheetView>
  </sheetViews>
  <sheetFormatPr defaultRowHeight="16.5" x14ac:dyDescent="0.3"/>
  <cols>
    <col min="1" max="1" width="14.625" style="51" customWidth="1"/>
    <col min="2" max="2" width="16.125" style="51" customWidth="1"/>
    <col min="3" max="6" width="11.75" style="51" bestFit="1" customWidth="1"/>
    <col min="7" max="7" width="11.75" style="51" customWidth="1"/>
    <col min="8" max="8" width="13.375" style="51" bestFit="1" customWidth="1"/>
    <col min="9" max="10" width="9" style="51"/>
    <col min="11" max="11" width="14" style="51" customWidth="1"/>
    <col min="12" max="17" width="9" style="51"/>
    <col min="18" max="18" width="14.375" style="51" customWidth="1"/>
    <col min="19" max="16384" width="9" style="51"/>
  </cols>
  <sheetData>
    <row r="3" spans="1:8" x14ac:dyDescent="0.3">
      <c r="A3" s="28" t="s">
        <v>84</v>
      </c>
      <c r="B3" s="28" t="s">
        <v>62</v>
      </c>
      <c r="C3"/>
      <c r="D3"/>
      <c r="E3"/>
      <c r="F3"/>
      <c r="G3"/>
      <c r="H3"/>
    </row>
    <row r="4" spans="1:8" x14ac:dyDescent="0.3">
      <c r="A4" s="28" t="s">
        <v>64</v>
      </c>
      <c r="B4" s="51">
        <v>201605</v>
      </c>
      <c r="C4" s="51">
        <v>201606</v>
      </c>
      <c r="D4" s="51">
        <v>201607</v>
      </c>
      <c r="E4" s="51">
        <v>201608</v>
      </c>
      <c r="F4" s="51">
        <v>201609</v>
      </c>
      <c r="G4" s="51">
        <v>201610</v>
      </c>
      <c r="H4" s="51" t="s">
        <v>63</v>
      </c>
    </row>
    <row r="5" spans="1:8" x14ac:dyDescent="0.3">
      <c r="A5" s="53" t="s">
        <v>207</v>
      </c>
      <c r="B5" s="67">
        <v>-12454.76</v>
      </c>
      <c r="C5" s="67">
        <v>-191642.44999999998</v>
      </c>
      <c r="D5" s="67">
        <v>-257925.06</v>
      </c>
      <c r="E5" s="67">
        <v>-258848.41999999998</v>
      </c>
      <c r="F5" s="67">
        <v>-234125.18</v>
      </c>
      <c r="G5" s="67">
        <v>-166948.48999999996</v>
      </c>
      <c r="H5" s="29">
        <v>-1121944.3599999999</v>
      </c>
    </row>
    <row r="6" spans="1:8" x14ac:dyDescent="0.3">
      <c r="A6" s="53" t="s">
        <v>204</v>
      </c>
      <c r="B6" s="67">
        <v>-856.28</v>
      </c>
      <c r="C6" s="67">
        <v>-12419.270000000002</v>
      </c>
      <c r="D6" s="67">
        <v>-14760.050000000003</v>
      </c>
      <c r="E6" s="67">
        <v>-14736.250000000002</v>
      </c>
      <c r="F6" s="67">
        <v>-14174.52</v>
      </c>
      <c r="G6" s="67">
        <v>-12053.270000000002</v>
      </c>
      <c r="H6" s="29">
        <v>-68999.640000000014</v>
      </c>
    </row>
    <row r="7" spans="1:8" x14ac:dyDescent="0.3">
      <c r="A7" s="53" t="s">
        <v>205</v>
      </c>
      <c r="B7" s="67">
        <v>-2460.2200000000003</v>
      </c>
      <c r="C7" s="67">
        <v>-40611.43</v>
      </c>
      <c r="D7" s="67">
        <v>-46133.34</v>
      </c>
      <c r="E7" s="67">
        <v>-46227.560000000005</v>
      </c>
      <c r="F7" s="67">
        <v>-46423.359999999979</v>
      </c>
      <c r="G7" s="67">
        <v>-40852.160000000003</v>
      </c>
      <c r="H7" s="29">
        <v>-222708.06999999998</v>
      </c>
    </row>
    <row r="8" spans="1:8" x14ac:dyDescent="0.3">
      <c r="A8" s="53" t="s">
        <v>206</v>
      </c>
      <c r="B8" s="67">
        <v>-1621.85</v>
      </c>
      <c r="C8" s="67">
        <v>-15413.060000000001</v>
      </c>
      <c r="D8" s="67">
        <v>-19333.560000000001</v>
      </c>
      <c r="E8" s="67">
        <v>-18858.010000000002</v>
      </c>
      <c r="F8" s="67">
        <v>-20468.600000000009</v>
      </c>
      <c r="G8" s="67">
        <v>-17365.719999999998</v>
      </c>
      <c r="H8" s="29">
        <v>-93060.800000000017</v>
      </c>
    </row>
    <row r="9" spans="1:8" x14ac:dyDescent="0.3">
      <c r="A9" s="53" t="s">
        <v>438</v>
      </c>
      <c r="B9" s="67"/>
      <c r="C9" s="67">
        <v>-4867.8</v>
      </c>
      <c r="D9" s="67">
        <v>-9528.7799999999988</v>
      </c>
      <c r="E9" s="67">
        <v>-9622.07</v>
      </c>
      <c r="F9" s="67">
        <v>-10571.650000000001</v>
      </c>
      <c r="G9" s="67">
        <v>-9276.2800000000007</v>
      </c>
      <c r="H9" s="29">
        <v>-43866.58</v>
      </c>
    </row>
    <row r="10" spans="1:8" x14ac:dyDescent="0.3">
      <c r="A10" s="53" t="s">
        <v>63</v>
      </c>
      <c r="B10" s="29">
        <v>-17393.11</v>
      </c>
      <c r="C10" s="29">
        <v>-264954.00999999995</v>
      </c>
      <c r="D10" s="29">
        <v>-347680.78999999992</v>
      </c>
      <c r="E10" s="29">
        <v>-348292.31</v>
      </c>
      <c r="F10" s="29">
        <v>-325763.31</v>
      </c>
      <c r="G10" s="29">
        <v>-246495.91999999995</v>
      </c>
      <c r="H10" s="29">
        <v>-1550579.4500000002</v>
      </c>
    </row>
    <row r="11" spans="1:8" x14ac:dyDescent="0.3">
      <c r="A11"/>
      <c r="B11"/>
      <c r="C11"/>
      <c r="D11"/>
      <c r="E11"/>
      <c r="F11"/>
      <c r="G11"/>
      <c r="H11"/>
    </row>
    <row r="12" spans="1:8" x14ac:dyDescent="0.3">
      <c r="A12"/>
      <c r="B12"/>
      <c r="C12"/>
      <c r="D12"/>
      <c r="E12"/>
      <c r="F12"/>
      <c r="G12"/>
    </row>
  </sheetData>
  <pageMargins left="0.25" right="0.25" top="0.75" bottom="0.75" header="0.3" footer="0.3"/>
  <pageSetup paperSize="17" fitToHeight="0" orientation="landscape" r:id="rId2"/>
  <headerFooter scaleWithDoc="0">
    <oddFooter xml:space="preserve">&amp;R&amp;"Arial,Bold"&amp;12Schedule WRD-4, page &amp;P of &amp;N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H497"/>
  <sheetViews>
    <sheetView tabSelected="1" workbookViewId="0">
      <selection activeCell="C2" sqref="C2"/>
    </sheetView>
  </sheetViews>
  <sheetFormatPr defaultRowHeight="16.5" x14ac:dyDescent="0.3"/>
  <cols>
    <col min="1" max="10" width="9" style="51"/>
    <col min="11" max="11" width="14" style="51" customWidth="1"/>
    <col min="12" max="17" width="9" style="51"/>
    <col min="18" max="18" width="14.375" style="51" customWidth="1"/>
    <col min="19" max="22" width="9" style="51"/>
    <col min="23" max="23" width="11.75" style="6" bestFit="1" customWidth="1"/>
    <col min="24" max="16384" width="9" style="51"/>
  </cols>
  <sheetData>
    <row r="1" spans="1:34" x14ac:dyDescent="0.3">
      <c r="A1" s="51" t="s">
        <v>14</v>
      </c>
      <c r="B1" s="51" t="s">
        <v>15</v>
      </c>
      <c r="C1" s="51" t="s">
        <v>16</v>
      </c>
      <c r="D1" s="51" t="s">
        <v>17</v>
      </c>
      <c r="E1" s="51" t="s">
        <v>18</v>
      </c>
      <c r="F1" s="51" t="s">
        <v>2</v>
      </c>
      <c r="G1" s="51" t="s">
        <v>19</v>
      </c>
      <c r="H1" s="51" t="s">
        <v>20</v>
      </c>
      <c r="I1" s="51" t="s">
        <v>86</v>
      </c>
      <c r="J1" s="51" t="s">
        <v>87</v>
      </c>
      <c r="K1" s="51" t="s">
        <v>88</v>
      </c>
      <c r="L1" s="51" t="s">
        <v>21</v>
      </c>
      <c r="M1" s="51" t="s">
        <v>22</v>
      </c>
      <c r="N1" s="51" t="s">
        <v>23</v>
      </c>
      <c r="O1" s="51" t="s">
        <v>89</v>
      </c>
      <c r="P1" s="51" t="s">
        <v>90</v>
      </c>
      <c r="Q1" s="51" t="s">
        <v>24</v>
      </c>
      <c r="R1" s="51" t="s">
        <v>91</v>
      </c>
      <c r="S1" s="51" t="s">
        <v>92</v>
      </c>
      <c r="T1" s="51" t="s">
        <v>1</v>
      </c>
      <c r="U1" s="51" t="s">
        <v>25</v>
      </c>
      <c r="V1" s="51" t="s">
        <v>3</v>
      </c>
      <c r="W1" s="6" t="s">
        <v>4</v>
      </c>
      <c r="X1" s="51" t="s">
        <v>93</v>
      </c>
      <c r="Y1" s="51" t="s">
        <v>94</v>
      </c>
      <c r="Z1" s="51" t="s">
        <v>95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96</v>
      </c>
      <c r="AF1" s="51" t="s">
        <v>97</v>
      </c>
      <c r="AG1" s="51" t="s">
        <v>98</v>
      </c>
      <c r="AH1" s="51" t="s">
        <v>99</v>
      </c>
    </row>
    <row r="2" spans="1:34" x14ac:dyDescent="0.3">
      <c r="A2" s="51" t="s">
        <v>30</v>
      </c>
      <c r="B2" s="51">
        <v>1</v>
      </c>
      <c r="C2" s="51">
        <v>21</v>
      </c>
      <c r="D2" s="51">
        <v>440</v>
      </c>
      <c r="E2" s="51" t="s">
        <v>189</v>
      </c>
      <c r="F2" s="51" t="s">
        <v>5</v>
      </c>
      <c r="G2" s="51" t="s">
        <v>190</v>
      </c>
      <c r="H2" s="51" t="s">
        <v>190</v>
      </c>
      <c r="I2" s="51" t="s">
        <v>100</v>
      </c>
      <c r="J2" s="51" t="s">
        <v>100</v>
      </c>
      <c r="K2" s="51" t="s">
        <v>100</v>
      </c>
      <c r="L2" s="51">
        <v>1</v>
      </c>
      <c r="M2" s="51" t="s">
        <v>451</v>
      </c>
      <c r="N2" s="51">
        <v>90</v>
      </c>
      <c r="P2" s="51" t="s">
        <v>100</v>
      </c>
      <c r="Q2" s="51" t="s">
        <v>191</v>
      </c>
      <c r="T2" s="51">
        <v>201605</v>
      </c>
      <c r="U2" s="51" t="s">
        <v>34</v>
      </c>
      <c r="V2" s="51">
        <v>0</v>
      </c>
      <c r="W2" s="6">
        <v>-6507.41</v>
      </c>
      <c r="AA2" s="51" t="s">
        <v>35</v>
      </c>
      <c r="AB2" s="51" t="s">
        <v>59</v>
      </c>
      <c r="AD2" s="51" t="s">
        <v>192</v>
      </c>
      <c r="AE2" s="51" t="s">
        <v>60</v>
      </c>
      <c r="AG2" s="51" t="s">
        <v>100</v>
      </c>
      <c r="AH2" s="51" t="s">
        <v>105</v>
      </c>
    </row>
    <row r="3" spans="1:34" x14ac:dyDescent="0.3">
      <c r="A3" s="51" t="s">
        <v>30</v>
      </c>
      <c r="B3" s="51">
        <v>1</v>
      </c>
      <c r="C3" s="51">
        <v>21</v>
      </c>
      <c r="D3" s="51">
        <v>442</v>
      </c>
      <c r="E3" s="51" t="s">
        <v>193</v>
      </c>
      <c r="F3" s="51" t="s">
        <v>8</v>
      </c>
      <c r="G3" s="51" t="s">
        <v>190</v>
      </c>
      <c r="H3" s="51" t="s">
        <v>190</v>
      </c>
      <c r="I3" s="51" t="s">
        <v>100</v>
      </c>
      <c r="J3" s="51" t="s">
        <v>100</v>
      </c>
      <c r="K3" s="51" t="s">
        <v>100</v>
      </c>
      <c r="L3" s="51">
        <v>1</v>
      </c>
      <c r="M3" s="51" t="s">
        <v>451</v>
      </c>
      <c r="N3" s="51">
        <v>90</v>
      </c>
      <c r="P3" s="51" t="s">
        <v>100</v>
      </c>
      <c r="Q3" s="51" t="s">
        <v>191</v>
      </c>
      <c r="T3" s="51">
        <v>201605</v>
      </c>
      <c r="U3" s="51" t="s">
        <v>34</v>
      </c>
      <c r="V3" s="51">
        <v>0</v>
      </c>
      <c r="W3" s="6">
        <v>-362.28</v>
      </c>
      <c r="AA3" s="51" t="s">
        <v>35</v>
      </c>
      <c r="AB3" s="51" t="s">
        <v>59</v>
      </c>
      <c r="AD3" s="51" t="s">
        <v>192</v>
      </c>
      <c r="AE3" s="51" t="s">
        <v>60</v>
      </c>
      <c r="AG3" s="51" t="s">
        <v>100</v>
      </c>
      <c r="AH3" s="51" t="s">
        <v>105</v>
      </c>
    </row>
    <row r="4" spans="1:34" x14ac:dyDescent="0.3">
      <c r="A4" s="51" t="s">
        <v>30</v>
      </c>
      <c r="B4" s="51">
        <v>1</v>
      </c>
      <c r="C4" s="51">
        <v>21</v>
      </c>
      <c r="D4" s="51">
        <v>442</v>
      </c>
      <c r="E4" s="51" t="s">
        <v>194</v>
      </c>
      <c r="F4" s="51" t="s">
        <v>9</v>
      </c>
      <c r="G4" s="51" t="s">
        <v>190</v>
      </c>
      <c r="H4" s="51" t="s">
        <v>190</v>
      </c>
      <c r="I4" s="51" t="s">
        <v>100</v>
      </c>
      <c r="J4" s="51" t="s">
        <v>100</v>
      </c>
      <c r="K4" s="51" t="s">
        <v>100</v>
      </c>
      <c r="L4" s="51">
        <v>1</v>
      </c>
      <c r="M4" s="51" t="s">
        <v>451</v>
      </c>
      <c r="N4" s="51">
        <v>90</v>
      </c>
      <c r="P4" s="51" t="s">
        <v>100</v>
      </c>
      <c r="Q4" s="51" t="s">
        <v>191</v>
      </c>
      <c r="T4" s="51">
        <v>201605</v>
      </c>
      <c r="U4" s="51" t="s">
        <v>34</v>
      </c>
      <c r="V4" s="51">
        <v>0</v>
      </c>
      <c r="W4" s="6">
        <v>-10.73</v>
      </c>
      <c r="AA4" s="51" t="s">
        <v>35</v>
      </c>
      <c r="AB4" s="51" t="s">
        <v>59</v>
      </c>
      <c r="AD4" s="51" t="s">
        <v>192</v>
      </c>
      <c r="AE4" s="51" t="s">
        <v>60</v>
      </c>
      <c r="AG4" s="51" t="s">
        <v>100</v>
      </c>
      <c r="AH4" s="51" t="s">
        <v>105</v>
      </c>
    </row>
    <row r="5" spans="1:34" x14ac:dyDescent="0.3">
      <c r="A5" s="51" t="s">
        <v>30</v>
      </c>
      <c r="B5" s="51">
        <v>1</v>
      </c>
      <c r="C5" s="51">
        <v>21</v>
      </c>
      <c r="D5" s="51">
        <v>442</v>
      </c>
      <c r="E5" s="51" t="s">
        <v>195</v>
      </c>
      <c r="F5" s="51" t="s">
        <v>10</v>
      </c>
      <c r="G5" s="51" t="s">
        <v>190</v>
      </c>
      <c r="H5" s="51" t="s">
        <v>190</v>
      </c>
      <c r="I5" s="51" t="s">
        <v>100</v>
      </c>
      <c r="J5" s="51" t="s">
        <v>100</v>
      </c>
      <c r="K5" s="51" t="s">
        <v>100</v>
      </c>
      <c r="L5" s="51">
        <v>1</v>
      </c>
      <c r="M5" s="51" t="s">
        <v>451</v>
      </c>
      <c r="N5" s="51">
        <v>90</v>
      </c>
      <c r="P5" s="51" t="s">
        <v>100</v>
      </c>
      <c r="Q5" s="51" t="s">
        <v>191</v>
      </c>
      <c r="T5" s="51">
        <v>201605</v>
      </c>
      <c r="U5" s="51" t="s">
        <v>34</v>
      </c>
      <c r="V5" s="51">
        <v>0</v>
      </c>
      <c r="W5" s="6">
        <v>-1335.69</v>
      </c>
      <c r="AA5" s="51" t="s">
        <v>35</v>
      </c>
      <c r="AB5" s="51" t="s">
        <v>59</v>
      </c>
      <c r="AD5" s="51" t="s">
        <v>192</v>
      </c>
      <c r="AE5" s="51" t="s">
        <v>60</v>
      </c>
      <c r="AG5" s="51" t="s">
        <v>100</v>
      </c>
      <c r="AH5" s="51" t="s">
        <v>105</v>
      </c>
    </row>
    <row r="6" spans="1:34" x14ac:dyDescent="0.3">
      <c r="A6" s="51" t="s">
        <v>30</v>
      </c>
      <c r="B6" s="51">
        <v>1</v>
      </c>
      <c r="C6" s="51">
        <v>21</v>
      </c>
      <c r="D6" s="51">
        <v>442</v>
      </c>
      <c r="E6" s="51" t="s">
        <v>196</v>
      </c>
      <c r="F6" s="51" t="s">
        <v>11</v>
      </c>
      <c r="G6" s="51" t="s">
        <v>190</v>
      </c>
      <c r="H6" s="51" t="s">
        <v>190</v>
      </c>
      <c r="I6" s="51" t="s">
        <v>100</v>
      </c>
      <c r="J6" s="51" t="s">
        <v>100</v>
      </c>
      <c r="K6" s="51" t="s">
        <v>100</v>
      </c>
      <c r="L6" s="51">
        <v>1</v>
      </c>
      <c r="M6" s="51" t="s">
        <v>451</v>
      </c>
      <c r="N6" s="51">
        <v>90</v>
      </c>
      <c r="P6" s="51" t="s">
        <v>100</v>
      </c>
      <c r="Q6" s="51" t="s">
        <v>191</v>
      </c>
      <c r="T6" s="51">
        <v>201605</v>
      </c>
      <c r="U6" s="51" t="s">
        <v>34</v>
      </c>
      <c r="V6" s="51">
        <v>0</v>
      </c>
      <c r="W6" s="6">
        <v>-82.06</v>
      </c>
      <c r="AA6" s="51" t="s">
        <v>35</v>
      </c>
      <c r="AB6" s="51" t="s">
        <v>59</v>
      </c>
      <c r="AD6" s="51" t="s">
        <v>192</v>
      </c>
      <c r="AE6" s="51" t="s">
        <v>60</v>
      </c>
      <c r="AG6" s="51" t="s">
        <v>100</v>
      </c>
      <c r="AH6" s="51" t="s">
        <v>105</v>
      </c>
    </row>
    <row r="7" spans="1:34" x14ac:dyDescent="0.3">
      <c r="A7" s="51" t="s">
        <v>30</v>
      </c>
      <c r="B7" s="51">
        <v>1</v>
      </c>
      <c r="C7" s="51">
        <v>21</v>
      </c>
      <c r="D7" s="51">
        <v>442</v>
      </c>
      <c r="E7" s="51" t="s">
        <v>197</v>
      </c>
      <c r="F7" s="51" t="s">
        <v>12</v>
      </c>
      <c r="G7" s="51" t="s">
        <v>190</v>
      </c>
      <c r="H7" s="51" t="s">
        <v>190</v>
      </c>
      <c r="I7" s="51" t="s">
        <v>100</v>
      </c>
      <c r="J7" s="51" t="s">
        <v>100</v>
      </c>
      <c r="K7" s="51" t="s">
        <v>100</v>
      </c>
      <c r="L7" s="51">
        <v>1</v>
      </c>
      <c r="M7" s="51" t="s">
        <v>451</v>
      </c>
      <c r="N7" s="51">
        <v>90</v>
      </c>
      <c r="P7" s="51" t="s">
        <v>100</v>
      </c>
      <c r="Q7" s="51" t="s">
        <v>191</v>
      </c>
      <c r="T7" s="51">
        <v>201605</v>
      </c>
      <c r="U7" s="51" t="s">
        <v>34</v>
      </c>
      <c r="V7" s="51">
        <v>0</v>
      </c>
      <c r="W7" s="6">
        <v>-760.83</v>
      </c>
      <c r="AA7" s="51" t="s">
        <v>35</v>
      </c>
      <c r="AB7" s="51" t="s">
        <v>59</v>
      </c>
      <c r="AD7" s="51" t="s">
        <v>192</v>
      </c>
      <c r="AE7" s="51" t="s">
        <v>60</v>
      </c>
      <c r="AG7" s="51" t="s">
        <v>100</v>
      </c>
      <c r="AH7" s="51" t="s">
        <v>105</v>
      </c>
    </row>
    <row r="8" spans="1:34" x14ac:dyDescent="0.3">
      <c r="A8" s="51" t="s">
        <v>30</v>
      </c>
      <c r="B8" s="51">
        <v>1</v>
      </c>
      <c r="C8" s="51">
        <v>21</v>
      </c>
      <c r="D8" s="51">
        <v>442</v>
      </c>
      <c r="E8" s="51" t="s">
        <v>198</v>
      </c>
      <c r="F8" s="51" t="s">
        <v>13</v>
      </c>
      <c r="G8" s="51" t="s">
        <v>190</v>
      </c>
      <c r="H8" s="51" t="s">
        <v>190</v>
      </c>
      <c r="I8" s="51" t="s">
        <v>100</v>
      </c>
      <c r="J8" s="51" t="s">
        <v>100</v>
      </c>
      <c r="K8" s="51" t="s">
        <v>100</v>
      </c>
      <c r="L8" s="51">
        <v>1</v>
      </c>
      <c r="M8" s="51" t="s">
        <v>451</v>
      </c>
      <c r="N8" s="51">
        <v>90</v>
      </c>
      <c r="P8" s="51" t="s">
        <v>100</v>
      </c>
      <c r="Q8" s="51" t="s">
        <v>191</v>
      </c>
      <c r="T8" s="51">
        <v>201605</v>
      </c>
      <c r="U8" s="51" t="s">
        <v>34</v>
      </c>
      <c r="V8" s="51">
        <v>0</v>
      </c>
      <c r="W8" s="6">
        <v>-137.38999999999999</v>
      </c>
      <c r="AA8" s="51" t="s">
        <v>35</v>
      </c>
      <c r="AB8" s="51" t="s">
        <v>59</v>
      </c>
      <c r="AD8" s="51" t="s">
        <v>192</v>
      </c>
      <c r="AE8" s="51" t="s">
        <v>60</v>
      </c>
      <c r="AG8" s="51" t="s">
        <v>100</v>
      </c>
      <c r="AH8" s="51" t="s">
        <v>105</v>
      </c>
    </row>
    <row r="9" spans="1:34" x14ac:dyDescent="0.3">
      <c r="A9" s="51" t="s">
        <v>30</v>
      </c>
      <c r="B9" s="51">
        <v>1</v>
      </c>
      <c r="C9" s="51">
        <v>23</v>
      </c>
      <c r="D9" s="51">
        <v>440</v>
      </c>
      <c r="E9" s="51" t="s">
        <v>189</v>
      </c>
      <c r="F9" s="51" t="s">
        <v>5</v>
      </c>
      <c r="G9" s="51" t="s">
        <v>190</v>
      </c>
      <c r="H9" s="51" t="s">
        <v>190</v>
      </c>
      <c r="I9" s="51" t="s">
        <v>100</v>
      </c>
      <c r="J9" s="51" t="s">
        <v>100</v>
      </c>
      <c r="K9" s="51" t="s">
        <v>100</v>
      </c>
      <c r="L9" s="51">
        <v>1</v>
      </c>
      <c r="M9" s="51" t="s">
        <v>451</v>
      </c>
      <c r="N9" s="51">
        <v>90</v>
      </c>
      <c r="P9" s="51" t="s">
        <v>100</v>
      </c>
      <c r="Q9" s="51" t="s">
        <v>191</v>
      </c>
      <c r="T9" s="51">
        <v>201605</v>
      </c>
      <c r="U9" s="51" t="s">
        <v>34</v>
      </c>
      <c r="V9" s="51">
        <v>0</v>
      </c>
      <c r="W9" s="6">
        <v>-634.92999999999995</v>
      </c>
      <c r="AA9" s="51" t="s">
        <v>35</v>
      </c>
      <c r="AB9" s="51" t="s">
        <v>59</v>
      </c>
      <c r="AD9" s="51" t="s">
        <v>192</v>
      </c>
      <c r="AE9" s="51" t="s">
        <v>60</v>
      </c>
      <c r="AG9" s="51" t="s">
        <v>100</v>
      </c>
      <c r="AH9" s="51" t="s">
        <v>105</v>
      </c>
    </row>
    <row r="10" spans="1:34" x14ac:dyDescent="0.3">
      <c r="A10" s="51" t="s">
        <v>30</v>
      </c>
      <c r="B10" s="51">
        <v>1</v>
      </c>
      <c r="C10" s="51">
        <v>23</v>
      </c>
      <c r="D10" s="51">
        <v>442</v>
      </c>
      <c r="E10" s="51" t="s">
        <v>193</v>
      </c>
      <c r="F10" s="51" t="s">
        <v>8</v>
      </c>
      <c r="G10" s="51" t="s">
        <v>190</v>
      </c>
      <c r="H10" s="51" t="s">
        <v>190</v>
      </c>
      <c r="I10" s="51" t="s">
        <v>100</v>
      </c>
      <c r="J10" s="51" t="s">
        <v>100</v>
      </c>
      <c r="K10" s="51" t="s">
        <v>100</v>
      </c>
      <c r="L10" s="51">
        <v>1</v>
      </c>
      <c r="M10" s="51" t="s">
        <v>451</v>
      </c>
      <c r="N10" s="51">
        <v>90</v>
      </c>
      <c r="P10" s="51" t="s">
        <v>100</v>
      </c>
      <c r="Q10" s="51" t="s">
        <v>191</v>
      </c>
      <c r="T10" s="51">
        <v>201605</v>
      </c>
      <c r="U10" s="51" t="s">
        <v>34</v>
      </c>
      <c r="V10" s="51">
        <v>0</v>
      </c>
      <c r="W10" s="6">
        <v>-29.53</v>
      </c>
      <c r="AA10" s="51" t="s">
        <v>35</v>
      </c>
      <c r="AB10" s="51" t="s">
        <v>59</v>
      </c>
      <c r="AD10" s="51" t="s">
        <v>192</v>
      </c>
      <c r="AE10" s="51" t="s">
        <v>60</v>
      </c>
      <c r="AG10" s="51" t="s">
        <v>100</v>
      </c>
      <c r="AH10" s="51" t="s">
        <v>105</v>
      </c>
    </row>
    <row r="11" spans="1:34" x14ac:dyDescent="0.3">
      <c r="A11" s="51" t="s">
        <v>30</v>
      </c>
      <c r="B11" s="51">
        <v>1</v>
      </c>
      <c r="C11" s="51">
        <v>23</v>
      </c>
      <c r="D11" s="51">
        <v>442</v>
      </c>
      <c r="E11" s="51" t="s">
        <v>194</v>
      </c>
      <c r="F11" s="51" t="s">
        <v>9</v>
      </c>
      <c r="G11" s="51" t="s">
        <v>190</v>
      </c>
      <c r="H11" s="51" t="s">
        <v>190</v>
      </c>
      <c r="I11" s="51" t="s">
        <v>100</v>
      </c>
      <c r="J11" s="51" t="s">
        <v>100</v>
      </c>
      <c r="K11" s="51" t="s">
        <v>100</v>
      </c>
      <c r="L11" s="51">
        <v>1</v>
      </c>
      <c r="M11" s="51" t="s">
        <v>451</v>
      </c>
      <c r="N11" s="51">
        <v>90</v>
      </c>
      <c r="P11" s="51" t="s">
        <v>100</v>
      </c>
      <c r="Q11" s="51" t="s">
        <v>191</v>
      </c>
      <c r="T11" s="51">
        <v>201605</v>
      </c>
      <c r="U11" s="51" t="s">
        <v>34</v>
      </c>
      <c r="V11" s="51">
        <v>0</v>
      </c>
      <c r="W11" s="6">
        <v>-0.84</v>
      </c>
      <c r="AA11" s="51" t="s">
        <v>35</v>
      </c>
      <c r="AB11" s="51" t="s">
        <v>59</v>
      </c>
      <c r="AD11" s="51" t="s">
        <v>192</v>
      </c>
      <c r="AE11" s="51" t="s">
        <v>60</v>
      </c>
      <c r="AG11" s="51" t="s">
        <v>100</v>
      </c>
      <c r="AH11" s="51" t="s">
        <v>105</v>
      </c>
    </row>
    <row r="12" spans="1:34" x14ac:dyDescent="0.3">
      <c r="A12" s="51" t="s">
        <v>30</v>
      </c>
      <c r="B12" s="51">
        <v>1</v>
      </c>
      <c r="C12" s="51">
        <v>23</v>
      </c>
      <c r="D12" s="51">
        <v>442</v>
      </c>
      <c r="E12" s="51" t="s">
        <v>195</v>
      </c>
      <c r="F12" s="51" t="s">
        <v>10</v>
      </c>
      <c r="G12" s="51" t="s">
        <v>190</v>
      </c>
      <c r="H12" s="51" t="s">
        <v>190</v>
      </c>
      <c r="I12" s="51" t="s">
        <v>100</v>
      </c>
      <c r="J12" s="51" t="s">
        <v>100</v>
      </c>
      <c r="K12" s="51" t="s">
        <v>100</v>
      </c>
      <c r="L12" s="51">
        <v>1</v>
      </c>
      <c r="M12" s="51" t="s">
        <v>451</v>
      </c>
      <c r="N12" s="51">
        <v>90</v>
      </c>
      <c r="P12" s="51" t="s">
        <v>100</v>
      </c>
      <c r="Q12" s="51" t="s">
        <v>191</v>
      </c>
      <c r="T12" s="51">
        <v>201605</v>
      </c>
      <c r="U12" s="51" t="s">
        <v>34</v>
      </c>
      <c r="V12" s="51">
        <v>0</v>
      </c>
      <c r="W12" s="6">
        <v>-100.17</v>
      </c>
      <c r="AA12" s="51" t="s">
        <v>35</v>
      </c>
      <c r="AB12" s="51" t="s">
        <v>59</v>
      </c>
      <c r="AD12" s="51" t="s">
        <v>192</v>
      </c>
      <c r="AE12" s="51" t="s">
        <v>60</v>
      </c>
      <c r="AG12" s="51" t="s">
        <v>100</v>
      </c>
      <c r="AH12" s="51" t="s">
        <v>105</v>
      </c>
    </row>
    <row r="13" spans="1:34" x14ac:dyDescent="0.3">
      <c r="A13" s="51" t="s">
        <v>30</v>
      </c>
      <c r="B13" s="51">
        <v>1</v>
      </c>
      <c r="C13" s="51">
        <v>23</v>
      </c>
      <c r="D13" s="51">
        <v>442</v>
      </c>
      <c r="E13" s="51" t="s">
        <v>196</v>
      </c>
      <c r="F13" s="51" t="s">
        <v>11</v>
      </c>
      <c r="G13" s="51" t="s">
        <v>190</v>
      </c>
      <c r="H13" s="51" t="s">
        <v>190</v>
      </c>
      <c r="I13" s="51" t="s">
        <v>100</v>
      </c>
      <c r="J13" s="51" t="s">
        <v>100</v>
      </c>
      <c r="K13" s="51" t="s">
        <v>100</v>
      </c>
      <c r="L13" s="51">
        <v>1</v>
      </c>
      <c r="M13" s="51" t="s">
        <v>451</v>
      </c>
      <c r="N13" s="51">
        <v>90</v>
      </c>
      <c r="P13" s="51" t="s">
        <v>100</v>
      </c>
      <c r="Q13" s="51" t="s">
        <v>191</v>
      </c>
      <c r="T13" s="51">
        <v>201605</v>
      </c>
      <c r="U13" s="51" t="s">
        <v>34</v>
      </c>
      <c r="V13" s="51">
        <v>0</v>
      </c>
      <c r="W13" s="6">
        <v>-31.52</v>
      </c>
      <c r="AA13" s="51" t="s">
        <v>35</v>
      </c>
      <c r="AB13" s="51" t="s">
        <v>59</v>
      </c>
      <c r="AD13" s="51" t="s">
        <v>192</v>
      </c>
      <c r="AE13" s="51" t="s">
        <v>60</v>
      </c>
      <c r="AG13" s="51" t="s">
        <v>100</v>
      </c>
      <c r="AH13" s="51" t="s">
        <v>105</v>
      </c>
    </row>
    <row r="14" spans="1:34" x14ac:dyDescent="0.3">
      <c r="A14" s="51" t="s">
        <v>30</v>
      </c>
      <c r="B14" s="51">
        <v>1</v>
      </c>
      <c r="C14" s="51">
        <v>23</v>
      </c>
      <c r="D14" s="51">
        <v>442</v>
      </c>
      <c r="E14" s="51" t="s">
        <v>197</v>
      </c>
      <c r="F14" s="51" t="s">
        <v>12</v>
      </c>
      <c r="G14" s="51" t="s">
        <v>190</v>
      </c>
      <c r="H14" s="51" t="s">
        <v>190</v>
      </c>
      <c r="I14" s="51" t="s">
        <v>100</v>
      </c>
      <c r="J14" s="51" t="s">
        <v>100</v>
      </c>
      <c r="K14" s="51" t="s">
        <v>100</v>
      </c>
      <c r="L14" s="51">
        <v>1</v>
      </c>
      <c r="M14" s="51" t="s">
        <v>451</v>
      </c>
      <c r="N14" s="51">
        <v>90</v>
      </c>
      <c r="P14" s="51" t="s">
        <v>100</v>
      </c>
      <c r="Q14" s="51" t="s">
        <v>191</v>
      </c>
      <c r="T14" s="51">
        <v>201605</v>
      </c>
      <c r="U14" s="51" t="s">
        <v>34</v>
      </c>
      <c r="V14" s="51">
        <v>0</v>
      </c>
      <c r="W14" s="6">
        <v>-54.57</v>
      </c>
      <c r="AA14" s="51" t="s">
        <v>35</v>
      </c>
      <c r="AB14" s="51" t="s">
        <v>59</v>
      </c>
      <c r="AD14" s="51" t="s">
        <v>192</v>
      </c>
      <c r="AE14" s="51" t="s">
        <v>60</v>
      </c>
      <c r="AG14" s="51" t="s">
        <v>100</v>
      </c>
      <c r="AH14" s="51" t="s">
        <v>105</v>
      </c>
    </row>
    <row r="15" spans="1:34" x14ac:dyDescent="0.3">
      <c r="A15" s="51" t="s">
        <v>30</v>
      </c>
      <c r="B15" s="51">
        <v>1</v>
      </c>
      <c r="C15" s="51">
        <v>23</v>
      </c>
      <c r="D15" s="51">
        <v>442</v>
      </c>
      <c r="E15" s="51" t="s">
        <v>198</v>
      </c>
      <c r="F15" s="51" t="s">
        <v>13</v>
      </c>
      <c r="G15" s="51" t="s">
        <v>190</v>
      </c>
      <c r="H15" s="51" t="s">
        <v>190</v>
      </c>
      <c r="I15" s="51" t="s">
        <v>100</v>
      </c>
      <c r="J15" s="51" t="s">
        <v>100</v>
      </c>
      <c r="K15" s="51" t="s">
        <v>100</v>
      </c>
      <c r="L15" s="51">
        <v>1</v>
      </c>
      <c r="M15" s="51" t="s">
        <v>451</v>
      </c>
      <c r="N15" s="51">
        <v>90</v>
      </c>
      <c r="P15" s="51" t="s">
        <v>100</v>
      </c>
      <c r="Q15" s="51" t="s">
        <v>191</v>
      </c>
      <c r="T15" s="51">
        <v>201605</v>
      </c>
      <c r="U15" s="51" t="s">
        <v>34</v>
      </c>
      <c r="V15" s="51">
        <v>0</v>
      </c>
      <c r="W15" s="6">
        <v>-95.45</v>
      </c>
      <c r="AA15" s="51" t="s">
        <v>35</v>
      </c>
      <c r="AB15" s="51" t="s">
        <v>59</v>
      </c>
      <c r="AD15" s="51" t="s">
        <v>192</v>
      </c>
      <c r="AE15" s="51" t="s">
        <v>60</v>
      </c>
      <c r="AG15" s="51" t="s">
        <v>100</v>
      </c>
      <c r="AH15" s="51" t="s">
        <v>105</v>
      </c>
    </row>
    <row r="16" spans="1:34" x14ac:dyDescent="0.3">
      <c r="A16" s="51" t="s">
        <v>30</v>
      </c>
      <c r="B16" s="51">
        <v>1</v>
      </c>
      <c r="C16" s="51">
        <v>25</v>
      </c>
      <c r="D16" s="51">
        <v>440</v>
      </c>
      <c r="E16" s="51" t="s">
        <v>189</v>
      </c>
      <c r="F16" s="51" t="s">
        <v>5</v>
      </c>
      <c r="G16" s="51" t="s">
        <v>190</v>
      </c>
      <c r="H16" s="51" t="s">
        <v>190</v>
      </c>
      <c r="I16" s="51" t="s">
        <v>100</v>
      </c>
      <c r="J16" s="51" t="s">
        <v>100</v>
      </c>
      <c r="K16" s="51" t="s">
        <v>100</v>
      </c>
      <c r="L16" s="51">
        <v>1</v>
      </c>
      <c r="M16" s="51" t="s">
        <v>451</v>
      </c>
      <c r="N16" s="51">
        <v>90</v>
      </c>
      <c r="P16" s="51" t="s">
        <v>100</v>
      </c>
      <c r="Q16" s="51" t="s">
        <v>191</v>
      </c>
      <c r="T16" s="51">
        <v>201605</v>
      </c>
      <c r="U16" s="51" t="s">
        <v>34</v>
      </c>
      <c r="V16" s="51">
        <v>0</v>
      </c>
      <c r="W16" s="6">
        <v>-663.23</v>
      </c>
      <c r="AA16" s="51" t="s">
        <v>35</v>
      </c>
      <c r="AB16" s="51" t="s">
        <v>59</v>
      </c>
      <c r="AD16" s="51" t="s">
        <v>192</v>
      </c>
      <c r="AE16" s="51" t="s">
        <v>60</v>
      </c>
      <c r="AG16" s="51" t="s">
        <v>100</v>
      </c>
      <c r="AH16" s="51" t="s">
        <v>105</v>
      </c>
    </row>
    <row r="17" spans="1:34" x14ac:dyDescent="0.3">
      <c r="A17" s="51" t="s">
        <v>30</v>
      </c>
      <c r="B17" s="51">
        <v>1</v>
      </c>
      <c r="C17" s="51">
        <v>25</v>
      </c>
      <c r="D17" s="51">
        <v>442</v>
      </c>
      <c r="E17" s="51" t="s">
        <v>193</v>
      </c>
      <c r="F17" s="51" t="s">
        <v>8</v>
      </c>
      <c r="G17" s="51" t="s">
        <v>190</v>
      </c>
      <c r="H17" s="51" t="s">
        <v>190</v>
      </c>
      <c r="I17" s="51" t="s">
        <v>100</v>
      </c>
      <c r="J17" s="51" t="s">
        <v>100</v>
      </c>
      <c r="K17" s="51" t="s">
        <v>100</v>
      </c>
      <c r="L17" s="51">
        <v>1</v>
      </c>
      <c r="M17" s="51" t="s">
        <v>451</v>
      </c>
      <c r="N17" s="51">
        <v>90</v>
      </c>
      <c r="P17" s="51" t="s">
        <v>100</v>
      </c>
      <c r="Q17" s="51" t="s">
        <v>191</v>
      </c>
      <c r="T17" s="51">
        <v>201605</v>
      </c>
      <c r="U17" s="51" t="s">
        <v>34</v>
      </c>
      <c r="V17" s="51">
        <v>0</v>
      </c>
      <c r="W17" s="6">
        <v>-16.96</v>
      </c>
      <c r="AA17" s="51" t="s">
        <v>35</v>
      </c>
      <c r="AB17" s="51" t="s">
        <v>59</v>
      </c>
      <c r="AD17" s="51" t="s">
        <v>192</v>
      </c>
      <c r="AE17" s="51" t="s">
        <v>60</v>
      </c>
      <c r="AG17" s="51" t="s">
        <v>100</v>
      </c>
      <c r="AH17" s="51" t="s">
        <v>105</v>
      </c>
    </row>
    <row r="18" spans="1:34" x14ac:dyDescent="0.3">
      <c r="A18" s="51" t="s">
        <v>30</v>
      </c>
      <c r="B18" s="51">
        <v>1</v>
      </c>
      <c r="C18" s="51">
        <v>25</v>
      </c>
      <c r="D18" s="51">
        <v>442</v>
      </c>
      <c r="E18" s="51" t="s">
        <v>194</v>
      </c>
      <c r="F18" s="51" t="s">
        <v>9</v>
      </c>
      <c r="G18" s="51" t="s">
        <v>190</v>
      </c>
      <c r="H18" s="51" t="s">
        <v>190</v>
      </c>
      <c r="I18" s="51" t="s">
        <v>100</v>
      </c>
      <c r="J18" s="51" t="s">
        <v>100</v>
      </c>
      <c r="K18" s="51" t="s">
        <v>100</v>
      </c>
      <c r="L18" s="51">
        <v>1</v>
      </c>
      <c r="M18" s="51" t="s">
        <v>451</v>
      </c>
      <c r="N18" s="51">
        <v>90</v>
      </c>
      <c r="P18" s="51" t="s">
        <v>100</v>
      </c>
      <c r="Q18" s="51" t="s">
        <v>191</v>
      </c>
      <c r="T18" s="51">
        <v>201605</v>
      </c>
      <c r="U18" s="51" t="s">
        <v>34</v>
      </c>
      <c r="V18" s="51">
        <v>0</v>
      </c>
      <c r="W18" s="6">
        <v>-0.04</v>
      </c>
      <c r="AA18" s="51" t="s">
        <v>35</v>
      </c>
      <c r="AB18" s="51" t="s">
        <v>59</v>
      </c>
      <c r="AD18" s="51" t="s">
        <v>192</v>
      </c>
      <c r="AE18" s="51" t="s">
        <v>60</v>
      </c>
      <c r="AG18" s="51" t="s">
        <v>100</v>
      </c>
      <c r="AH18" s="51" t="s">
        <v>105</v>
      </c>
    </row>
    <row r="19" spans="1:34" x14ac:dyDescent="0.3">
      <c r="A19" s="51" t="s">
        <v>30</v>
      </c>
      <c r="B19" s="51">
        <v>1</v>
      </c>
      <c r="C19" s="51">
        <v>25</v>
      </c>
      <c r="D19" s="51">
        <v>442</v>
      </c>
      <c r="E19" s="51" t="s">
        <v>195</v>
      </c>
      <c r="F19" s="51" t="s">
        <v>10</v>
      </c>
      <c r="G19" s="51" t="s">
        <v>190</v>
      </c>
      <c r="H19" s="51" t="s">
        <v>190</v>
      </c>
      <c r="I19" s="51" t="s">
        <v>100</v>
      </c>
      <c r="J19" s="51" t="s">
        <v>100</v>
      </c>
      <c r="K19" s="51" t="s">
        <v>100</v>
      </c>
      <c r="L19" s="51">
        <v>1</v>
      </c>
      <c r="M19" s="51" t="s">
        <v>451</v>
      </c>
      <c r="N19" s="51">
        <v>90</v>
      </c>
      <c r="P19" s="51" t="s">
        <v>100</v>
      </c>
      <c r="Q19" s="51" t="s">
        <v>191</v>
      </c>
      <c r="T19" s="51">
        <v>201605</v>
      </c>
      <c r="U19" s="51" t="s">
        <v>34</v>
      </c>
      <c r="V19" s="51">
        <v>0</v>
      </c>
      <c r="W19" s="6">
        <v>-44.31</v>
      </c>
      <c r="AA19" s="51" t="s">
        <v>35</v>
      </c>
      <c r="AB19" s="51" t="s">
        <v>59</v>
      </c>
      <c r="AD19" s="51" t="s">
        <v>192</v>
      </c>
      <c r="AE19" s="51" t="s">
        <v>60</v>
      </c>
      <c r="AG19" s="51" t="s">
        <v>100</v>
      </c>
      <c r="AH19" s="51" t="s">
        <v>105</v>
      </c>
    </row>
    <row r="20" spans="1:34" x14ac:dyDescent="0.3">
      <c r="A20" s="51" t="s">
        <v>30</v>
      </c>
      <c r="B20" s="51">
        <v>1</v>
      </c>
      <c r="C20" s="51">
        <v>26</v>
      </c>
      <c r="D20" s="51">
        <v>440</v>
      </c>
      <c r="E20" s="51" t="s">
        <v>189</v>
      </c>
      <c r="F20" s="51" t="s">
        <v>5</v>
      </c>
      <c r="G20" s="51" t="s">
        <v>190</v>
      </c>
      <c r="H20" s="51" t="s">
        <v>190</v>
      </c>
      <c r="I20" s="51" t="s">
        <v>100</v>
      </c>
      <c r="J20" s="51" t="s">
        <v>100</v>
      </c>
      <c r="K20" s="51" t="s">
        <v>100</v>
      </c>
      <c r="L20" s="51">
        <v>1</v>
      </c>
      <c r="M20" s="51" t="s">
        <v>451</v>
      </c>
      <c r="N20" s="51">
        <v>90</v>
      </c>
      <c r="P20" s="51" t="s">
        <v>100</v>
      </c>
      <c r="Q20" s="51" t="s">
        <v>191</v>
      </c>
      <c r="T20" s="51">
        <v>201605</v>
      </c>
      <c r="U20" s="51" t="s">
        <v>34</v>
      </c>
      <c r="V20" s="51">
        <v>0</v>
      </c>
      <c r="W20" s="6">
        <v>-1232.27</v>
      </c>
      <c r="AA20" s="51" t="s">
        <v>35</v>
      </c>
      <c r="AB20" s="51" t="s">
        <v>59</v>
      </c>
      <c r="AD20" s="51" t="s">
        <v>192</v>
      </c>
      <c r="AE20" s="51" t="s">
        <v>60</v>
      </c>
      <c r="AG20" s="51" t="s">
        <v>100</v>
      </c>
      <c r="AH20" s="51" t="s">
        <v>105</v>
      </c>
    </row>
    <row r="21" spans="1:34" x14ac:dyDescent="0.3">
      <c r="A21" s="51" t="s">
        <v>30</v>
      </c>
      <c r="B21" s="51">
        <v>1</v>
      </c>
      <c r="C21" s="51">
        <v>26</v>
      </c>
      <c r="D21" s="51">
        <v>442</v>
      </c>
      <c r="E21" s="51" t="s">
        <v>193</v>
      </c>
      <c r="F21" s="51" t="s">
        <v>8</v>
      </c>
      <c r="G21" s="51" t="s">
        <v>190</v>
      </c>
      <c r="H21" s="51" t="s">
        <v>190</v>
      </c>
      <c r="I21" s="51" t="s">
        <v>100</v>
      </c>
      <c r="J21" s="51" t="s">
        <v>100</v>
      </c>
      <c r="K21" s="51" t="s">
        <v>100</v>
      </c>
      <c r="L21" s="51">
        <v>1</v>
      </c>
      <c r="M21" s="51" t="s">
        <v>451</v>
      </c>
      <c r="N21" s="51">
        <v>90</v>
      </c>
      <c r="P21" s="51" t="s">
        <v>100</v>
      </c>
      <c r="Q21" s="51" t="s">
        <v>191</v>
      </c>
      <c r="T21" s="51">
        <v>201605</v>
      </c>
      <c r="U21" s="51" t="s">
        <v>34</v>
      </c>
      <c r="V21" s="51">
        <v>0</v>
      </c>
      <c r="W21" s="6">
        <v>-47.15</v>
      </c>
      <c r="AA21" s="51" t="s">
        <v>35</v>
      </c>
      <c r="AB21" s="51" t="s">
        <v>59</v>
      </c>
      <c r="AD21" s="51" t="s">
        <v>192</v>
      </c>
      <c r="AE21" s="51" t="s">
        <v>60</v>
      </c>
      <c r="AG21" s="51" t="s">
        <v>100</v>
      </c>
      <c r="AH21" s="51" t="s">
        <v>105</v>
      </c>
    </row>
    <row r="22" spans="1:34" x14ac:dyDescent="0.3">
      <c r="A22" s="51" t="s">
        <v>30</v>
      </c>
      <c r="B22" s="51">
        <v>1</v>
      </c>
      <c r="C22" s="51">
        <v>26</v>
      </c>
      <c r="D22" s="51">
        <v>442</v>
      </c>
      <c r="E22" s="51" t="s">
        <v>194</v>
      </c>
      <c r="F22" s="51" t="s">
        <v>9</v>
      </c>
      <c r="G22" s="51" t="s">
        <v>190</v>
      </c>
      <c r="H22" s="51" t="s">
        <v>190</v>
      </c>
      <c r="I22" s="51" t="s">
        <v>100</v>
      </c>
      <c r="J22" s="51" t="s">
        <v>100</v>
      </c>
      <c r="K22" s="51" t="s">
        <v>100</v>
      </c>
      <c r="L22" s="51">
        <v>1</v>
      </c>
      <c r="M22" s="51" t="s">
        <v>451</v>
      </c>
      <c r="N22" s="51">
        <v>90</v>
      </c>
      <c r="P22" s="51" t="s">
        <v>100</v>
      </c>
      <c r="Q22" s="51" t="s">
        <v>191</v>
      </c>
      <c r="T22" s="51">
        <v>201605</v>
      </c>
      <c r="U22" s="51" t="s">
        <v>34</v>
      </c>
      <c r="V22" s="51">
        <v>0</v>
      </c>
      <c r="W22" s="6">
        <v>-3.52</v>
      </c>
      <c r="AA22" s="51" t="s">
        <v>35</v>
      </c>
      <c r="AB22" s="51" t="s">
        <v>59</v>
      </c>
      <c r="AD22" s="51" t="s">
        <v>192</v>
      </c>
      <c r="AE22" s="51" t="s">
        <v>60</v>
      </c>
      <c r="AG22" s="51" t="s">
        <v>100</v>
      </c>
      <c r="AH22" s="51" t="s">
        <v>105</v>
      </c>
    </row>
    <row r="23" spans="1:34" x14ac:dyDescent="0.3">
      <c r="A23" s="51" t="s">
        <v>30</v>
      </c>
      <c r="B23" s="51">
        <v>1</v>
      </c>
      <c r="C23" s="51">
        <v>26</v>
      </c>
      <c r="D23" s="51">
        <v>442</v>
      </c>
      <c r="E23" s="51" t="s">
        <v>195</v>
      </c>
      <c r="F23" s="51" t="s">
        <v>10</v>
      </c>
      <c r="G23" s="51" t="s">
        <v>190</v>
      </c>
      <c r="H23" s="51" t="s">
        <v>190</v>
      </c>
      <c r="I23" s="51" t="s">
        <v>100</v>
      </c>
      <c r="J23" s="51" t="s">
        <v>100</v>
      </c>
      <c r="K23" s="51" t="s">
        <v>100</v>
      </c>
      <c r="L23" s="51">
        <v>1</v>
      </c>
      <c r="M23" s="51" t="s">
        <v>451</v>
      </c>
      <c r="N23" s="51">
        <v>90</v>
      </c>
      <c r="P23" s="51" t="s">
        <v>100</v>
      </c>
      <c r="Q23" s="51" t="s">
        <v>191</v>
      </c>
      <c r="T23" s="51">
        <v>201605</v>
      </c>
      <c r="U23" s="51" t="s">
        <v>34</v>
      </c>
      <c r="V23" s="51">
        <v>0</v>
      </c>
      <c r="W23" s="6">
        <v>-60</v>
      </c>
      <c r="AA23" s="51" t="s">
        <v>35</v>
      </c>
      <c r="AB23" s="51" t="s">
        <v>59</v>
      </c>
      <c r="AD23" s="51" t="s">
        <v>192</v>
      </c>
      <c r="AE23" s="51" t="s">
        <v>60</v>
      </c>
      <c r="AG23" s="51" t="s">
        <v>100</v>
      </c>
      <c r="AH23" s="51" t="s">
        <v>105</v>
      </c>
    </row>
    <row r="24" spans="1:34" x14ac:dyDescent="0.3">
      <c r="A24" s="51" t="s">
        <v>30</v>
      </c>
      <c r="B24" s="51">
        <v>1</v>
      </c>
      <c r="C24" s="51">
        <v>26</v>
      </c>
      <c r="D24" s="51">
        <v>442</v>
      </c>
      <c r="E24" s="51" t="s">
        <v>196</v>
      </c>
      <c r="F24" s="51" t="s">
        <v>11</v>
      </c>
      <c r="G24" s="51" t="s">
        <v>190</v>
      </c>
      <c r="H24" s="51" t="s">
        <v>190</v>
      </c>
      <c r="I24" s="51" t="s">
        <v>100</v>
      </c>
      <c r="J24" s="51" t="s">
        <v>100</v>
      </c>
      <c r="K24" s="51" t="s">
        <v>100</v>
      </c>
      <c r="L24" s="51">
        <v>1</v>
      </c>
      <c r="M24" s="51" t="s">
        <v>451</v>
      </c>
      <c r="N24" s="51">
        <v>90</v>
      </c>
      <c r="P24" s="51" t="s">
        <v>100</v>
      </c>
      <c r="Q24" s="51" t="s">
        <v>191</v>
      </c>
      <c r="T24" s="51">
        <v>201605</v>
      </c>
      <c r="U24" s="51" t="s">
        <v>34</v>
      </c>
      <c r="V24" s="51">
        <v>0</v>
      </c>
      <c r="W24" s="6">
        <v>-18.47</v>
      </c>
      <c r="AA24" s="51" t="s">
        <v>35</v>
      </c>
      <c r="AB24" s="51" t="s">
        <v>59</v>
      </c>
      <c r="AD24" s="51" t="s">
        <v>192</v>
      </c>
      <c r="AE24" s="51" t="s">
        <v>60</v>
      </c>
      <c r="AG24" s="51" t="s">
        <v>100</v>
      </c>
      <c r="AH24" s="51" t="s">
        <v>105</v>
      </c>
    </row>
    <row r="25" spans="1:34" x14ac:dyDescent="0.3">
      <c r="A25" s="51" t="s">
        <v>30</v>
      </c>
      <c r="B25" s="51">
        <v>1</v>
      </c>
      <c r="C25" s="51">
        <v>26</v>
      </c>
      <c r="D25" s="51">
        <v>442</v>
      </c>
      <c r="E25" s="51" t="s">
        <v>197</v>
      </c>
      <c r="F25" s="51" t="s">
        <v>12</v>
      </c>
      <c r="G25" s="51" t="s">
        <v>190</v>
      </c>
      <c r="H25" s="51" t="s">
        <v>190</v>
      </c>
      <c r="I25" s="51" t="s">
        <v>100</v>
      </c>
      <c r="J25" s="51" t="s">
        <v>100</v>
      </c>
      <c r="K25" s="51" t="s">
        <v>100</v>
      </c>
      <c r="L25" s="51">
        <v>1</v>
      </c>
      <c r="M25" s="51" t="s">
        <v>451</v>
      </c>
      <c r="N25" s="51">
        <v>90</v>
      </c>
      <c r="P25" s="51" t="s">
        <v>100</v>
      </c>
      <c r="Q25" s="51" t="s">
        <v>191</v>
      </c>
      <c r="T25" s="51">
        <v>201605</v>
      </c>
      <c r="U25" s="51" t="s">
        <v>34</v>
      </c>
      <c r="V25" s="51">
        <v>0</v>
      </c>
      <c r="W25" s="6">
        <v>-3.27</v>
      </c>
      <c r="AA25" s="51" t="s">
        <v>35</v>
      </c>
      <c r="AB25" s="51" t="s">
        <v>59</v>
      </c>
      <c r="AD25" s="51" t="s">
        <v>192</v>
      </c>
      <c r="AE25" s="51" t="s">
        <v>60</v>
      </c>
      <c r="AG25" s="51" t="s">
        <v>100</v>
      </c>
      <c r="AH25" s="51" t="s">
        <v>105</v>
      </c>
    </row>
    <row r="26" spans="1:34" x14ac:dyDescent="0.3">
      <c r="A26" s="51" t="s">
        <v>30</v>
      </c>
      <c r="B26" s="51">
        <v>1</v>
      </c>
      <c r="C26" s="51">
        <v>27</v>
      </c>
      <c r="D26" s="51">
        <v>440</v>
      </c>
      <c r="E26" s="51" t="s">
        <v>189</v>
      </c>
      <c r="F26" s="51" t="s">
        <v>5</v>
      </c>
      <c r="G26" s="51" t="s">
        <v>190</v>
      </c>
      <c r="H26" s="51" t="s">
        <v>190</v>
      </c>
      <c r="I26" s="51" t="s">
        <v>100</v>
      </c>
      <c r="J26" s="51" t="s">
        <v>100</v>
      </c>
      <c r="K26" s="51" t="s">
        <v>100</v>
      </c>
      <c r="L26" s="51">
        <v>1</v>
      </c>
      <c r="M26" s="51" t="s">
        <v>451</v>
      </c>
      <c r="N26" s="51">
        <v>90</v>
      </c>
      <c r="P26" s="51" t="s">
        <v>100</v>
      </c>
      <c r="Q26" s="51" t="s">
        <v>191</v>
      </c>
      <c r="T26" s="51">
        <v>201605</v>
      </c>
      <c r="U26" s="51" t="s">
        <v>34</v>
      </c>
      <c r="V26" s="51">
        <v>0</v>
      </c>
      <c r="W26" s="6">
        <v>-165.53</v>
      </c>
      <c r="AA26" s="51" t="s">
        <v>35</v>
      </c>
      <c r="AB26" s="51" t="s">
        <v>59</v>
      </c>
      <c r="AD26" s="51" t="s">
        <v>192</v>
      </c>
      <c r="AE26" s="51" t="s">
        <v>60</v>
      </c>
      <c r="AG26" s="51" t="s">
        <v>100</v>
      </c>
      <c r="AH26" s="51" t="s">
        <v>105</v>
      </c>
    </row>
    <row r="27" spans="1:34" x14ac:dyDescent="0.3">
      <c r="A27" s="51" t="s">
        <v>30</v>
      </c>
      <c r="B27" s="51">
        <v>1</v>
      </c>
      <c r="C27" s="51">
        <v>27</v>
      </c>
      <c r="D27" s="51">
        <v>442</v>
      </c>
      <c r="E27" s="51" t="s">
        <v>193</v>
      </c>
      <c r="F27" s="51" t="s">
        <v>8</v>
      </c>
      <c r="G27" s="51" t="s">
        <v>190</v>
      </c>
      <c r="H27" s="51" t="s">
        <v>190</v>
      </c>
      <c r="I27" s="51" t="s">
        <v>100</v>
      </c>
      <c r="J27" s="51" t="s">
        <v>100</v>
      </c>
      <c r="K27" s="51" t="s">
        <v>100</v>
      </c>
      <c r="L27" s="51">
        <v>1</v>
      </c>
      <c r="M27" s="51" t="s">
        <v>451</v>
      </c>
      <c r="N27" s="51">
        <v>90</v>
      </c>
      <c r="P27" s="51" t="s">
        <v>100</v>
      </c>
      <c r="Q27" s="51" t="s">
        <v>191</v>
      </c>
      <c r="T27" s="51">
        <v>201605</v>
      </c>
      <c r="U27" s="51" t="s">
        <v>34</v>
      </c>
      <c r="V27" s="51">
        <v>0</v>
      </c>
      <c r="W27" s="6">
        <v>-7.88</v>
      </c>
      <c r="AA27" s="51" t="s">
        <v>35</v>
      </c>
      <c r="AB27" s="51" t="s">
        <v>59</v>
      </c>
      <c r="AD27" s="51" t="s">
        <v>192</v>
      </c>
      <c r="AE27" s="51" t="s">
        <v>60</v>
      </c>
      <c r="AG27" s="51" t="s">
        <v>100</v>
      </c>
      <c r="AH27" s="51" t="s">
        <v>105</v>
      </c>
    </row>
    <row r="28" spans="1:34" x14ac:dyDescent="0.3">
      <c r="A28" s="51" t="s">
        <v>30</v>
      </c>
      <c r="B28" s="51">
        <v>1</v>
      </c>
      <c r="C28" s="51">
        <v>27</v>
      </c>
      <c r="D28" s="51">
        <v>442</v>
      </c>
      <c r="E28" s="51" t="s">
        <v>195</v>
      </c>
      <c r="F28" s="51" t="s">
        <v>10</v>
      </c>
      <c r="G28" s="51" t="s">
        <v>190</v>
      </c>
      <c r="H28" s="51" t="s">
        <v>190</v>
      </c>
      <c r="I28" s="51" t="s">
        <v>100</v>
      </c>
      <c r="J28" s="51" t="s">
        <v>100</v>
      </c>
      <c r="K28" s="51" t="s">
        <v>100</v>
      </c>
      <c r="L28" s="51">
        <v>1</v>
      </c>
      <c r="M28" s="51" t="s">
        <v>451</v>
      </c>
      <c r="N28" s="51">
        <v>90</v>
      </c>
      <c r="P28" s="51" t="s">
        <v>100</v>
      </c>
      <c r="Q28" s="51" t="s">
        <v>191</v>
      </c>
      <c r="T28" s="51">
        <v>201605</v>
      </c>
      <c r="U28" s="51" t="s">
        <v>34</v>
      </c>
      <c r="V28" s="51">
        <v>0</v>
      </c>
      <c r="W28" s="6">
        <v>-12.27</v>
      </c>
      <c r="AA28" s="51" t="s">
        <v>35</v>
      </c>
      <c r="AB28" s="51" t="s">
        <v>59</v>
      </c>
      <c r="AD28" s="51" t="s">
        <v>192</v>
      </c>
      <c r="AE28" s="51" t="s">
        <v>60</v>
      </c>
      <c r="AG28" s="51" t="s">
        <v>100</v>
      </c>
      <c r="AH28" s="51" t="s">
        <v>105</v>
      </c>
    </row>
    <row r="29" spans="1:34" x14ac:dyDescent="0.3">
      <c r="A29" s="51" t="s">
        <v>30</v>
      </c>
      <c r="B29" s="51">
        <v>1</v>
      </c>
      <c r="C29" s="51">
        <v>27</v>
      </c>
      <c r="D29" s="51">
        <v>442</v>
      </c>
      <c r="E29" s="51" t="s">
        <v>197</v>
      </c>
      <c r="F29" s="51" t="s">
        <v>12</v>
      </c>
      <c r="G29" s="51" t="s">
        <v>190</v>
      </c>
      <c r="H29" s="51" t="s">
        <v>190</v>
      </c>
      <c r="I29" s="51" t="s">
        <v>100</v>
      </c>
      <c r="J29" s="51" t="s">
        <v>100</v>
      </c>
      <c r="K29" s="51" t="s">
        <v>100</v>
      </c>
      <c r="L29" s="51">
        <v>1</v>
      </c>
      <c r="M29" s="51" t="s">
        <v>451</v>
      </c>
      <c r="N29" s="51">
        <v>90</v>
      </c>
      <c r="P29" s="51" t="s">
        <v>100</v>
      </c>
      <c r="Q29" s="51" t="s">
        <v>191</v>
      </c>
      <c r="T29" s="51">
        <v>201605</v>
      </c>
      <c r="U29" s="51" t="s">
        <v>34</v>
      </c>
      <c r="V29" s="51">
        <v>0</v>
      </c>
      <c r="W29" s="6">
        <v>-2.89</v>
      </c>
      <c r="AA29" s="51" t="s">
        <v>35</v>
      </c>
      <c r="AB29" s="51" t="s">
        <v>59</v>
      </c>
      <c r="AD29" s="51" t="s">
        <v>192</v>
      </c>
      <c r="AE29" s="51" t="s">
        <v>60</v>
      </c>
      <c r="AG29" s="51" t="s">
        <v>100</v>
      </c>
      <c r="AH29" s="51" t="s">
        <v>105</v>
      </c>
    </row>
    <row r="30" spans="1:34" x14ac:dyDescent="0.3">
      <c r="A30" s="51" t="s">
        <v>30</v>
      </c>
      <c r="B30" s="51">
        <v>1</v>
      </c>
      <c r="C30" s="51">
        <v>28</v>
      </c>
      <c r="D30" s="51">
        <v>440</v>
      </c>
      <c r="E30" s="51" t="s">
        <v>189</v>
      </c>
      <c r="F30" s="51" t="s">
        <v>5</v>
      </c>
      <c r="G30" s="51" t="s">
        <v>190</v>
      </c>
      <c r="H30" s="51" t="s">
        <v>190</v>
      </c>
      <c r="I30" s="51" t="s">
        <v>100</v>
      </c>
      <c r="J30" s="51" t="s">
        <v>100</v>
      </c>
      <c r="K30" s="51" t="s">
        <v>100</v>
      </c>
      <c r="L30" s="51">
        <v>1</v>
      </c>
      <c r="M30" s="51" t="s">
        <v>451</v>
      </c>
      <c r="N30" s="51">
        <v>90</v>
      </c>
      <c r="P30" s="51" t="s">
        <v>100</v>
      </c>
      <c r="Q30" s="51" t="s">
        <v>191</v>
      </c>
      <c r="T30" s="51">
        <v>201605</v>
      </c>
      <c r="U30" s="51" t="s">
        <v>34</v>
      </c>
      <c r="V30" s="51">
        <v>0</v>
      </c>
      <c r="W30" s="6">
        <v>-398.59</v>
      </c>
      <c r="AA30" s="51" t="s">
        <v>35</v>
      </c>
      <c r="AB30" s="51" t="s">
        <v>59</v>
      </c>
      <c r="AD30" s="51" t="s">
        <v>192</v>
      </c>
      <c r="AE30" s="51" t="s">
        <v>60</v>
      </c>
      <c r="AG30" s="51" t="s">
        <v>100</v>
      </c>
      <c r="AH30" s="51" t="s">
        <v>105</v>
      </c>
    </row>
    <row r="31" spans="1:34" x14ac:dyDescent="0.3">
      <c r="A31" s="51" t="s">
        <v>30</v>
      </c>
      <c r="B31" s="51">
        <v>1</v>
      </c>
      <c r="C31" s="51">
        <v>28</v>
      </c>
      <c r="D31" s="51">
        <v>442</v>
      </c>
      <c r="E31" s="51" t="s">
        <v>193</v>
      </c>
      <c r="F31" s="51" t="s">
        <v>8</v>
      </c>
      <c r="G31" s="51" t="s">
        <v>190</v>
      </c>
      <c r="H31" s="51" t="s">
        <v>190</v>
      </c>
      <c r="I31" s="51" t="s">
        <v>100</v>
      </c>
      <c r="J31" s="51" t="s">
        <v>100</v>
      </c>
      <c r="K31" s="51" t="s">
        <v>100</v>
      </c>
      <c r="L31" s="51">
        <v>1</v>
      </c>
      <c r="M31" s="51" t="s">
        <v>451</v>
      </c>
      <c r="N31" s="51">
        <v>90</v>
      </c>
      <c r="P31" s="51" t="s">
        <v>100</v>
      </c>
      <c r="Q31" s="51" t="s">
        <v>191</v>
      </c>
      <c r="T31" s="51">
        <v>201605</v>
      </c>
      <c r="U31" s="51" t="s">
        <v>34</v>
      </c>
      <c r="V31" s="51">
        <v>0</v>
      </c>
      <c r="W31" s="6">
        <v>-21.6</v>
      </c>
      <c r="AA31" s="51" t="s">
        <v>35</v>
      </c>
      <c r="AB31" s="51" t="s">
        <v>59</v>
      </c>
      <c r="AD31" s="51" t="s">
        <v>192</v>
      </c>
      <c r="AE31" s="51" t="s">
        <v>60</v>
      </c>
      <c r="AG31" s="51" t="s">
        <v>100</v>
      </c>
      <c r="AH31" s="51" t="s">
        <v>105</v>
      </c>
    </row>
    <row r="32" spans="1:34" x14ac:dyDescent="0.3">
      <c r="A32" s="51" t="s">
        <v>30</v>
      </c>
      <c r="B32" s="51">
        <v>1</v>
      </c>
      <c r="C32" s="51">
        <v>28</v>
      </c>
      <c r="D32" s="51">
        <v>442</v>
      </c>
      <c r="E32" s="51" t="s">
        <v>194</v>
      </c>
      <c r="F32" s="51" t="s">
        <v>9</v>
      </c>
      <c r="G32" s="51" t="s">
        <v>190</v>
      </c>
      <c r="H32" s="51" t="s">
        <v>190</v>
      </c>
      <c r="I32" s="51" t="s">
        <v>100</v>
      </c>
      <c r="J32" s="51" t="s">
        <v>100</v>
      </c>
      <c r="K32" s="51" t="s">
        <v>100</v>
      </c>
      <c r="L32" s="51">
        <v>1</v>
      </c>
      <c r="M32" s="51" t="s">
        <v>451</v>
      </c>
      <c r="N32" s="51">
        <v>90</v>
      </c>
      <c r="P32" s="51" t="s">
        <v>100</v>
      </c>
      <c r="Q32" s="51" t="s">
        <v>191</v>
      </c>
      <c r="T32" s="51">
        <v>201605</v>
      </c>
      <c r="U32" s="51" t="s">
        <v>34</v>
      </c>
      <c r="V32" s="51">
        <v>0</v>
      </c>
      <c r="W32" s="6">
        <v>-0.81</v>
      </c>
      <c r="AA32" s="51" t="s">
        <v>35</v>
      </c>
      <c r="AB32" s="51" t="s">
        <v>59</v>
      </c>
      <c r="AD32" s="51" t="s">
        <v>192</v>
      </c>
      <c r="AE32" s="51" t="s">
        <v>60</v>
      </c>
      <c r="AG32" s="51" t="s">
        <v>100</v>
      </c>
      <c r="AH32" s="51" t="s">
        <v>105</v>
      </c>
    </row>
    <row r="33" spans="1:34" x14ac:dyDescent="0.3">
      <c r="A33" s="51" t="s">
        <v>30</v>
      </c>
      <c r="B33" s="51">
        <v>1</v>
      </c>
      <c r="C33" s="51">
        <v>28</v>
      </c>
      <c r="D33" s="51">
        <v>442</v>
      </c>
      <c r="E33" s="51" t="s">
        <v>195</v>
      </c>
      <c r="F33" s="51" t="s">
        <v>10</v>
      </c>
      <c r="G33" s="51" t="s">
        <v>190</v>
      </c>
      <c r="H33" s="51" t="s">
        <v>190</v>
      </c>
      <c r="I33" s="51" t="s">
        <v>100</v>
      </c>
      <c r="J33" s="51" t="s">
        <v>100</v>
      </c>
      <c r="K33" s="51" t="s">
        <v>100</v>
      </c>
      <c r="L33" s="51">
        <v>1</v>
      </c>
      <c r="M33" s="51" t="s">
        <v>451</v>
      </c>
      <c r="N33" s="51">
        <v>90</v>
      </c>
      <c r="P33" s="51" t="s">
        <v>100</v>
      </c>
      <c r="Q33" s="51" t="s">
        <v>191</v>
      </c>
      <c r="T33" s="51">
        <v>201605</v>
      </c>
      <c r="U33" s="51" t="s">
        <v>34</v>
      </c>
      <c r="V33" s="51">
        <v>0</v>
      </c>
      <c r="W33" s="6">
        <v>-21.48</v>
      </c>
      <c r="AA33" s="51" t="s">
        <v>35</v>
      </c>
      <c r="AB33" s="51" t="s">
        <v>59</v>
      </c>
      <c r="AD33" s="51" t="s">
        <v>192</v>
      </c>
      <c r="AE33" s="51" t="s">
        <v>60</v>
      </c>
      <c r="AG33" s="51" t="s">
        <v>100</v>
      </c>
      <c r="AH33" s="51" t="s">
        <v>105</v>
      </c>
    </row>
    <row r="34" spans="1:34" x14ac:dyDescent="0.3">
      <c r="A34" s="51" t="s">
        <v>30</v>
      </c>
      <c r="B34" s="51">
        <v>1</v>
      </c>
      <c r="C34" s="51">
        <v>28</v>
      </c>
      <c r="D34" s="51">
        <v>442</v>
      </c>
      <c r="E34" s="51" t="s">
        <v>196</v>
      </c>
      <c r="F34" s="51" t="s">
        <v>11</v>
      </c>
      <c r="G34" s="51" t="s">
        <v>190</v>
      </c>
      <c r="H34" s="51" t="s">
        <v>190</v>
      </c>
      <c r="I34" s="51" t="s">
        <v>100</v>
      </c>
      <c r="J34" s="51" t="s">
        <v>100</v>
      </c>
      <c r="K34" s="51" t="s">
        <v>100</v>
      </c>
      <c r="L34" s="51">
        <v>1</v>
      </c>
      <c r="M34" s="51" t="s">
        <v>451</v>
      </c>
      <c r="N34" s="51">
        <v>90</v>
      </c>
      <c r="P34" s="51" t="s">
        <v>100</v>
      </c>
      <c r="Q34" s="51" t="s">
        <v>191</v>
      </c>
      <c r="T34" s="51">
        <v>201605</v>
      </c>
      <c r="U34" s="51" t="s">
        <v>34</v>
      </c>
      <c r="V34" s="51">
        <v>0</v>
      </c>
      <c r="W34" s="6">
        <v>-2.75</v>
      </c>
      <c r="AA34" s="51" t="s">
        <v>35</v>
      </c>
      <c r="AB34" s="51" t="s">
        <v>59</v>
      </c>
      <c r="AD34" s="51" t="s">
        <v>192</v>
      </c>
      <c r="AE34" s="51" t="s">
        <v>60</v>
      </c>
      <c r="AG34" s="51" t="s">
        <v>100</v>
      </c>
      <c r="AH34" s="51" t="s">
        <v>105</v>
      </c>
    </row>
    <row r="35" spans="1:34" x14ac:dyDescent="0.3">
      <c r="A35" s="51" t="s">
        <v>30</v>
      </c>
      <c r="B35" s="51">
        <v>1</v>
      </c>
      <c r="C35" s="51" t="s">
        <v>199</v>
      </c>
      <c r="D35" s="51">
        <v>440</v>
      </c>
      <c r="E35" s="51" t="s">
        <v>189</v>
      </c>
      <c r="F35" s="51" t="s">
        <v>5</v>
      </c>
      <c r="G35" s="51" t="s">
        <v>190</v>
      </c>
      <c r="H35" s="51" t="s">
        <v>190</v>
      </c>
      <c r="I35" s="51" t="s">
        <v>100</v>
      </c>
      <c r="J35" s="51" t="s">
        <v>100</v>
      </c>
      <c r="K35" s="51" t="s">
        <v>100</v>
      </c>
      <c r="L35" s="51">
        <v>1</v>
      </c>
      <c r="M35" s="51" t="s">
        <v>451</v>
      </c>
      <c r="N35" s="51">
        <v>90</v>
      </c>
      <c r="P35" s="51" t="s">
        <v>100</v>
      </c>
      <c r="Q35" s="51" t="s">
        <v>191</v>
      </c>
      <c r="T35" s="51">
        <v>201605</v>
      </c>
      <c r="U35" s="51" t="s">
        <v>34</v>
      </c>
      <c r="V35" s="51">
        <v>0</v>
      </c>
      <c r="W35" s="6">
        <v>-363.72</v>
      </c>
      <c r="AA35" s="51" t="s">
        <v>35</v>
      </c>
      <c r="AB35" s="51" t="s">
        <v>59</v>
      </c>
      <c r="AD35" s="51" t="s">
        <v>192</v>
      </c>
      <c r="AE35" s="51" t="s">
        <v>60</v>
      </c>
      <c r="AG35" s="51" t="s">
        <v>100</v>
      </c>
      <c r="AH35" s="51" t="s">
        <v>105</v>
      </c>
    </row>
    <row r="36" spans="1:34" x14ac:dyDescent="0.3">
      <c r="A36" s="51" t="s">
        <v>30</v>
      </c>
      <c r="B36" s="51">
        <v>1</v>
      </c>
      <c r="C36" s="51" t="s">
        <v>199</v>
      </c>
      <c r="D36" s="51">
        <v>442</v>
      </c>
      <c r="E36" s="51" t="s">
        <v>193</v>
      </c>
      <c r="F36" s="51" t="s">
        <v>8</v>
      </c>
      <c r="G36" s="51" t="s">
        <v>190</v>
      </c>
      <c r="H36" s="51" t="s">
        <v>190</v>
      </c>
      <c r="I36" s="51" t="s">
        <v>100</v>
      </c>
      <c r="J36" s="51" t="s">
        <v>100</v>
      </c>
      <c r="K36" s="51" t="s">
        <v>100</v>
      </c>
      <c r="L36" s="51">
        <v>1</v>
      </c>
      <c r="M36" s="51" t="s">
        <v>451</v>
      </c>
      <c r="N36" s="51">
        <v>90</v>
      </c>
      <c r="P36" s="51" t="s">
        <v>100</v>
      </c>
      <c r="Q36" s="51" t="s">
        <v>191</v>
      </c>
      <c r="T36" s="51">
        <v>201605</v>
      </c>
      <c r="U36" s="51" t="s">
        <v>34</v>
      </c>
      <c r="V36" s="51">
        <v>0</v>
      </c>
      <c r="W36" s="6">
        <v>-34.619999999999997</v>
      </c>
      <c r="AA36" s="51" t="s">
        <v>35</v>
      </c>
      <c r="AB36" s="51" t="s">
        <v>59</v>
      </c>
      <c r="AD36" s="51" t="s">
        <v>192</v>
      </c>
      <c r="AE36" s="51" t="s">
        <v>60</v>
      </c>
      <c r="AG36" s="51" t="s">
        <v>100</v>
      </c>
      <c r="AH36" s="51" t="s">
        <v>105</v>
      </c>
    </row>
    <row r="37" spans="1:34" x14ac:dyDescent="0.3">
      <c r="A37" s="51" t="s">
        <v>30</v>
      </c>
      <c r="B37" s="51">
        <v>1</v>
      </c>
      <c r="C37" s="51" t="s">
        <v>199</v>
      </c>
      <c r="D37" s="51">
        <v>442</v>
      </c>
      <c r="E37" s="51" t="s">
        <v>194</v>
      </c>
      <c r="F37" s="51" t="s">
        <v>9</v>
      </c>
      <c r="G37" s="51" t="s">
        <v>190</v>
      </c>
      <c r="H37" s="51" t="s">
        <v>190</v>
      </c>
      <c r="I37" s="51" t="s">
        <v>100</v>
      </c>
      <c r="J37" s="51" t="s">
        <v>100</v>
      </c>
      <c r="K37" s="51" t="s">
        <v>100</v>
      </c>
      <c r="L37" s="51">
        <v>1</v>
      </c>
      <c r="M37" s="51" t="s">
        <v>451</v>
      </c>
      <c r="N37" s="51">
        <v>90</v>
      </c>
      <c r="P37" s="51" t="s">
        <v>100</v>
      </c>
      <c r="Q37" s="51" t="s">
        <v>191</v>
      </c>
      <c r="T37" s="51">
        <v>201605</v>
      </c>
      <c r="U37" s="51" t="s">
        <v>34</v>
      </c>
      <c r="V37" s="51">
        <v>0</v>
      </c>
      <c r="W37" s="6">
        <v>-2.7</v>
      </c>
      <c r="AA37" s="51" t="s">
        <v>35</v>
      </c>
      <c r="AB37" s="51" t="s">
        <v>59</v>
      </c>
      <c r="AD37" s="51" t="s">
        <v>192</v>
      </c>
      <c r="AE37" s="51" t="s">
        <v>60</v>
      </c>
      <c r="AG37" s="51" t="s">
        <v>100</v>
      </c>
      <c r="AH37" s="51" t="s">
        <v>105</v>
      </c>
    </row>
    <row r="38" spans="1:34" x14ac:dyDescent="0.3">
      <c r="A38" s="51" t="s">
        <v>30</v>
      </c>
      <c r="B38" s="51">
        <v>1</v>
      </c>
      <c r="C38" s="51" t="s">
        <v>199</v>
      </c>
      <c r="D38" s="51">
        <v>442</v>
      </c>
      <c r="E38" s="51" t="s">
        <v>195</v>
      </c>
      <c r="F38" s="51" t="s">
        <v>10</v>
      </c>
      <c r="G38" s="51" t="s">
        <v>190</v>
      </c>
      <c r="H38" s="51" t="s">
        <v>190</v>
      </c>
      <c r="I38" s="51" t="s">
        <v>100</v>
      </c>
      <c r="J38" s="51" t="s">
        <v>100</v>
      </c>
      <c r="K38" s="51" t="s">
        <v>100</v>
      </c>
      <c r="L38" s="51">
        <v>1</v>
      </c>
      <c r="M38" s="51" t="s">
        <v>451</v>
      </c>
      <c r="N38" s="51">
        <v>90</v>
      </c>
      <c r="P38" s="51" t="s">
        <v>100</v>
      </c>
      <c r="Q38" s="51" t="s">
        <v>191</v>
      </c>
      <c r="T38" s="51">
        <v>201605</v>
      </c>
      <c r="U38" s="51" t="s">
        <v>34</v>
      </c>
      <c r="V38" s="51">
        <v>0</v>
      </c>
      <c r="W38" s="6">
        <v>-56.65</v>
      </c>
      <c r="AA38" s="51" t="s">
        <v>35</v>
      </c>
      <c r="AB38" s="51" t="s">
        <v>59</v>
      </c>
      <c r="AD38" s="51" t="s">
        <v>192</v>
      </c>
      <c r="AE38" s="51" t="s">
        <v>60</v>
      </c>
      <c r="AG38" s="51" t="s">
        <v>100</v>
      </c>
      <c r="AH38" s="51" t="s">
        <v>105</v>
      </c>
    </row>
    <row r="39" spans="1:34" x14ac:dyDescent="0.3">
      <c r="A39" s="51" t="s">
        <v>30</v>
      </c>
      <c r="B39" s="51">
        <v>1</v>
      </c>
      <c r="C39" s="51" t="s">
        <v>199</v>
      </c>
      <c r="D39" s="51">
        <v>442</v>
      </c>
      <c r="E39" s="51" t="s">
        <v>196</v>
      </c>
      <c r="F39" s="51" t="s">
        <v>11</v>
      </c>
      <c r="G39" s="51" t="s">
        <v>190</v>
      </c>
      <c r="H39" s="51" t="s">
        <v>190</v>
      </c>
      <c r="I39" s="51" t="s">
        <v>100</v>
      </c>
      <c r="J39" s="51" t="s">
        <v>100</v>
      </c>
      <c r="K39" s="51" t="s">
        <v>100</v>
      </c>
      <c r="L39" s="51">
        <v>1</v>
      </c>
      <c r="M39" s="51" t="s">
        <v>451</v>
      </c>
      <c r="N39" s="51">
        <v>90</v>
      </c>
      <c r="P39" s="51" t="s">
        <v>100</v>
      </c>
      <c r="Q39" s="51" t="s">
        <v>191</v>
      </c>
      <c r="T39" s="51">
        <v>201605</v>
      </c>
      <c r="U39" s="51" t="s">
        <v>34</v>
      </c>
      <c r="V39" s="51">
        <v>0</v>
      </c>
      <c r="W39" s="6">
        <v>-70.52</v>
      </c>
      <c r="AA39" s="51" t="s">
        <v>35</v>
      </c>
      <c r="AB39" s="51" t="s">
        <v>59</v>
      </c>
      <c r="AD39" s="51" t="s">
        <v>192</v>
      </c>
      <c r="AE39" s="51" t="s">
        <v>60</v>
      </c>
      <c r="AG39" s="51" t="s">
        <v>100</v>
      </c>
      <c r="AH39" s="51" t="s">
        <v>105</v>
      </c>
    </row>
    <row r="40" spans="1:34" x14ac:dyDescent="0.3">
      <c r="A40" s="51" t="s">
        <v>30</v>
      </c>
      <c r="B40" s="51">
        <v>1</v>
      </c>
      <c r="C40" s="51" t="s">
        <v>199</v>
      </c>
      <c r="D40" s="51">
        <v>442</v>
      </c>
      <c r="E40" s="51" t="s">
        <v>197</v>
      </c>
      <c r="F40" s="51" t="s">
        <v>12</v>
      </c>
      <c r="G40" s="51" t="s">
        <v>190</v>
      </c>
      <c r="H40" s="51" t="s">
        <v>190</v>
      </c>
      <c r="I40" s="51" t="s">
        <v>100</v>
      </c>
      <c r="J40" s="51" t="s">
        <v>100</v>
      </c>
      <c r="K40" s="51" t="s">
        <v>100</v>
      </c>
      <c r="L40" s="51">
        <v>1</v>
      </c>
      <c r="M40" s="51" t="s">
        <v>451</v>
      </c>
      <c r="N40" s="51">
        <v>90</v>
      </c>
      <c r="P40" s="51" t="s">
        <v>100</v>
      </c>
      <c r="Q40" s="51" t="s">
        <v>191</v>
      </c>
      <c r="T40" s="51">
        <v>201605</v>
      </c>
      <c r="U40" s="51" t="s">
        <v>34</v>
      </c>
      <c r="V40" s="51">
        <v>0</v>
      </c>
      <c r="W40" s="6">
        <v>-37.6</v>
      </c>
      <c r="AA40" s="51" t="s">
        <v>35</v>
      </c>
      <c r="AB40" s="51" t="s">
        <v>59</v>
      </c>
      <c r="AD40" s="51" t="s">
        <v>192</v>
      </c>
      <c r="AE40" s="51" t="s">
        <v>60</v>
      </c>
      <c r="AG40" s="51" t="s">
        <v>100</v>
      </c>
      <c r="AH40" s="51" t="s">
        <v>105</v>
      </c>
    </row>
    <row r="41" spans="1:34" x14ac:dyDescent="0.3">
      <c r="A41" s="51" t="s">
        <v>30</v>
      </c>
      <c r="B41" s="51">
        <v>1</v>
      </c>
      <c r="C41" s="51" t="s">
        <v>199</v>
      </c>
      <c r="D41" s="51">
        <v>442</v>
      </c>
      <c r="E41" s="51" t="s">
        <v>198</v>
      </c>
      <c r="F41" s="51" t="s">
        <v>13</v>
      </c>
      <c r="G41" s="51" t="s">
        <v>190</v>
      </c>
      <c r="H41" s="51" t="s">
        <v>190</v>
      </c>
      <c r="I41" s="51" t="s">
        <v>100</v>
      </c>
      <c r="J41" s="51" t="s">
        <v>100</v>
      </c>
      <c r="K41" s="51" t="s">
        <v>100</v>
      </c>
      <c r="L41" s="51">
        <v>1</v>
      </c>
      <c r="M41" s="51" t="s">
        <v>451</v>
      </c>
      <c r="N41" s="51">
        <v>90</v>
      </c>
      <c r="P41" s="51" t="s">
        <v>100</v>
      </c>
      <c r="Q41" s="51" t="s">
        <v>191</v>
      </c>
      <c r="T41" s="51">
        <v>201605</v>
      </c>
      <c r="U41" s="51" t="s">
        <v>34</v>
      </c>
      <c r="V41" s="51">
        <v>0</v>
      </c>
      <c r="W41" s="6">
        <v>-132.68</v>
      </c>
      <c r="AA41" s="51" t="s">
        <v>35</v>
      </c>
      <c r="AB41" s="51" t="s">
        <v>59</v>
      </c>
      <c r="AD41" s="51" t="s">
        <v>192</v>
      </c>
      <c r="AE41" s="51" t="s">
        <v>60</v>
      </c>
      <c r="AG41" s="51" t="s">
        <v>100</v>
      </c>
      <c r="AH41" s="51" t="s">
        <v>105</v>
      </c>
    </row>
    <row r="42" spans="1:34" x14ac:dyDescent="0.3">
      <c r="A42" s="51" t="s">
        <v>30</v>
      </c>
      <c r="B42" s="51">
        <v>1</v>
      </c>
      <c r="C42" s="51" t="s">
        <v>200</v>
      </c>
      <c r="D42" s="51">
        <v>440</v>
      </c>
      <c r="E42" s="51" t="s">
        <v>189</v>
      </c>
      <c r="F42" s="51" t="s">
        <v>5</v>
      </c>
      <c r="G42" s="51" t="s">
        <v>190</v>
      </c>
      <c r="H42" s="51" t="s">
        <v>190</v>
      </c>
      <c r="I42" s="51" t="s">
        <v>100</v>
      </c>
      <c r="J42" s="51" t="s">
        <v>100</v>
      </c>
      <c r="K42" s="51" t="s">
        <v>100</v>
      </c>
      <c r="L42" s="51">
        <v>1</v>
      </c>
      <c r="M42" s="51" t="s">
        <v>451</v>
      </c>
      <c r="N42" s="51">
        <v>90</v>
      </c>
      <c r="P42" s="51" t="s">
        <v>100</v>
      </c>
      <c r="Q42" s="51" t="s">
        <v>191</v>
      </c>
      <c r="T42" s="51">
        <v>201605</v>
      </c>
      <c r="U42" s="51" t="s">
        <v>34</v>
      </c>
      <c r="V42" s="51">
        <v>0</v>
      </c>
      <c r="W42" s="6">
        <v>-280.93</v>
      </c>
      <c r="AA42" s="51" t="s">
        <v>35</v>
      </c>
      <c r="AB42" s="51" t="s">
        <v>59</v>
      </c>
      <c r="AD42" s="51" t="s">
        <v>192</v>
      </c>
      <c r="AE42" s="51" t="s">
        <v>60</v>
      </c>
      <c r="AG42" s="51" t="s">
        <v>100</v>
      </c>
      <c r="AH42" s="51" t="s">
        <v>105</v>
      </c>
    </row>
    <row r="43" spans="1:34" x14ac:dyDescent="0.3">
      <c r="A43" s="51" t="s">
        <v>30</v>
      </c>
      <c r="B43" s="51">
        <v>1</v>
      </c>
      <c r="C43" s="51" t="s">
        <v>200</v>
      </c>
      <c r="D43" s="51">
        <v>442</v>
      </c>
      <c r="E43" s="51" t="s">
        <v>193</v>
      </c>
      <c r="F43" s="51" t="s">
        <v>8</v>
      </c>
      <c r="G43" s="51" t="s">
        <v>190</v>
      </c>
      <c r="H43" s="51" t="s">
        <v>190</v>
      </c>
      <c r="I43" s="51" t="s">
        <v>100</v>
      </c>
      <c r="J43" s="51" t="s">
        <v>100</v>
      </c>
      <c r="K43" s="51" t="s">
        <v>100</v>
      </c>
      <c r="L43" s="51">
        <v>1</v>
      </c>
      <c r="M43" s="51" t="s">
        <v>451</v>
      </c>
      <c r="N43" s="51">
        <v>90</v>
      </c>
      <c r="P43" s="51" t="s">
        <v>100</v>
      </c>
      <c r="Q43" s="51" t="s">
        <v>191</v>
      </c>
      <c r="T43" s="51">
        <v>201605</v>
      </c>
      <c r="U43" s="51" t="s">
        <v>34</v>
      </c>
      <c r="V43" s="51">
        <v>0</v>
      </c>
      <c r="W43" s="6">
        <v>-45.98</v>
      </c>
      <c r="AA43" s="51" t="s">
        <v>35</v>
      </c>
      <c r="AB43" s="51" t="s">
        <v>59</v>
      </c>
      <c r="AD43" s="51" t="s">
        <v>192</v>
      </c>
      <c r="AE43" s="51" t="s">
        <v>60</v>
      </c>
      <c r="AG43" s="51" t="s">
        <v>100</v>
      </c>
      <c r="AH43" s="51" t="s">
        <v>105</v>
      </c>
    </row>
    <row r="44" spans="1:34" x14ac:dyDescent="0.3">
      <c r="A44" s="51" t="s">
        <v>30</v>
      </c>
      <c r="B44" s="51">
        <v>1</v>
      </c>
      <c r="C44" s="51" t="s">
        <v>200</v>
      </c>
      <c r="D44" s="51">
        <v>442</v>
      </c>
      <c r="E44" s="51" t="s">
        <v>194</v>
      </c>
      <c r="F44" s="51" t="s">
        <v>9</v>
      </c>
      <c r="G44" s="51" t="s">
        <v>190</v>
      </c>
      <c r="H44" s="51" t="s">
        <v>190</v>
      </c>
      <c r="I44" s="51" t="s">
        <v>100</v>
      </c>
      <c r="J44" s="51" t="s">
        <v>100</v>
      </c>
      <c r="K44" s="51" t="s">
        <v>100</v>
      </c>
      <c r="L44" s="51">
        <v>1</v>
      </c>
      <c r="M44" s="51" t="s">
        <v>451</v>
      </c>
      <c r="N44" s="51">
        <v>90</v>
      </c>
      <c r="P44" s="51" t="s">
        <v>100</v>
      </c>
      <c r="Q44" s="51" t="s">
        <v>191</v>
      </c>
      <c r="T44" s="51">
        <v>201605</v>
      </c>
      <c r="U44" s="51" t="s">
        <v>34</v>
      </c>
      <c r="V44" s="51">
        <v>0</v>
      </c>
      <c r="W44" s="6">
        <v>-2.21</v>
      </c>
      <c r="AA44" s="51" t="s">
        <v>35</v>
      </c>
      <c r="AB44" s="51" t="s">
        <v>59</v>
      </c>
      <c r="AD44" s="51" t="s">
        <v>192</v>
      </c>
      <c r="AE44" s="51" t="s">
        <v>60</v>
      </c>
      <c r="AG44" s="51" t="s">
        <v>100</v>
      </c>
      <c r="AH44" s="51" t="s">
        <v>105</v>
      </c>
    </row>
    <row r="45" spans="1:34" x14ac:dyDescent="0.3">
      <c r="A45" s="51" t="s">
        <v>30</v>
      </c>
      <c r="B45" s="51">
        <v>1</v>
      </c>
      <c r="C45" s="51" t="s">
        <v>200</v>
      </c>
      <c r="D45" s="51">
        <v>442</v>
      </c>
      <c r="E45" s="51" t="s">
        <v>195</v>
      </c>
      <c r="F45" s="51" t="s">
        <v>10</v>
      </c>
      <c r="G45" s="51" t="s">
        <v>190</v>
      </c>
      <c r="H45" s="51" t="s">
        <v>190</v>
      </c>
      <c r="I45" s="51" t="s">
        <v>100</v>
      </c>
      <c r="J45" s="51" t="s">
        <v>100</v>
      </c>
      <c r="K45" s="51" t="s">
        <v>100</v>
      </c>
      <c r="L45" s="51">
        <v>1</v>
      </c>
      <c r="M45" s="51" t="s">
        <v>451</v>
      </c>
      <c r="N45" s="51">
        <v>90</v>
      </c>
      <c r="P45" s="51" t="s">
        <v>100</v>
      </c>
      <c r="Q45" s="51" t="s">
        <v>191</v>
      </c>
      <c r="T45" s="51">
        <v>201605</v>
      </c>
      <c r="U45" s="51" t="s">
        <v>34</v>
      </c>
      <c r="V45" s="51">
        <v>0</v>
      </c>
      <c r="W45" s="6">
        <v>-52.84</v>
      </c>
      <c r="AA45" s="51" t="s">
        <v>35</v>
      </c>
      <c r="AB45" s="51" t="s">
        <v>59</v>
      </c>
      <c r="AD45" s="51" t="s">
        <v>192</v>
      </c>
      <c r="AE45" s="51" t="s">
        <v>60</v>
      </c>
      <c r="AG45" s="51" t="s">
        <v>100</v>
      </c>
      <c r="AH45" s="51" t="s">
        <v>105</v>
      </c>
    </row>
    <row r="46" spans="1:34" x14ac:dyDescent="0.3">
      <c r="A46" s="51" t="s">
        <v>30</v>
      </c>
      <c r="B46" s="51">
        <v>1</v>
      </c>
      <c r="C46" s="51" t="s">
        <v>200</v>
      </c>
      <c r="D46" s="51">
        <v>442</v>
      </c>
      <c r="E46" s="51" t="s">
        <v>196</v>
      </c>
      <c r="F46" s="51" t="s">
        <v>11</v>
      </c>
      <c r="G46" s="51" t="s">
        <v>190</v>
      </c>
      <c r="H46" s="51" t="s">
        <v>190</v>
      </c>
      <c r="I46" s="51" t="s">
        <v>100</v>
      </c>
      <c r="J46" s="51" t="s">
        <v>100</v>
      </c>
      <c r="K46" s="51" t="s">
        <v>100</v>
      </c>
      <c r="L46" s="51">
        <v>1</v>
      </c>
      <c r="M46" s="51" t="s">
        <v>451</v>
      </c>
      <c r="N46" s="51">
        <v>90</v>
      </c>
      <c r="P46" s="51" t="s">
        <v>100</v>
      </c>
      <c r="Q46" s="51" t="s">
        <v>191</v>
      </c>
      <c r="T46" s="51">
        <v>201605</v>
      </c>
      <c r="U46" s="51" t="s">
        <v>34</v>
      </c>
      <c r="V46" s="51">
        <v>0</v>
      </c>
      <c r="W46" s="6">
        <v>-37.24</v>
      </c>
      <c r="AA46" s="51" t="s">
        <v>35</v>
      </c>
      <c r="AB46" s="51" t="s">
        <v>59</v>
      </c>
      <c r="AD46" s="51" t="s">
        <v>192</v>
      </c>
      <c r="AE46" s="51" t="s">
        <v>60</v>
      </c>
      <c r="AG46" s="51" t="s">
        <v>100</v>
      </c>
      <c r="AH46" s="51" t="s">
        <v>105</v>
      </c>
    </row>
    <row r="47" spans="1:34" x14ac:dyDescent="0.3">
      <c r="A47" s="51" t="s">
        <v>30</v>
      </c>
      <c r="B47" s="51">
        <v>1</v>
      </c>
      <c r="C47" s="51" t="s">
        <v>200</v>
      </c>
      <c r="D47" s="51">
        <v>442</v>
      </c>
      <c r="E47" s="51" t="s">
        <v>197</v>
      </c>
      <c r="F47" s="51" t="s">
        <v>12</v>
      </c>
      <c r="G47" s="51" t="s">
        <v>190</v>
      </c>
      <c r="H47" s="51" t="s">
        <v>190</v>
      </c>
      <c r="I47" s="51" t="s">
        <v>100</v>
      </c>
      <c r="J47" s="51" t="s">
        <v>100</v>
      </c>
      <c r="K47" s="51" t="s">
        <v>100</v>
      </c>
      <c r="L47" s="51">
        <v>1</v>
      </c>
      <c r="M47" s="51" t="s">
        <v>451</v>
      </c>
      <c r="N47" s="51">
        <v>90</v>
      </c>
      <c r="P47" s="51" t="s">
        <v>100</v>
      </c>
      <c r="Q47" s="51" t="s">
        <v>191</v>
      </c>
      <c r="T47" s="51">
        <v>201605</v>
      </c>
      <c r="U47" s="51" t="s">
        <v>34</v>
      </c>
      <c r="V47" s="51">
        <v>0</v>
      </c>
      <c r="W47" s="6">
        <v>-228.79</v>
      </c>
      <c r="AA47" s="51" t="s">
        <v>35</v>
      </c>
      <c r="AB47" s="51" t="s">
        <v>59</v>
      </c>
      <c r="AD47" s="51" t="s">
        <v>192</v>
      </c>
      <c r="AE47" s="51" t="s">
        <v>60</v>
      </c>
      <c r="AG47" s="51" t="s">
        <v>100</v>
      </c>
      <c r="AH47" s="51" t="s">
        <v>105</v>
      </c>
    </row>
    <row r="48" spans="1:34" x14ac:dyDescent="0.3">
      <c r="A48" s="51" t="s">
        <v>30</v>
      </c>
      <c r="B48" s="51">
        <v>1</v>
      </c>
      <c r="C48" s="51" t="s">
        <v>200</v>
      </c>
      <c r="D48" s="51">
        <v>442</v>
      </c>
      <c r="E48" s="51" t="s">
        <v>198</v>
      </c>
      <c r="F48" s="51" t="s">
        <v>13</v>
      </c>
      <c r="G48" s="51" t="s">
        <v>190</v>
      </c>
      <c r="H48" s="51" t="s">
        <v>190</v>
      </c>
      <c r="I48" s="51" t="s">
        <v>100</v>
      </c>
      <c r="J48" s="51" t="s">
        <v>100</v>
      </c>
      <c r="K48" s="51" t="s">
        <v>100</v>
      </c>
      <c r="L48" s="51">
        <v>1</v>
      </c>
      <c r="M48" s="51" t="s">
        <v>451</v>
      </c>
      <c r="N48" s="51">
        <v>90</v>
      </c>
      <c r="P48" s="51" t="s">
        <v>100</v>
      </c>
      <c r="Q48" s="51" t="s">
        <v>191</v>
      </c>
      <c r="T48" s="51">
        <v>201605</v>
      </c>
      <c r="U48" s="51" t="s">
        <v>34</v>
      </c>
      <c r="V48" s="51">
        <v>0</v>
      </c>
      <c r="W48" s="6">
        <v>-48.54</v>
      </c>
      <c r="AA48" s="51" t="s">
        <v>35</v>
      </c>
      <c r="AB48" s="51" t="s">
        <v>59</v>
      </c>
      <c r="AD48" s="51" t="s">
        <v>192</v>
      </c>
      <c r="AE48" s="51" t="s">
        <v>60</v>
      </c>
      <c r="AG48" s="51" t="s">
        <v>100</v>
      </c>
      <c r="AH48" s="51" t="s">
        <v>105</v>
      </c>
    </row>
    <row r="49" spans="1:34" x14ac:dyDescent="0.3">
      <c r="A49" s="51" t="s">
        <v>30</v>
      </c>
      <c r="B49" s="51">
        <v>1</v>
      </c>
      <c r="C49" s="51" t="s">
        <v>201</v>
      </c>
      <c r="D49" s="51">
        <v>440</v>
      </c>
      <c r="E49" s="51" t="s">
        <v>189</v>
      </c>
      <c r="F49" s="51" t="s">
        <v>5</v>
      </c>
      <c r="G49" s="51" t="s">
        <v>190</v>
      </c>
      <c r="H49" s="51" t="s">
        <v>190</v>
      </c>
      <c r="I49" s="51" t="s">
        <v>100</v>
      </c>
      <c r="J49" s="51" t="s">
        <v>100</v>
      </c>
      <c r="K49" s="51" t="s">
        <v>100</v>
      </c>
      <c r="L49" s="51">
        <v>1</v>
      </c>
      <c r="M49" s="51" t="s">
        <v>451</v>
      </c>
      <c r="N49" s="51">
        <v>90</v>
      </c>
      <c r="P49" s="51" t="s">
        <v>100</v>
      </c>
      <c r="Q49" s="51" t="s">
        <v>191</v>
      </c>
      <c r="T49" s="51">
        <v>201605</v>
      </c>
      <c r="U49" s="51" t="s">
        <v>34</v>
      </c>
      <c r="V49" s="51">
        <v>0</v>
      </c>
      <c r="W49" s="6">
        <v>-471.63</v>
      </c>
      <c r="AA49" s="51" t="s">
        <v>35</v>
      </c>
      <c r="AB49" s="51" t="s">
        <v>59</v>
      </c>
      <c r="AD49" s="51" t="s">
        <v>192</v>
      </c>
      <c r="AE49" s="51" t="s">
        <v>60</v>
      </c>
      <c r="AG49" s="51" t="s">
        <v>100</v>
      </c>
      <c r="AH49" s="51" t="s">
        <v>105</v>
      </c>
    </row>
    <row r="50" spans="1:34" x14ac:dyDescent="0.3">
      <c r="A50" s="51" t="s">
        <v>30</v>
      </c>
      <c r="B50" s="51">
        <v>1</v>
      </c>
      <c r="C50" s="51" t="s">
        <v>201</v>
      </c>
      <c r="D50" s="51">
        <v>442</v>
      </c>
      <c r="E50" s="51" t="s">
        <v>193</v>
      </c>
      <c r="F50" s="51" t="s">
        <v>8</v>
      </c>
      <c r="G50" s="51" t="s">
        <v>190</v>
      </c>
      <c r="H50" s="51" t="s">
        <v>190</v>
      </c>
      <c r="I50" s="51" t="s">
        <v>100</v>
      </c>
      <c r="J50" s="51" t="s">
        <v>100</v>
      </c>
      <c r="K50" s="51" t="s">
        <v>100</v>
      </c>
      <c r="L50" s="51">
        <v>1</v>
      </c>
      <c r="M50" s="51" t="s">
        <v>451</v>
      </c>
      <c r="N50" s="51">
        <v>90</v>
      </c>
      <c r="P50" s="51" t="s">
        <v>100</v>
      </c>
      <c r="Q50" s="51" t="s">
        <v>191</v>
      </c>
      <c r="T50" s="51">
        <v>201605</v>
      </c>
      <c r="U50" s="51" t="s">
        <v>34</v>
      </c>
      <c r="V50" s="51">
        <v>0</v>
      </c>
      <c r="W50" s="6">
        <v>-24.23</v>
      </c>
      <c r="AA50" s="51" t="s">
        <v>35</v>
      </c>
      <c r="AB50" s="51" t="s">
        <v>59</v>
      </c>
      <c r="AD50" s="51" t="s">
        <v>192</v>
      </c>
      <c r="AE50" s="51" t="s">
        <v>60</v>
      </c>
      <c r="AG50" s="51" t="s">
        <v>100</v>
      </c>
      <c r="AH50" s="51" t="s">
        <v>105</v>
      </c>
    </row>
    <row r="51" spans="1:34" x14ac:dyDescent="0.3">
      <c r="A51" s="51" t="s">
        <v>30</v>
      </c>
      <c r="B51" s="51">
        <v>1</v>
      </c>
      <c r="C51" s="51" t="s">
        <v>201</v>
      </c>
      <c r="D51" s="51">
        <v>442</v>
      </c>
      <c r="E51" s="51" t="s">
        <v>194</v>
      </c>
      <c r="F51" s="51" t="s">
        <v>9</v>
      </c>
      <c r="G51" s="51" t="s">
        <v>190</v>
      </c>
      <c r="H51" s="51" t="s">
        <v>190</v>
      </c>
      <c r="I51" s="51" t="s">
        <v>100</v>
      </c>
      <c r="J51" s="51" t="s">
        <v>100</v>
      </c>
      <c r="K51" s="51" t="s">
        <v>100</v>
      </c>
      <c r="L51" s="51">
        <v>1</v>
      </c>
      <c r="M51" s="51" t="s">
        <v>451</v>
      </c>
      <c r="N51" s="51">
        <v>90</v>
      </c>
      <c r="P51" s="51" t="s">
        <v>100</v>
      </c>
      <c r="Q51" s="51" t="s">
        <v>191</v>
      </c>
      <c r="T51" s="51">
        <v>201605</v>
      </c>
      <c r="U51" s="51" t="s">
        <v>34</v>
      </c>
      <c r="V51" s="51">
        <v>0</v>
      </c>
      <c r="W51" s="6">
        <v>-1.05</v>
      </c>
      <c r="AA51" s="51" t="s">
        <v>35</v>
      </c>
      <c r="AB51" s="51" t="s">
        <v>59</v>
      </c>
      <c r="AD51" s="51" t="s">
        <v>192</v>
      </c>
      <c r="AE51" s="51" t="s">
        <v>60</v>
      </c>
      <c r="AG51" s="51" t="s">
        <v>100</v>
      </c>
      <c r="AH51" s="51" t="s">
        <v>105</v>
      </c>
    </row>
    <row r="52" spans="1:34" x14ac:dyDescent="0.3">
      <c r="A52" s="51" t="s">
        <v>30</v>
      </c>
      <c r="B52" s="51">
        <v>1</v>
      </c>
      <c r="C52" s="51" t="s">
        <v>201</v>
      </c>
      <c r="D52" s="51">
        <v>442</v>
      </c>
      <c r="E52" s="51" t="s">
        <v>195</v>
      </c>
      <c r="F52" s="51" t="s">
        <v>10</v>
      </c>
      <c r="G52" s="51" t="s">
        <v>190</v>
      </c>
      <c r="H52" s="51" t="s">
        <v>190</v>
      </c>
      <c r="I52" s="51" t="s">
        <v>100</v>
      </c>
      <c r="J52" s="51" t="s">
        <v>100</v>
      </c>
      <c r="K52" s="51" t="s">
        <v>100</v>
      </c>
      <c r="L52" s="51">
        <v>1</v>
      </c>
      <c r="M52" s="51" t="s">
        <v>451</v>
      </c>
      <c r="N52" s="51">
        <v>90</v>
      </c>
      <c r="P52" s="51" t="s">
        <v>100</v>
      </c>
      <c r="Q52" s="51" t="s">
        <v>191</v>
      </c>
      <c r="T52" s="51">
        <v>201605</v>
      </c>
      <c r="U52" s="51" t="s">
        <v>34</v>
      </c>
      <c r="V52" s="51">
        <v>0</v>
      </c>
      <c r="W52" s="6">
        <v>-37.29</v>
      </c>
      <c r="AA52" s="51" t="s">
        <v>35</v>
      </c>
      <c r="AB52" s="51" t="s">
        <v>59</v>
      </c>
      <c r="AD52" s="51" t="s">
        <v>192</v>
      </c>
      <c r="AE52" s="51" t="s">
        <v>60</v>
      </c>
      <c r="AG52" s="51" t="s">
        <v>100</v>
      </c>
      <c r="AH52" s="51" t="s">
        <v>105</v>
      </c>
    </row>
    <row r="53" spans="1:34" x14ac:dyDescent="0.3">
      <c r="A53" s="51" t="s">
        <v>30</v>
      </c>
      <c r="B53" s="51">
        <v>1</v>
      </c>
      <c r="C53" s="51" t="s">
        <v>201</v>
      </c>
      <c r="D53" s="51">
        <v>442</v>
      </c>
      <c r="E53" s="51" t="s">
        <v>196</v>
      </c>
      <c r="F53" s="51" t="s">
        <v>11</v>
      </c>
      <c r="G53" s="51" t="s">
        <v>190</v>
      </c>
      <c r="H53" s="51" t="s">
        <v>190</v>
      </c>
      <c r="I53" s="51" t="s">
        <v>100</v>
      </c>
      <c r="J53" s="51" t="s">
        <v>100</v>
      </c>
      <c r="K53" s="51" t="s">
        <v>100</v>
      </c>
      <c r="L53" s="51">
        <v>1</v>
      </c>
      <c r="M53" s="51" t="s">
        <v>451</v>
      </c>
      <c r="N53" s="51">
        <v>90</v>
      </c>
      <c r="P53" s="51" t="s">
        <v>100</v>
      </c>
      <c r="Q53" s="51" t="s">
        <v>191</v>
      </c>
      <c r="T53" s="51">
        <v>201605</v>
      </c>
      <c r="U53" s="51" t="s">
        <v>34</v>
      </c>
      <c r="V53" s="51">
        <v>0</v>
      </c>
      <c r="W53" s="6">
        <v>-6.25</v>
      </c>
      <c r="AA53" s="51" t="s">
        <v>35</v>
      </c>
      <c r="AB53" s="51" t="s">
        <v>59</v>
      </c>
      <c r="AD53" s="51" t="s">
        <v>192</v>
      </c>
      <c r="AE53" s="51" t="s">
        <v>60</v>
      </c>
      <c r="AG53" s="51" t="s">
        <v>100</v>
      </c>
      <c r="AH53" s="51" t="s">
        <v>105</v>
      </c>
    </row>
    <row r="54" spans="1:34" x14ac:dyDescent="0.3">
      <c r="A54" s="51" t="s">
        <v>30</v>
      </c>
      <c r="B54" s="51">
        <v>1</v>
      </c>
      <c r="C54" s="51" t="s">
        <v>201</v>
      </c>
      <c r="D54" s="51">
        <v>442</v>
      </c>
      <c r="E54" s="51" t="s">
        <v>197</v>
      </c>
      <c r="F54" s="51" t="s">
        <v>12</v>
      </c>
      <c r="G54" s="51" t="s">
        <v>190</v>
      </c>
      <c r="H54" s="51" t="s">
        <v>190</v>
      </c>
      <c r="I54" s="51" t="s">
        <v>100</v>
      </c>
      <c r="J54" s="51" t="s">
        <v>100</v>
      </c>
      <c r="K54" s="51" t="s">
        <v>100</v>
      </c>
      <c r="L54" s="51">
        <v>1</v>
      </c>
      <c r="M54" s="51" t="s">
        <v>451</v>
      </c>
      <c r="N54" s="51">
        <v>90</v>
      </c>
      <c r="P54" s="51" t="s">
        <v>100</v>
      </c>
      <c r="Q54" s="51" t="s">
        <v>191</v>
      </c>
      <c r="T54" s="51">
        <v>201605</v>
      </c>
      <c r="U54" s="51" t="s">
        <v>34</v>
      </c>
      <c r="V54" s="51">
        <v>0</v>
      </c>
      <c r="W54" s="6">
        <v>-69.13</v>
      </c>
      <c r="AA54" s="51" t="s">
        <v>35</v>
      </c>
      <c r="AB54" s="51" t="s">
        <v>59</v>
      </c>
      <c r="AD54" s="51" t="s">
        <v>192</v>
      </c>
      <c r="AE54" s="51" t="s">
        <v>60</v>
      </c>
      <c r="AG54" s="51" t="s">
        <v>100</v>
      </c>
      <c r="AH54" s="51" t="s">
        <v>105</v>
      </c>
    </row>
    <row r="55" spans="1:34" x14ac:dyDescent="0.3">
      <c r="A55" s="51" t="s">
        <v>30</v>
      </c>
      <c r="B55" s="51">
        <v>1</v>
      </c>
      <c r="C55" s="51" t="s">
        <v>202</v>
      </c>
      <c r="D55" s="51">
        <v>440</v>
      </c>
      <c r="E55" s="51" t="s">
        <v>189</v>
      </c>
      <c r="F55" s="51" t="s">
        <v>5</v>
      </c>
      <c r="G55" s="51" t="s">
        <v>190</v>
      </c>
      <c r="H55" s="51" t="s">
        <v>190</v>
      </c>
      <c r="I55" s="51" t="s">
        <v>100</v>
      </c>
      <c r="J55" s="51" t="s">
        <v>100</v>
      </c>
      <c r="K55" s="51" t="s">
        <v>100</v>
      </c>
      <c r="L55" s="51">
        <v>1</v>
      </c>
      <c r="M55" s="51" t="s">
        <v>451</v>
      </c>
      <c r="N55" s="51">
        <v>90</v>
      </c>
      <c r="P55" s="51" t="s">
        <v>100</v>
      </c>
      <c r="Q55" s="51" t="s">
        <v>191</v>
      </c>
      <c r="T55" s="51">
        <v>201605</v>
      </c>
      <c r="U55" s="51" t="s">
        <v>34</v>
      </c>
      <c r="V55" s="51">
        <v>0</v>
      </c>
      <c r="W55" s="6">
        <v>-490.08</v>
      </c>
      <c r="AA55" s="51" t="s">
        <v>35</v>
      </c>
      <c r="AB55" s="51" t="s">
        <v>59</v>
      </c>
      <c r="AD55" s="51" t="s">
        <v>192</v>
      </c>
      <c r="AE55" s="51" t="s">
        <v>60</v>
      </c>
      <c r="AG55" s="51" t="s">
        <v>100</v>
      </c>
      <c r="AH55" s="51" t="s">
        <v>105</v>
      </c>
    </row>
    <row r="56" spans="1:34" x14ac:dyDescent="0.3">
      <c r="A56" s="51" t="s">
        <v>30</v>
      </c>
      <c r="B56" s="51">
        <v>1</v>
      </c>
      <c r="C56" s="51" t="s">
        <v>202</v>
      </c>
      <c r="D56" s="51">
        <v>442</v>
      </c>
      <c r="E56" s="51" t="s">
        <v>193</v>
      </c>
      <c r="F56" s="51" t="s">
        <v>8</v>
      </c>
      <c r="G56" s="51" t="s">
        <v>190</v>
      </c>
      <c r="H56" s="51" t="s">
        <v>190</v>
      </c>
      <c r="I56" s="51" t="s">
        <v>100</v>
      </c>
      <c r="J56" s="51" t="s">
        <v>100</v>
      </c>
      <c r="K56" s="51" t="s">
        <v>100</v>
      </c>
      <c r="L56" s="51">
        <v>1</v>
      </c>
      <c r="M56" s="51" t="s">
        <v>451</v>
      </c>
      <c r="N56" s="51">
        <v>90</v>
      </c>
      <c r="P56" s="51" t="s">
        <v>100</v>
      </c>
      <c r="Q56" s="51" t="s">
        <v>191</v>
      </c>
      <c r="T56" s="51">
        <v>201605</v>
      </c>
      <c r="U56" s="51" t="s">
        <v>34</v>
      </c>
      <c r="V56" s="51">
        <v>0</v>
      </c>
      <c r="W56" s="6">
        <v>-99.83</v>
      </c>
      <c r="AA56" s="51" t="s">
        <v>35</v>
      </c>
      <c r="AB56" s="51" t="s">
        <v>59</v>
      </c>
      <c r="AD56" s="51" t="s">
        <v>192</v>
      </c>
      <c r="AE56" s="51" t="s">
        <v>60</v>
      </c>
      <c r="AG56" s="51" t="s">
        <v>100</v>
      </c>
      <c r="AH56" s="51" t="s">
        <v>105</v>
      </c>
    </row>
    <row r="57" spans="1:34" x14ac:dyDescent="0.3">
      <c r="A57" s="51" t="s">
        <v>30</v>
      </c>
      <c r="B57" s="51">
        <v>1</v>
      </c>
      <c r="C57" s="51" t="s">
        <v>202</v>
      </c>
      <c r="D57" s="51">
        <v>442</v>
      </c>
      <c r="E57" s="51" t="s">
        <v>194</v>
      </c>
      <c r="F57" s="51" t="s">
        <v>9</v>
      </c>
      <c r="G57" s="51" t="s">
        <v>190</v>
      </c>
      <c r="H57" s="51" t="s">
        <v>190</v>
      </c>
      <c r="I57" s="51" t="s">
        <v>100</v>
      </c>
      <c r="J57" s="51" t="s">
        <v>100</v>
      </c>
      <c r="K57" s="51" t="s">
        <v>100</v>
      </c>
      <c r="L57" s="51">
        <v>1</v>
      </c>
      <c r="M57" s="51" t="s">
        <v>451</v>
      </c>
      <c r="N57" s="51">
        <v>90</v>
      </c>
      <c r="P57" s="51" t="s">
        <v>100</v>
      </c>
      <c r="Q57" s="51" t="s">
        <v>191</v>
      </c>
      <c r="T57" s="51">
        <v>201605</v>
      </c>
      <c r="U57" s="51" t="s">
        <v>34</v>
      </c>
      <c r="V57" s="51">
        <v>0</v>
      </c>
      <c r="W57" s="6">
        <v>-4.43</v>
      </c>
      <c r="AA57" s="51" t="s">
        <v>35</v>
      </c>
      <c r="AB57" s="51" t="s">
        <v>59</v>
      </c>
      <c r="AD57" s="51" t="s">
        <v>192</v>
      </c>
      <c r="AE57" s="51" t="s">
        <v>60</v>
      </c>
      <c r="AG57" s="51" t="s">
        <v>100</v>
      </c>
      <c r="AH57" s="51" t="s">
        <v>105</v>
      </c>
    </row>
    <row r="58" spans="1:34" x14ac:dyDescent="0.3">
      <c r="A58" s="51" t="s">
        <v>30</v>
      </c>
      <c r="B58" s="51">
        <v>1</v>
      </c>
      <c r="C58" s="51" t="s">
        <v>202</v>
      </c>
      <c r="D58" s="51">
        <v>442</v>
      </c>
      <c r="E58" s="51" t="s">
        <v>195</v>
      </c>
      <c r="F58" s="51" t="s">
        <v>10</v>
      </c>
      <c r="G58" s="51" t="s">
        <v>190</v>
      </c>
      <c r="H58" s="51" t="s">
        <v>190</v>
      </c>
      <c r="I58" s="51" t="s">
        <v>100</v>
      </c>
      <c r="J58" s="51" t="s">
        <v>100</v>
      </c>
      <c r="K58" s="51" t="s">
        <v>100</v>
      </c>
      <c r="L58" s="51">
        <v>1</v>
      </c>
      <c r="M58" s="51" t="s">
        <v>451</v>
      </c>
      <c r="N58" s="51">
        <v>90</v>
      </c>
      <c r="P58" s="51" t="s">
        <v>100</v>
      </c>
      <c r="Q58" s="51" t="s">
        <v>191</v>
      </c>
      <c r="T58" s="51">
        <v>201605</v>
      </c>
      <c r="U58" s="51" t="s">
        <v>34</v>
      </c>
      <c r="V58" s="51">
        <v>0</v>
      </c>
      <c r="W58" s="6">
        <v>-218.03</v>
      </c>
      <c r="AA58" s="51" t="s">
        <v>35</v>
      </c>
      <c r="AB58" s="51" t="s">
        <v>59</v>
      </c>
      <c r="AD58" s="51" t="s">
        <v>192</v>
      </c>
      <c r="AE58" s="51" t="s">
        <v>60</v>
      </c>
      <c r="AG58" s="51" t="s">
        <v>100</v>
      </c>
      <c r="AH58" s="51" t="s">
        <v>105</v>
      </c>
    </row>
    <row r="59" spans="1:34" x14ac:dyDescent="0.3">
      <c r="A59" s="51" t="s">
        <v>30</v>
      </c>
      <c r="B59" s="51">
        <v>1</v>
      </c>
      <c r="C59" s="51" t="s">
        <v>202</v>
      </c>
      <c r="D59" s="51">
        <v>442</v>
      </c>
      <c r="E59" s="51" t="s">
        <v>196</v>
      </c>
      <c r="F59" s="51" t="s">
        <v>11</v>
      </c>
      <c r="G59" s="51" t="s">
        <v>190</v>
      </c>
      <c r="H59" s="51" t="s">
        <v>190</v>
      </c>
      <c r="I59" s="51" t="s">
        <v>100</v>
      </c>
      <c r="J59" s="51" t="s">
        <v>100</v>
      </c>
      <c r="K59" s="51" t="s">
        <v>100</v>
      </c>
      <c r="L59" s="51">
        <v>1</v>
      </c>
      <c r="M59" s="51" t="s">
        <v>451</v>
      </c>
      <c r="N59" s="51">
        <v>90</v>
      </c>
      <c r="P59" s="51" t="s">
        <v>100</v>
      </c>
      <c r="Q59" s="51" t="s">
        <v>191</v>
      </c>
      <c r="T59" s="51">
        <v>201605</v>
      </c>
      <c r="U59" s="51" t="s">
        <v>34</v>
      </c>
      <c r="V59" s="51">
        <v>0</v>
      </c>
      <c r="W59" s="6">
        <v>-9.8800000000000008</v>
      </c>
      <c r="AA59" s="51" t="s">
        <v>35</v>
      </c>
      <c r="AB59" s="51" t="s">
        <v>59</v>
      </c>
      <c r="AD59" s="51" t="s">
        <v>192</v>
      </c>
      <c r="AE59" s="51" t="s">
        <v>60</v>
      </c>
      <c r="AG59" s="51" t="s">
        <v>100</v>
      </c>
      <c r="AH59" s="51" t="s">
        <v>105</v>
      </c>
    </row>
    <row r="60" spans="1:34" x14ac:dyDescent="0.3">
      <c r="A60" s="51" t="s">
        <v>30</v>
      </c>
      <c r="B60" s="51">
        <v>1</v>
      </c>
      <c r="C60" s="51" t="s">
        <v>203</v>
      </c>
      <c r="D60" s="51">
        <v>440</v>
      </c>
      <c r="E60" s="51" t="s">
        <v>189</v>
      </c>
      <c r="F60" s="51" t="s">
        <v>5</v>
      </c>
      <c r="G60" s="51" t="s">
        <v>190</v>
      </c>
      <c r="H60" s="51" t="s">
        <v>190</v>
      </c>
      <c r="I60" s="51" t="s">
        <v>100</v>
      </c>
      <c r="J60" s="51" t="s">
        <v>100</v>
      </c>
      <c r="K60" s="51" t="s">
        <v>100</v>
      </c>
      <c r="L60" s="51">
        <v>1</v>
      </c>
      <c r="M60" s="51" t="s">
        <v>451</v>
      </c>
      <c r="N60" s="51">
        <v>90</v>
      </c>
      <c r="P60" s="51" t="s">
        <v>100</v>
      </c>
      <c r="Q60" s="51" t="s">
        <v>191</v>
      </c>
      <c r="T60" s="51">
        <v>201605</v>
      </c>
      <c r="U60" s="51" t="s">
        <v>34</v>
      </c>
      <c r="V60" s="51">
        <v>0</v>
      </c>
      <c r="W60" s="6">
        <v>-1246.44</v>
      </c>
      <c r="AA60" s="51" t="s">
        <v>35</v>
      </c>
      <c r="AB60" s="51" t="s">
        <v>59</v>
      </c>
      <c r="AD60" s="51" t="s">
        <v>192</v>
      </c>
      <c r="AE60" s="51" t="s">
        <v>60</v>
      </c>
      <c r="AG60" s="51" t="s">
        <v>100</v>
      </c>
      <c r="AH60" s="51" t="s">
        <v>105</v>
      </c>
    </row>
    <row r="61" spans="1:34" x14ac:dyDescent="0.3">
      <c r="A61" s="51" t="s">
        <v>30</v>
      </c>
      <c r="B61" s="51">
        <v>1</v>
      </c>
      <c r="C61" s="51" t="s">
        <v>203</v>
      </c>
      <c r="D61" s="51">
        <v>442</v>
      </c>
      <c r="E61" s="51" t="s">
        <v>193</v>
      </c>
      <c r="F61" s="51" t="s">
        <v>8</v>
      </c>
      <c r="G61" s="51" t="s">
        <v>190</v>
      </c>
      <c r="H61" s="51" t="s">
        <v>190</v>
      </c>
      <c r="I61" s="51" t="s">
        <v>100</v>
      </c>
      <c r="J61" s="51" t="s">
        <v>100</v>
      </c>
      <c r="K61" s="51" t="s">
        <v>100</v>
      </c>
      <c r="L61" s="51">
        <v>1</v>
      </c>
      <c r="M61" s="51" t="s">
        <v>451</v>
      </c>
      <c r="N61" s="51">
        <v>90</v>
      </c>
      <c r="P61" s="51" t="s">
        <v>100</v>
      </c>
      <c r="Q61" s="51" t="s">
        <v>191</v>
      </c>
      <c r="T61" s="51">
        <v>201605</v>
      </c>
      <c r="U61" s="51" t="s">
        <v>34</v>
      </c>
      <c r="V61" s="51">
        <v>0</v>
      </c>
      <c r="W61" s="6">
        <v>-137.18</v>
      </c>
      <c r="AA61" s="51" t="s">
        <v>35</v>
      </c>
      <c r="AB61" s="51" t="s">
        <v>59</v>
      </c>
      <c r="AD61" s="51" t="s">
        <v>192</v>
      </c>
      <c r="AE61" s="51" t="s">
        <v>60</v>
      </c>
      <c r="AG61" s="51" t="s">
        <v>100</v>
      </c>
      <c r="AH61" s="51" t="s">
        <v>105</v>
      </c>
    </row>
    <row r="62" spans="1:34" x14ac:dyDescent="0.3">
      <c r="A62" s="51" t="s">
        <v>30</v>
      </c>
      <c r="B62" s="51">
        <v>1</v>
      </c>
      <c r="C62" s="51" t="s">
        <v>203</v>
      </c>
      <c r="D62" s="51">
        <v>442</v>
      </c>
      <c r="E62" s="51" t="s">
        <v>194</v>
      </c>
      <c r="F62" s="51" t="s">
        <v>9</v>
      </c>
      <c r="G62" s="51" t="s">
        <v>190</v>
      </c>
      <c r="H62" s="51" t="s">
        <v>190</v>
      </c>
      <c r="I62" s="51" t="s">
        <v>100</v>
      </c>
      <c r="J62" s="51" t="s">
        <v>100</v>
      </c>
      <c r="K62" s="51" t="s">
        <v>100</v>
      </c>
      <c r="L62" s="51">
        <v>1</v>
      </c>
      <c r="M62" s="51" t="s">
        <v>451</v>
      </c>
      <c r="N62" s="51">
        <v>90</v>
      </c>
      <c r="P62" s="51" t="s">
        <v>100</v>
      </c>
      <c r="Q62" s="51" t="s">
        <v>191</v>
      </c>
      <c r="T62" s="51">
        <v>201605</v>
      </c>
      <c r="U62" s="51" t="s">
        <v>34</v>
      </c>
      <c r="V62" s="51">
        <v>0</v>
      </c>
      <c r="W62" s="6">
        <v>-2.71</v>
      </c>
      <c r="AA62" s="51" t="s">
        <v>35</v>
      </c>
      <c r="AB62" s="51" t="s">
        <v>59</v>
      </c>
      <c r="AD62" s="51" t="s">
        <v>192</v>
      </c>
      <c r="AE62" s="51" t="s">
        <v>60</v>
      </c>
      <c r="AG62" s="51" t="s">
        <v>100</v>
      </c>
      <c r="AH62" s="51" t="s">
        <v>105</v>
      </c>
    </row>
    <row r="63" spans="1:34" x14ac:dyDescent="0.3">
      <c r="A63" s="51" t="s">
        <v>30</v>
      </c>
      <c r="B63" s="51">
        <v>1</v>
      </c>
      <c r="C63" s="51" t="s">
        <v>203</v>
      </c>
      <c r="D63" s="51">
        <v>442</v>
      </c>
      <c r="E63" s="51" t="s">
        <v>195</v>
      </c>
      <c r="F63" s="51" t="s">
        <v>10</v>
      </c>
      <c r="G63" s="51" t="s">
        <v>190</v>
      </c>
      <c r="H63" s="51" t="s">
        <v>190</v>
      </c>
      <c r="I63" s="51" t="s">
        <v>100</v>
      </c>
      <c r="J63" s="51" t="s">
        <v>100</v>
      </c>
      <c r="K63" s="51" t="s">
        <v>100</v>
      </c>
      <c r="L63" s="51">
        <v>1</v>
      </c>
      <c r="M63" s="51" t="s">
        <v>451</v>
      </c>
      <c r="N63" s="51">
        <v>90</v>
      </c>
      <c r="P63" s="51" t="s">
        <v>100</v>
      </c>
      <c r="Q63" s="51" t="s">
        <v>191</v>
      </c>
      <c r="T63" s="51">
        <v>201605</v>
      </c>
      <c r="U63" s="51" t="s">
        <v>34</v>
      </c>
      <c r="V63" s="51">
        <v>0</v>
      </c>
      <c r="W63" s="6">
        <v>-255.82</v>
      </c>
      <c r="AA63" s="51" t="s">
        <v>35</v>
      </c>
      <c r="AB63" s="51" t="s">
        <v>59</v>
      </c>
      <c r="AD63" s="51" t="s">
        <v>192</v>
      </c>
      <c r="AE63" s="51" t="s">
        <v>60</v>
      </c>
      <c r="AG63" s="51" t="s">
        <v>100</v>
      </c>
      <c r="AH63" s="51" t="s">
        <v>105</v>
      </c>
    </row>
    <row r="64" spans="1:34" x14ac:dyDescent="0.3">
      <c r="A64" s="51" t="s">
        <v>30</v>
      </c>
      <c r="B64" s="51">
        <v>1</v>
      </c>
      <c r="C64" s="51" t="s">
        <v>203</v>
      </c>
      <c r="D64" s="51">
        <v>442</v>
      </c>
      <c r="E64" s="51" t="s">
        <v>196</v>
      </c>
      <c r="F64" s="51" t="s">
        <v>11</v>
      </c>
      <c r="G64" s="51" t="s">
        <v>190</v>
      </c>
      <c r="H64" s="51" t="s">
        <v>190</v>
      </c>
      <c r="I64" s="51" t="s">
        <v>100</v>
      </c>
      <c r="J64" s="51" t="s">
        <v>100</v>
      </c>
      <c r="K64" s="51" t="s">
        <v>100</v>
      </c>
      <c r="L64" s="51">
        <v>1</v>
      </c>
      <c r="M64" s="51" t="s">
        <v>451</v>
      </c>
      <c r="N64" s="51">
        <v>90</v>
      </c>
      <c r="P64" s="51" t="s">
        <v>100</v>
      </c>
      <c r="Q64" s="51" t="s">
        <v>191</v>
      </c>
      <c r="T64" s="51">
        <v>201605</v>
      </c>
      <c r="U64" s="51" t="s">
        <v>34</v>
      </c>
      <c r="V64" s="51">
        <v>0</v>
      </c>
      <c r="W64" s="6">
        <v>-6.98</v>
      </c>
      <c r="AA64" s="51" t="s">
        <v>35</v>
      </c>
      <c r="AB64" s="51" t="s">
        <v>59</v>
      </c>
      <c r="AD64" s="51" t="s">
        <v>192</v>
      </c>
      <c r="AE64" s="51" t="s">
        <v>60</v>
      </c>
      <c r="AG64" s="51" t="s">
        <v>100</v>
      </c>
      <c r="AH64" s="51" t="s">
        <v>105</v>
      </c>
    </row>
    <row r="65" spans="1:34" x14ac:dyDescent="0.3">
      <c r="A65" s="51" t="s">
        <v>30</v>
      </c>
      <c r="B65" s="51">
        <v>1</v>
      </c>
      <c r="C65" s="51" t="s">
        <v>203</v>
      </c>
      <c r="D65" s="51">
        <v>442</v>
      </c>
      <c r="E65" s="51" t="s">
        <v>197</v>
      </c>
      <c r="F65" s="51" t="s">
        <v>12</v>
      </c>
      <c r="G65" s="51" t="s">
        <v>190</v>
      </c>
      <c r="H65" s="51" t="s">
        <v>190</v>
      </c>
      <c r="I65" s="51" t="s">
        <v>100</v>
      </c>
      <c r="J65" s="51" t="s">
        <v>100</v>
      </c>
      <c r="K65" s="51" t="s">
        <v>100</v>
      </c>
      <c r="L65" s="51">
        <v>1</v>
      </c>
      <c r="M65" s="51" t="s">
        <v>451</v>
      </c>
      <c r="N65" s="51">
        <v>90</v>
      </c>
      <c r="P65" s="51" t="s">
        <v>100</v>
      </c>
      <c r="Q65" s="51" t="s">
        <v>191</v>
      </c>
      <c r="T65" s="51">
        <v>201605</v>
      </c>
      <c r="U65" s="51" t="s">
        <v>34</v>
      </c>
      <c r="V65" s="51">
        <v>0</v>
      </c>
      <c r="W65" s="6">
        <v>-50.71</v>
      </c>
      <c r="AA65" s="51" t="s">
        <v>35</v>
      </c>
      <c r="AB65" s="51" t="s">
        <v>59</v>
      </c>
      <c r="AD65" s="51" t="s">
        <v>192</v>
      </c>
      <c r="AE65" s="51" t="s">
        <v>60</v>
      </c>
      <c r="AG65" s="51" t="s">
        <v>100</v>
      </c>
      <c r="AH65" s="51" t="s">
        <v>105</v>
      </c>
    </row>
    <row r="66" spans="1:34" x14ac:dyDescent="0.3">
      <c r="A66" s="51" t="s">
        <v>30</v>
      </c>
      <c r="B66" s="51">
        <v>1</v>
      </c>
      <c r="C66" s="51">
        <v>21</v>
      </c>
      <c r="D66" s="51">
        <v>440</v>
      </c>
      <c r="E66" s="51" t="s">
        <v>189</v>
      </c>
      <c r="F66" s="51" t="s">
        <v>5</v>
      </c>
      <c r="G66" s="51" t="s">
        <v>190</v>
      </c>
      <c r="H66" s="51" t="s">
        <v>190</v>
      </c>
      <c r="I66" s="51" t="s">
        <v>100</v>
      </c>
      <c r="J66" s="51" t="s">
        <v>100</v>
      </c>
      <c r="K66" s="51" t="s">
        <v>100</v>
      </c>
      <c r="L66" s="51">
        <v>1</v>
      </c>
      <c r="M66" s="51" t="s">
        <v>451</v>
      </c>
      <c r="N66" s="51">
        <v>90</v>
      </c>
      <c r="P66" s="51" t="s">
        <v>100</v>
      </c>
      <c r="Q66" s="51" t="s">
        <v>191</v>
      </c>
      <c r="T66" s="51">
        <v>201606</v>
      </c>
      <c r="U66" s="51" t="s">
        <v>34</v>
      </c>
      <c r="V66" s="51">
        <v>0</v>
      </c>
      <c r="W66" s="6">
        <v>-101675.27</v>
      </c>
      <c r="AA66" s="51" t="s">
        <v>35</v>
      </c>
      <c r="AB66" s="51" t="s">
        <v>59</v>
      </c>
      <c r="AD66" s="51" t="s">
        <v>432</v>
      </c>
      <c r="AE66" s="51" t="s">
        <v>60</v>
      </c>
      <c r="AG66" s="51" t="s">
        <v>100</v>
      </c>
      <c r="AH66" s="51" t="s">
        <v>105</v>
      </c>
    </row>
    <row r="67" spans="1:34" x14ac:dyDescent="0.3">
      <c r="A67" s="51" t="s">
        <v>30</v>
      </c>
      <c r="B67" s="51">
        <v>1</v>
      </c>
      <c r="C67" s="51">
        <v>21</v>
      </c>
      <c r="D67" s="51">
        <v>442</v>
      </c>
      <c r="E67" s="51" t="s">
        <v>436</v>
      </c>
      <c r="F67" s="51" t="s">
        <v>6</v>
      </c>
      <c r="G67" s="51" t="s">
        <v>190</v>
      </c>
      <c r="H67" s="51" t="s">
        <v>190</v>
      </c>
      <c r="I67" s="51" t="s">
        <v>100</v>
      </c>
      <c r="J67" s="51" t="s">
        <v>100</v>
      </c>
      <c r="K67" s="51" t="s">
        <v>100</v>
      </c>
      <c r="L67" s="51">
        <v>1</v>
      </c>
      <c r="M67" s="51" t="s">
        <v>451</v>
      </c>
      <c r="N67" s="51">
        <v>90</v>
      </c>
      <c r="P67" s="51" t="s">
        <v>100</v>
      </c>
      <c r="Q67" s="51" t="s">
        <v>191</v>
      </c>
      <c r="T67" s="51">
        <v>201606</v>
      </c>
      <c r="U67" s="51" t="s">
        <v>34</v>
      </c>
      <c r="V67" s="51">
        <v>0</v>
      </c>
      <c r="W67" s="6">
        <v>-2774.25</v>
      </c>
      <c r="AA67" s="51" t="s">
        <v>35</v>
      </c>
      <c r="AB67" s="51" t="s">
        <v>59</v>
      </c>
      <c r="AD67" s="51" t="s">
        <v>432</v>
      </c>
      <c r="AE67" s="51" t="s">
        <v>60</v>
      </c>
      <c r="AG67" s="51" t="s">
        <v>100</v>
      </c>
      <c r="AH67" s="51" t="s">
        <v>105</v>
      </c>
    </row>
    <row r="68" spans="1:34" x14ac:dyDescent="0.3">
      <c r="A68" s="51" t="s">
        <v>30</v>
      </c>
      <c r="B68" s="51">
        <v>1</v>
      </c>
      <c r="C68" s="51">
        <v>21</v>
      </c>
      <c r="D68" s="51">
        <v>442</v>
      </c>
      <c r="E68" s="51" t="s">
        <v>437</v>
      </c>
      <c r="F68" s="51" t="s">
        <v>7</v>
      </c>
      <c r="G68" s="51" t="s">
        <v>190</v>
      </c>
      <c r="H68" s="51" t="s">
        <v>190</v>
      </c>
      <c r="I68" s="51" t="s">
        <v>100</v>
      </c>
      <c r="J68" s="51" t="s">
        <v>100</v>
      </c>
      <c r="K68" s="51" t="s">
        <v>100</v>
      </c>
      <c r="L68" s="51">
        <v>1</v>
      </c>
      <c r="M68" s="51" t="s">
        <v>451</v>
      </c>
      <c r="N68" s="51">
        <v>90</v>
      </c>
      <c r="P68" s="51" t="s">
        <v>100</v>
      </c>
      <c r="Q68" s="51" t="s">
        <v>191</v>
      </c>
      <c r="T68" s="51">
        <v>201606</v>
      </c>
      <c r="U68" s="51" t="s">
        <v>34</v>
      </c>
      <c r="V68" s="51">
        <v>0</v>
      </c>
      <c r="W68" s="6">
        <v>-556.70000000000005</v>
      </c>
      <c r="AA68" s="51" t="s">
        <v>35</v>
      </c>
      <c r="AB68" s="51" t="s">
        <v>59</v>
      </c>
      <c r="AD68" s="51" t="s">
        <v>432</v>
      </c>
      <c r="AE68" s="51" t="s">
        <v>60</v>
      </c>
      <c r="AG68" s="51" t="s">
        <v>100</v>
      </c>
      <c r="AH68" s="51" t="s">
        <v>105</v>
      </c>
    </row>
    <row r="69" spans="1:34" x14ac:dyDescent="0.3">
      <c r="A69" s="51" t="s">
        <v>30</v>
      </c>
      <c r="B69" s="51">
        <v>1</v>
      </c>
      <c r="C69" s="51">
        <v>21</v>
      </c>
      <c r="D69" s="51">
        <v>442</v>
      </c>
      <c r="E69" s="51" t="s">
        <v>193</v>
      </c>
      <c r="F69" s="51" t="s">
        <v>8</v>
      </c>
      <c r="G69" s="51" t="s">
        <v>190</v>
      </c>
      <c r="H69" s="51" t="s">
        <v>190</v>
      </c>
      <c r="I69" s="51" t="s">
        <v>100</v>
      </c>
      <c r="J69" s="51" t="s">
        <v>100</v>
      </c>
      <c r="K69" s="51" t="s">
        <v>100</v>
      </c>
      <c r="L69" s="51">
        <v>1</v>
      </c>
      <c r="M69" s="51" t="s">
        <v>451</v>
      </c>
      <c r="N69" s="51">
        <v>90</v>
      </c>
      <c r="P69" s="51" t="s">
        <v>100</v>
      </c>
      <c r="Q69" s="51" t="s">
        <v>191</v>
      </c>
      <c r="T69" s="51">
        <v>201606</v>
      </c>
      <c r="U69" s="51" t="s">
        <v>34</v>
      </c>
      <c r="V69" s="51">
        <v>0</v>
      </c>
      <c r="W69" s="6">
        <v>-6158.76</v>
      </c>
      <c r="AA69" s="51" t="s">
        <v>35</v>
      </c>
      <c r="AB69" s="51" t="s">
        <v>59</v>
      </c>
      <c r="AD69" s="51" t="s">
        <v>432</v>
      </c>
      <c r="AE69" s="51" t="s">
        <v>60</v>
      </c>
      <c r="AG69" s="51" t="s">
        <v>100</v>
      </c>
      <c r="AH69" s="51" t="s">
        <v>105</v>
      </c>
    </row>
    <row r="70" spans="1:34" x14ac:dyDescent="0.3">
      <c r="A70" s="51" t="s">
        <v>30</v>
      </c>
      <c r="B70" s="51">
        <v>1</v>
      </c>
      <c r="C70" s="51">
        <v>21</v>
      </c>
      <c r="D70" s="51">
        <v>442</v>
      </c>
      <c r="E70" s="51" t="s">
        <v>194</v>
      </c>
      <c r="F70" s="51" t="s">
        <v>9</v>
      </c>
      <c r="G70" s="51" t="s">
        <v>190</v>
      </c>
      <c r="H70" s="51" t="s">
        <v>190</v>
      </c>
      <c r="I70" s="51" t="s">
        <v>100</v>
      </c>
      <c r="J70" s="51" t="s">
        <v>100</v>
      </c>
      <c r="K70" s="51" t="s">
        <v>100</v>
      </c>
      <c r="L70" s="51">
        <v>1</v>
      </c>
      <c r="M70" s="51" t="s">
        <v>451</v>
      </c>
      <c r="N70" s="51">
        <v>90</v>
      </c>
      <c r="P70" s="51" t="s">
        <v>100</v>
      </c>
      <c r="Q70" s="51" t="s">
        <v>191</v>
      </c>
      <c r="T70" s="51">
        <v>201606</v>
      </c>
      <c r="U70" s="51" t="s">
        <v>34</v>
      </c>
      <c r="V70" s="51">
        <v>0</v>
      </c>
      <c r="W70" s="6">
        <v>-177.99</v>
      </c>
      <c r="AA70" s="51" t="s">
        <v>35</v>
      </c>
      <c r="AB70" s="51" t="s">
        <v>59</v>
      </c>
      <c r="AD70" s="51" t="s">
        <v>432</v>
      </c>
      <c r="AE70" s="51" t="s">
        <v>60</v>
      </c>
      <c r="AG70" s="51" t="s">
        <v>100</v>
      </c>
      <c r="AH70" s="51" t="s">
        <v>105</v>
      </c>
    </row>
    <row r="71" spans="1:34" x14ac:dyDescent="0.3">
      <c r="A71" s="51" t="s">
        <v>30</v>
      </c>
      <c r="B71" s="51">
        <v>1</v>
      </c>
      <c r="C71" s="51">
        <v>21</v>
      </c>
      <c r="D71" s="51">
        <v>442</v>
      </c>
      <c r="E71" s="51" t="s">
        <v>195</v>
      </c>
      <c r="F71" s="51" t="s">
        <v>10</v>
      </c>
      <c r="G71" s="51" t="s">
        <v>190</v>
      </c>
      <c r="H71" s="51" t="s">
        <v>190</v>
      </c>
      <c r="I71" s="51" t="s">
        <v>100</v>
      </c>
      <c r="J71" s="51" t="s">
        <v>100</v>
      </c>
      <c r="K71" s="51" t="s">
        <v>100</v>
      </c>
      <c r="L71" s="51">
        <v>1</v>
      </c>
      <c r="M71" s="51" t="s">
        <v>451</v>
      </c>
      <c r="N71" s="51">
        <v>90</v>
      </c>
      <c r="P71" s="51" t="s">
        <v>100</v>
      </c>
      <c r="Q71" s="51" t="s">
        <v>191</v>
      </c>
      <c r="T71" s="51">
        <v>201606</v>
      </c>
      <c r="U71" s="51" t="s">
        <v>34</v>
      </c>
      <c r="V71" s="51">
        <v>0</v>
      </c>
      <c r="W71" s="6">
        <v>-24611.97</v>
      </c>
      <c r="AA71" s="51" t="s">
        <v>35</v>
      </c>
      <c r="AB71" s="51" t="s">
        <v>59</v>
      </c>
      <c r="AD71" s="51" t="s">
        <v>432</v>
      </c>
      <c r="AE71" s="51" t="s">
        <v>60</v>
      </c>
      <c r="AG71" s="51" t="s">
        <v>100</v>
      </c>
      <c r="AH71" s="51" t="s">
        <v>105</v>
      </c>
    </row>
    <row r="72" spans="1:34" x14ac:dyDescent="0.3">
      <c r="A72" s="51" t="s">
        <v>30</v>
      </c>
      <c r="B72" s="51">
        <v>1</v>
      </c>
      <c r="C72" s="51">
        <v>21</v>
      </c>
      <c r="D72" s="51">
        <v>442</v>
      </c>
      <c r="E72" s="51" t="s">
        <v>196</v>
      </c>
      <c r="F72" s="51" t="s">
        <v>11</v>
      </c>
      <c r="G72" s="51" t="s">
        <v>190</v>
      </c>
      <c r="H72" s="51" t="s">
        <v>190</v>
      </c>
      <c r="I72" s="51" t="s">
        <v>100</v>
      </c>
      <c r="J72" s="51" t="s">
        <v>100</v>
      </c>
      <c r="K72" s="51" t="s">
        <v>100</v>
      </c>
      <c r="L72" s="51">
        <v>1</v>
      </c>
      <c r="M72" s="51" t="s">
        <v>451</v>
      </c>
      <c r="N72" s="51">
        <v>90</v>
      </c>
      <c r="P72" s="51" t="s">
        <v>100</v>
      </c>
      <c r="Q72" s="51" t="s">
        <v>191</v>
      </c>
      <c r="T72" s="51">
        <v>201606</v>
      </c>
      <c r="U72" s="51" t="s">
        <v>34</v>
      </c>
      <c r="V72" s="51">
        <v>0</v>
      </c>
      <c r="W72" s="6">
        <v>-2524.5300000000002</v>
      </c>
      <c r="AA72" s="51" t="s">
        <v>35</v>
      </c>
      <c r="AB72" s="51" t="s">
        <v>59</v>
      </c>
      <c r="AD72" s="51" t="s">
        <v>432</v>
      </c>
      <c r="AE72" s="51" t="s">
        <v>60</v>
      </c>
      <c r="AG72" s="51" t="s">
        <v>100</v>
      </c>
      <c r="AH72" s="51" t="s">
        <v>105</v>
      </c>
    </row>
    <row r="73" spans="1:34" x14ac:dyDescent="0.3">
      <c r="A73" s="51" t="s">
        <v>30</v>
      </c>
      <c r="B73" s="51">
        <v>1</v>
      </c>
      <c r="C73" s="51">
        <v>21</v>
      </c>
      <c r="D73" s="51">
        <v>442</v>
      </c>
      <c r="E73" s="51" t="s">
        <v>197</v>
      </c>
      <c r="F73" s="51" t="s">
        <v>12</v>
      </c>
      <c r="G73" s="51" t="s">
        <v>190</v>
      </c>
      <c r="H73" s="51" t="s">
        <v>190</v>
      </c>
      <c r="I73" s="51" t="s">
        <v>100</v>
      </c>
      <c r="J73" s="51" t="s">
        <v>100</v>
      </c>
      <c r="K73" s="51" t="s">
        <v>100</v>
      </c>
      <c r="L73" s="51">
        <v>1</v>
      </c>
      <c r="M73" s="51" t="s">
        <v>451</v>
      </c>
      <c r="N73" s="51">
        <v>90</v>
      </c>
      <c r="P73" s="51" t="s">
        <v>100</v>
      </c>
      <c r="Q73" s="51" t="s">
        <v>191</v>
      </c>
      <c r="T73" s="51">
        <v>201606</v>
      </c>
      <c r="U73" s="51" t="s">
        <v>34</v>
      </c>
      <c r="V73" s="51">
        <v>0</v>
      </c>
      <c r="W73" s="6">
        <v>-6860.77</v>
      </c>
      <c r="AA73" s="51" t="s">
        <v>35</v>
      </c>
      <c r="AB73" s="51" t="s">
        <v>59</v>
      </c>
      <c r="AD73" s="51" t="s">
        <v>432</v>
      </c>
      <c r="AE73" s="51" t="s">
        <v>60</v>
      </c>
      <c r="AG73" s="51" t="s">
        <v>100</v>
      </c>
      <c r="AH73" s="51" t="s">
        <v>105</v>
      </c>
    </row>
    <row r="74" spans="1:34" x14ac:dyDescent="0.3">
      <c r="A74" s="51" t="s">
        <v>30</v>
      </c>
      <c r="B74" s="51">
        <v>1</v>
      </c>
      <c r="C74" s="51">
        <v>21</v>
      </c>
      <c r="D74" s="51">
        <v>442</v>
      </c>
      <c r="E74" s="51" t="s">
        <v>198</v>
      </c>
      <c r="F74" s="51" t="s">
        <v>13</v>
      </c>
      <c r="G74" s="51" t="s">
        <v>190</v>
      </c>
      <c r="H74" s="51" t="s">
        <v>190</v>
      </c>
      <c r="I74" s="51" t="s">
        <v>100</v>
      </c>
      <c r="J74" s="51" t="s">
        <v>100</v>
      </c>
      <c r="K74" s="51" t="s">
        <v>100</v>
      </c>
      <c r="L74" s="51">
        <v>1</v>
      </c>
      <c r="M74" s="51" t="s">
        <v>451</v>
      </c>
      <c r="N74" s="51">
        <v>90</v>
      </c>
      <c r="P74" s="51" t="s">
        <v>100</v>
      </c>
      <c r="Q74" s="51" t="s">
        <v>191</v>
      </c>
      <c r="T74" s="51">
        <v>201606</v>
      </c>
      <c r="U74" s="51" t="s">
        <v>34</v>
      </c>
      <c r="V74" s="51">
        <v>0</v>
      </c>
      <c r="W74" s="6">
        <v>-2086.54</v>
      </c>
      <c r="AA74" s="51" t="s">
        <v>35</v>
      </c>
      <c r="AB74" s="51" t="s">
        <v>59</v>
      </c>
      <c r="AD74" s="51" t="s">
        <v>432</v>
      </c>
      <c r="AE74" s="51" t="s">
        <v>60</v>
      </c>
      <c r="AG74" s="51" t="s">
        <v>100</v>
      </c>
      <c r="AH74" s="51" t="s">
        <v>105</v>
      </c>
    </row>
    <row r="75" spans="1:34" x14ac:dyDescent="0.3">
      <c r="A75" s="51" t="s">
        <v>30</v>
      </c>
      <c r="B75" s="51">
        <v>1</v>
      </c>
      <c r="C75" s="51">
        <v>23</v>
      </c>
      <c r="D75" s="51">
        <v>440</v>
      </c>
      <c r="E75" s="51" t="s">
        <v>189</v>
      </c>
      <c r="F75" s="51" t="s">
        <v>5</v>
      </c>
      <c r="G75" s="51" t="s">
        <v>190</v>
      </c>
      <c r="H75" s="51" t="s">
        <v>190</v>
      </c>
      <c r="I75" s="51" t="s">
        <v>100</v>
      </c>
      <c r="J75" s="51" t="s">
        <v>100</v>
      </c>
      <c r="K75" s="51" t="s">
        <v>100</v>
      </c>
      <c r="L75" s="51">
        <v>1</v>
      </c>
      <c r="M75" s="51" t="s">
        <v>451</v>
      </c>
      <c r="N75" s="51">
        <v>90</v>
      </c>
      <c r="P75" s="51" t="s">
        <v>100</v>
      </c>
      <c r="Q75" s="51" t="s">
        <v>191</v>
      </c>
      <c r="T75" s="51">
        <v>201606</v>
      </c>
      <c r="U75" s="51" t="s">
        <v>34</v>
      </c>
      <c r="V75" s="51">
        <v>0</v>
      </c>
      <c r="W75" s="6">
        <v>-7044.78</v>
      </c>
      <c r="AA75" s="51" t="s">
        <v>35</v>
      </c>
      <c r="AB75" s="51" t="s">
        <v>59</v>
      </c>
      <c r="AD75" s="51" t="s">
        <v>432</v>
      </c>
      <c r="AE75" s="51" t="s">
        <v>60</v>
      </c>
      <c r="AG75" s="51" t="s">
        <v>100</v>
      </c>
      <c r="AH75" s="51" t="s">
        <v>105</v>
      </c>
    </row>
    <row r="76" spans="1:34" x14ac:dyDescent="0.3">
      <c r="A76" s="51" t="s">
        <v>30</v>
      </c>
      <c r="B76" s="51">
        <v>1</v>
      </c>
      <c r="C76" s="51">
        <v>23</v>
      </c>
      <c r="D76" s="51">
        <v>442</v>
      </c>
      <c r="E76" s="51" t="s">
        <v>437</v>
      </c>
      <c r="F76" s="51" t="s">
        <v>7</v>
      </c>
      <c r="G76" s="51" t="s">
        <v>190</v>
      </c>
      <c r="H76" s="51" t="s">
        <v>190</v>
      </c>
      <c r="I76" s="51" t="s">
        <v>100</v>
      </c>
      <c r="J76" s="51" t="s">
        <v>100</v>
      </c>
      <c r="K76" s="51" t="s">
        <v>100</v>
      </c>
      <c r="L76" s="51">
        <v>1</v>
      </c>
      <c r="M76" s="51" t="s">
        <v>451</v>
      </c>
      <c r="N76" s="51">
        <v>90</v>
      </c>
      <c r="P76" s="51" t="s">
        <v>100</v>
      </c>
      <c r="Q76" s="51" t="s">
        <v>191</v>
      </c>
      <c r="T76" s="51">
        <v>201606</v>
      </c>
      <c r="U76" s="51" t="s">
        <v>34</v>
      </c>
      <c r="V76" s="51">
        <v>0</v>
      </c>
      <c r="W76" s="6">
        <v>-149.82</v>
      </c>
      <c r="AA76" s="51" t="s">
        <v>35</v>
      </c>
      <c r="AB76" s="51" t="s">
        <v>59</v>
      </c>
      <c r="AD76" s="51" t="s">
        <v>432</v>
      </c>
      <c r="AE76" s="51" t="s">
        <v>60</v>
      </c>
      <c r="AG76" s="51" t="s">
        <v>100</v>
      </c>
      <c r="AH76" s="51" t="s">
        <v>105</v>
      </c>
    </row>
    <row r="77" spans="1:34" x14ac:dyDescent="0.3">
      <c r="A77" s="51" t="s">
        <v>30</v>
      </c>
      <c r="B77" s="51">
        <v>1</v>
      </c>
      <c r="C77" s="51">
        <v>23</v>
      </c>
      <c r="D77" s="51">
        <v>442</v>
      </c>
      <c r="E77" s="51" t="s">
        <v>193</v>
      </c>
      <c r="F77" s="51" t="s">
        <v>8</v>
      </c>
      <c r="G77" s="51" t="s">
        <v>190</v>
      </c>
      <c r="H77" s="51" t="s">
        <v>190</v>
      </c>
      <c r="I77" s="51" t="s">
        <v>100</v>
      </c>
      <c r="J77" s="51" t="s">
        <v>100</v>
      </c>
      <c r="K77" s="51" t="s">
        <v>100</v>
      </c>
      <c r="L77" s="51">
        <v>1</v>
      </c>
      <c r="M77" s="51" t="s">
        <v>451</v>
      </c>
      <c r="N77" s="51">
        <v>90</v>
      </c>
      <c r="P77" s="51" t="s">
        <v>100</v>
      </c>
      <c r="Q77" s="51" t="s">
        <v>191</v>
      </c>
      <c r="T77" s="51">
        <v>201606</v>
      </c>
      <c r="U77" s="51" t="s">
        <v>34</v>
      </c>
      <c r="V77" s="51">
        <v>0</v>
      </c>
      <c r="W77" s="6">
        <v>-435.54</v>
      </c>
      <c r="AA77" s="51" t="s">
        <v>35</v>
      </c>
      <c r="AB77" s="51" t="s">
        <v>59</v>
      </c>
      <c r="AD77" s="51" t="s">
        <v>432</v>
      </c>
      <c r="AE77" s="51" t="s">
        <v>60</v>
      </c>
      <c r="AG77" s="51" t="s">
        <v>100</v>
      </c>
      <c r="AH77" s="51" t="s">
        <v>105</v>
      </c>
    </row>
    <row r="78" spans="1:34" x14ac:dyDescent="0.3">
      <c r="A78" s="51" t="s">
        <v>30</v>
      </c>
      <c r="B78" s="51">
        <v>1</v>
      </c>
      <c r="C78" s="51">
        <v>23</v>
      </c>
      <c r="D78" s="51">
        <v>442</v>
      </c>
      <c r="E78" s="51" t="s">
        <v>194</v>
      </c>
      <c r="F78" s="51" t="s">
        <v>9</v>
      </c>
      <c r="G78" s="51" t="s">
        <v>190</v>
      </c>
      <c r="H78" s="51" t="s">
        <v>190</v>
      </c>
      <c r="I78" s="51" t="s">
        <v>100</v>
      </c>
      <c r="J78" s="51" t="s">
        <v>100</v>
      </c>
      <c r="K78" s="51" t="s">
        <v>100</v>
      </c>
      <c r="L78" s="51">
        <v>1</v>
      </c>
      <c r="M78" s="51" t="s">
        <v>451</v>
      </c>
      <c r="N78" s="51">
        <v>90</v>
      </c>
      <c r="P78" s="51" t="s">
        <v>100</v>
      </c>
      <c r="Q78" s="51" t="s">
        <v>191</v>
      </c>
      <c r="T78" s="51">
        <v>201606</v>
      </c>
      <c r="U78" s="51" t="s">
        <v>34</v>
      </c>
      <c r="V78" s="51">
        <v>0</v>
      </c>
      <c r="W78" s="6">
        <v>-11.71</v>
      </c>
      <c r="AA78" s="51" t="s">
        <v>35</v>
      </c>
      <c r="AB78" s="51" t="s">
        <v>59</v>
      </c>
      <c r="AD78" s="51" t="s">
        <v>432</v>
      </c>
      <c r="AE78" s="51" t="s">
        <v>60</v>
      </c>
      <c r="AG78" s="51" t="s">
        <v>100</v>
      </c>
      <c r="AH78" s="51" t="s">
        <v>105</v>
      </c>
    </row>
    <row r="79" spans="1:34" x14ac:dyDescent="0.3">
      <c r="A79" s="51" t="s">
        <v>30</v>
      </c>
      <c r="B79" s="51">
        <v>1</v>
      </c>
      <c r="C79" s="51">
        <v>23</v>
      </c>
      <c r="D79" s="51">
        <v>442</v>
      </c>
      <c r="E79" s="51" t="s">
        <v>195</v>
      </c>
      <c r="F79" s="51" t="s">
        <v>10</v>
      </c>
      <c r="G79" s="51" t="s">
        <v>190</v>
      </c>
      <c r="H79" s="51" t="s">
        <v>190</v>
      </c>
      <c r="I79" s="51" t="s">
        <v>100</v>
      </c>
      <c r="J79" s="51" t="s">
        <v>100</v>
      </c>
      <c r="K79" s="51" t="s">
        <v>100</v>
      </c>
      <c r="L79" s="51">
        <v>1</v>
      </c>
      <c r="M79" s="51" t="s">
        <v>451</v>
      </c>
      <c r="N79" s="51">
        <v>90</v>
      </c>
      <c r="P79" s="51" t="s">
        <v>100</v>
      </c>
      <c r="Q79" s="51" t="s">
        <v>191</v>
      </c>
      <c r="T79" s="51">
        <v>201606</v>
      </c>
      <c r="U79" s="51" t="s">
        <v>34</v>
      </c>
      <c r="V79" s="51">
        <v>0</v>
      </c>
      <c r="W79" s="6">
        <v>-824.58</v>
      </c>
      <c r="AA79" s="51" t="s">
        <v>35</v>
      </c>
      <c r="AB79" s="51" t="s">
        <v>59</v>
      </c>
      <c r="AD79" s="51" t="s">
        <v>432</v>
      </c>
      <c r="AE79" s="51" t="s">
        <v>60</v>
      </c>
      <c r="AG79" s="51" t="s">
        <v>100</v>
      </c>
      <c r="AH79" s="51" t="s">
        <v>105</v>
      </c>
    </row>
    <row r="80" spans="1:34" x14ac:dyDescent="0.3">
      <c r="A80" s="51" t="s">
        <v>30</v>
      </c>
      <c r="B80" s="51">
        <v>1</v>
      </c>
      <c r="C80" s="51">
        <v>23</v>
      </c>
      <c r="D80" s="51">
        <v>442</v>
      </c>
      <c r="E80" s="51" t="s">
        <v>196</v>
      </c>
      <c r="F80" s="51" t="s">
        <v>11</v>
      </c>
      <c r="G80" s="51" t="s">
        <v>190</v>
      </c>
      <c r="H80" s="51" t="s">
        <v>190</v>
      </c>
      <c r="I80" s="51" t="s">
        <v>100</v>
      </c>
      <c r="J80" s="51" t="s">
        <v>100</v>
      </c>
      <c r="K80" s="51" t="s">
        <v>100</v>
      </c>
      <c r="L80" s="51">
        <v>1</v>
      </c>
      <c r="M80" s="51" t="s">
        <v>451</v>
      </c>
      <c r="N80" s="51">
        <v>90</v>
      </c>
      <c r="P80" s="51" t="s">
        <v>100</v>
      </c>
      <c r="Q80" s="51" t="s">
        <v>191</v>
      </c>
      <c r="T80" s="51">
        <v>201606</v>
      </c>
      <c r="U80" s="51" t="s">
        <v>34</v>
      </c>
      <c r="V80" s="51">
        <v>0</v>
      </c>
      <c r="W80" s="6">
        <v>-240.98</v>
      </c>
      <c r="AA80" s="51" t="s">
        <v>35</v>
      </c>
      <c r="AB80" s="51" t="s">
        <v>59</v>
      </c>
      <c r="AD80" s="51" t="s">
        <v>432</v>
      </c>
      <c r="AE80" s="51" t="s">
        <v>60</v>
      </c>
      <c r="AG80" s="51" t="s">
        <v>100</v>
      </c>
      <c r="AH80" s="51" t="s">
        <v>105</v>
      </c>
    </row>
    <row r="81" spans="1:34" x14ac:dyDescent="0.3">
      <c r="A81" s="51" t="s">
        <v>30</v>
      </c>
      <c r="B81" s="51">
        <v>1</v>
      </c>
      <c r="C81" s="51">
        <v>23</v>
      </c>
      <c r="D81" s="51">
        <v>442</v>
      </c>
      <c r="E81" s="51" t="s">
        <v>197</v>
      </c>
      <c r="F81" s="51" t="s">
        <v>12</v>
      </c>
      <c r="G81" s="51" t="s">
        <v>190</v>
      </c>
      <c r="H81" s="51" t="s">
        <v>190</v>
      </c>
      <c r="I81" s="51" t="s">
        <v>100</v>
      </c>
      <c r="J81" s="51" t="s">
        <v>100</v>
      </c>
      <c r="K81" s="51" t="s">
        <v>100</v>
      </c>
      <c r="L81" s="51">
        <v>1</v>
      </c>
      <c r="M81" s="51" t="s">
        <v>451</v>
      </c>
      <c r="N81" s="51">
        <v>90</v>
      </c>
      <c r="P81" s="51" t="s">
        <v>100</v>
      </c>
      <c r="Q81" s="51" t="s">
        <v>191</v>
      </c>
      <c r="T81" s="51">
        <v>201606</v>
      </c>
      <c r="U81" s="51" t="s">
        <v>34</v>
      </c>
      <c r="V81" s="51">
        <v>0</v>
      </c>
      <c r="W81" s="6">
        <v>-54.28</v>
      </c>
      <c r="AA81" s="51" t="s">
        <v>35</v>
      </c>
      <c r="AB81" s="51" t="s">
        <v>59</v>
      </c>
      <c r="AD81" s="51" t="s">
        <v>432</v>
      </c>
      <c r="AE81" s="51" t="s">
        <v>60</v>
      </c>
      <c r="AG81" s="51" t="s">
        <v>100</v>
      </c>
      <c r="AH81" s="51" t="s">
        <v>105</v>
      </c>
    </row>
    <row r="82" spans="1:34" x14ac:dyDescent="0.3">
      <c r="A82" s="51" t="s">
        <v>30</v>
      </c>
      <c r="B82" s="51">
        <v>1</v>
      </c>
      <c r="C82" s="51">
        <v>23</v>
      </c>
      <c r="D82" s="51">
        <v>442</v>
      </c>
      <c r="E82" s="51" t="s">
        <v>198</v>
      </c>
      <c r="F82" s="51" t="s">
        <v>13</v>
      </c>
      <c r="G82" s="51" t="s">
        <v>190</v>
      </c>
      <c r="H82" s="51" t="s">
        <v>190</v>
      </c>
      <c r="I82" s="51" t="s">
        <v>100</v>
      </c>
      <c r="J82" s="51" t="s">
        <v>100</v>
      </c>
      <c r="K82" s="51" t="s">
        <v>100</v>
      </c>
      <c r="L82" s="51">
        <v>1</v>
      </c>
      <c r="M82" s="51" t="s">
        <v>451</v>
      </c>
      <c r="N82" s="51">
        <v>90</v>
      </c>
      <c r="P82" s="51" t="s">
        <v>100</v>
      </c>
      <c r="Q82" s="51" t="s">
        <v>191</v>
      </c>
      <c r="T82" s="51">
        <v>201606</v>
      </c>
      <c r="U82" s="51" t="s">
        <v>34</v>
      </c>
      <c r="V82" s="51">
        <v>0</v>
      </c>
      <c r="W82" s="6">
        <v>-511.27</v>
      </c>
      <c r="AA82" s="51" t="s">
        <v>35</v>
      </c>
      <c r="AB82" s="51" t="s">
        <v>59</v>
      </c>
      <c r="AD82" s="51" t="s">
        <v>432</v>
      </c>
      <c r="AE82" s="51" t="s">
        <v>60</v>
      </c>
      <c r="AG82" s="51" t="s">
        <v>100</v>
      </c>
      <c r="AH82" s="51" t="s">
        <v>105</v>
      </c>
    </row>
    <row r="83" spans="1:34" x14ac:dyDescent="0.3">
      <c r="A83" s="51" t="s">
        <v>30</v>
      </c>
      <c r="B83" s="51">
        <v>1</v>
      </c>
      <c r="C83" s="51">
        <v>25</v>
      </c>
      <c r="D83" s="51">
        <v>440</v>
      </c>
      <c r="E83" s="51" t="s">
        <v>189</v>
      </c>
      <c r="F83" s="51" t="s">
        <v>5</v>
      </c>
      <c r="G83" s="51" t="s">
        <v>190</v>
      </c>
      <c r="H83" s="51" t="s">
        <v>190</v>
      </c>
      <c r="I83" s="51" t="s">
        <v>100</v>
      </c>
      <c r="J83" s="51" t="s">
        <v>100</v>
      </c>
      <c r="K83" s="51" t="s">
        <v>100</v>
      </c>
      <c r="L83" s="51">
        <v>1</v>
      </c>
      <c r="M83" s="51" t="s">
        <v>451</v>
      </c>
      <c r="N83" s="51">
        <v>90</v>
      </c>
      <c r="P83" s="51" t="s">
        <v>100</v>
      </c>
      <c r="Q83" s="51" t="s">
        <v>191</v>
      </c>
      <c r="T83" s="51">
        <v>201606</v>
      </c>
      <c r="U83" s="51" t="s">
        <v>34</v>
      </c>
      <c r="V83" s="51">
        <v>0</v>
      </c>
      <c r="W83" s="6">
        <v>-11266.11</v>
      </c>
      <c r="AA83" s="51" t="s">
        <v>35</v>
      </c>
      <c r="AB83" s="51" t="s">
        <v>59</v>
      </c>
      <c r="AD83" s="51" t="s">
        <v>432</v>
      </c>
      <c r="AE83" s="51" t="s">
        <v>60</v>
      </c>
      <c r="AG83" s="51" t="s">
        <v>100</v>
      </c>
      <c r="AH83" s="51" t="s">
        <v>105</v>
      </c>
    </row>
    <row r="84" spans="1:34" x14ac:dyDescent="0.3">
      <c r="A84" s="51" t="s">
        <v>30</v>
      </c>
      <c r="B84" s="51">
        <v>1</v>
      </c>
      <c r="C84" s="51">
        <v>25</v>
      </c>
      <c r="D84" s="51">
        <v>442</v>
      </c>
      <c r="E84" s="51" t="s">
        <v>436</v>
      </c>
      <c r="F84" s="51" t="s">
        <v>6</v>
      </c>
      <c r="G84" s="51" t="s">
        <v>190</v>
      </c>
      <c r="H84" s="51" t="s">
        <v>190</v>
      </c>
      <c r="I84" s="51" t="s">
        <v>100</v>
      </c>
      <c r="J84" s="51" t="s">
        <v>100</v>
      </c>
      <c r="K84" s="51" t="s">
        <v>100</v>
      </c>
      <c r="L84" s="51">
        <v>1</v>
      </c>
      <c r="M84" s="51" t="s">
        <v>451</v>
      </c>
      <c r="N84" s="51">
        <v>90</v>
      </c>
      <c r="P84" s="51" t="s">
        <v>100</v>
      </c>
      <c r="Q84" s="51" t="s">
        <v>191</v>
      </c>
      <c r="T84" s="51">
        <v>201606</v>
      </c>
      <c r="U84" s="51" t="s">
        <v>34</v>
      </c>
      <c r="V84" s="51">
        <v>0</v>
      </c>
      <c r="W84" s="6">
        <v>-260.82</v>
      </c>
      <c r="AA84" s="51" t="s">
        <v>35</v>
      </c>
      <c r="AB84" s="51" t="s">
        <v>59</v>
      </c>
      <c r="AD84" s="51" t="s">
        <v>432</v>
      </c>
      <c r="AE84" s="51" t="s">
        <v>60</v>
      </c>
      <c r="AG84" s="51" t="s">
        <v>100</v>
      </c>
      <c r="AH84" s="51" t="s">
        <v>105</v>
      </c>
    </row>
    <row r="85" spans="1:34" x14ac:dyDescent="0.3">
      <c r="A85" s="51" t="s">
        <v>30</v>
      </c>
      <c r="B85" s="51">
        <v>1</v>
      </c>
      <c r="C85" s="51">
        <v>25</v>
      </c>
      <c r="D85" s="51">
        <v>442</v>
      </c>
      <c r="E85" s="51" t="s">
        <v>193</v>
      </c>
      <c r="F85" s="51" t="s">
        <v>8</v>
      </c>
      <c r="G85" s="51" t="s">
        <v>190</v>
      </c>
      <c r="H85" s="51" t="s">
        <v>190</v>
      </c>
      <c r="I85" s="51" t="s">
        <v>100</v>
      </c>
      <c r="J85" s="51" t="s">
        <v>100</v>
      </c>
      <c r="K85" s="51" t="s">
        <v>100</v>
      </c>
      <c r="L85" s="51">
        <v>1</v>
      </c>
      <c r="M85" s="51" t="s">
        <v>451</v>
      </c>
      <c r="N85" s="51">
        <v>90</v>
      </c>
      <c r="P85" s="51" t="s">
        <v>100</v>
      </c>
      <c r="Q85" s="51" t="s">
        <v>191</v>
      </c>
      <c r="T85" s="51">
        <v>201606</v>
      </c>
      <c r="U85" s="51" t="s">
        <v>34</v>
      </c>
      <c r="V85" s="51">
        <v>0</v>
      </c>
      <c r="W85" s="6">
        <v>-580.23</v>
      </c>
      <c r="AA85" s="51" t="s">
        <v>35</v>
      </c>
      <c r="AB85" s="51" t="s">
        <v>59</v>
      </c>
      <c r="AD85" s="51" t="s">
        <v>432</v>
      </c>
      <c r="AE85" s="51" t="s">
        <v>60</v>
      </c>
      <c r="AG85" s="51" t="s">
        <v>100</v>
      </c>
      <c r="AH85" s="51" t="s">
        <v>105</v>
      </c>
    </row>
    <row r="86" spans="1:34" x14ac:dyDescent="0.3">
      <c r="A86" s="51" t="s">
        <v>30</v>
      </c>
      <c r="B86" s="51">
        <v>1</v>
      </c>
      <c r="C86" s="51">
        <v>25</v>
      </c>
      <c r="D86" s="51">
        <v>442</v>
      </c>
      <c r="E86" s="51" t="s">
        <v>194</v>
      </c>
      <c r="F86" s="51" t="s">
        <v>9</v>
      </c>
      <c r="G86" s="51" t="s">
        <v>190</v>
      </c>
      <c r="H86" s="51" t="s">
        <v>190</v>
      </c>
      <c r="I86" s="51" t="s">
        <v>100</v>
      </c>
      <c r="J86" s="51" t="s">
        <v>100</v>
      </c>
      <c r="K86" s="51" t="s">
        <v>100</v>
      </c>
      <c r="L86" s="51">
        <v>1</v>
      </c>
      <c r="M86" s="51" t="s">
        <v>451</v>
      </c>
      <c r="N86" s="51">
        <v>90</v>
      </c>
      <c r="P86" s="51" t="s">
        <v>100</v>
      </c>
      <c r="Q86" s="51" t="s">
        <v>191</v>
      </c>
      <c r="T86" s="51">
        <v>201606</v>
      </c>
      <c r="U86" s="51" t="s">
        <v>34</v>
      </c>
      <c r="V86" s="51">
        <v>0</v>
      </c>
      <c r="W86" s="6">
        <v>-13.64</v>
      </c>
      <c r="AA86" s="51" t="s">
        <v>35</v>
      </c>
      <c r="AB86" s="51" t="s">
        <v>59</v>
      </c>
      <c r="AD86" s="51" t="s">
        <v>432</v>
      </c>
      <c r="AE86" s="51" t="s">
        <v>60</v>
      </c>
      <c r="AG86" s="51" t="s">
        <v>100</v>
      </c>
      <c r="AH86" s="51" t="s">
        <v>105</v>
      </c>
    </row>
    <row r="87" spans="1:34" x14ac:dyDescent="0.3">
      <c r="A87" s="51" t="s">
        <v>30</v>
      </c>
      <c r="B87" s="51">
        <v>1</v>
      </c>
      <c r="C87" s="51">
        <v>25</v>
      </c>
      <c r="D87" s="51">
        <v>442</v>
      </c>
      <c r="E87" s="51" t="s">
        <v>195</v>
      </c>
      <c r="F87" s="51" t="s">
        <v>10</v>
      </c>
      <c r="G87" s="51" t="s">
        <v>190</v>
      </c>
      <c r="H87" s="51" t="s">
        <v>190</v>
      </c>
      <c r="I87" s="51" t="s">
        <v>100</v>
      </c>
      <c r="J87" s="51" t="s">
        <v>100</v>
      </c>
      <c r="K87" s="51" t="s">
        <v>100</v>
      </c>
      <c r="L87" s="51">
        <v>1</v>
      </c>
      <c r="M87" s="51" t="s">
        <v>451</v>
      </c>
      <c r="N87" s="51">
        <v>90</v>
      </c>
      <c r="P87" s="51" t="s">
        <v>100</v>
      </c>
      <c r="Q87" s="51" t="s">
        <v>191</v>
      </c>
      <c r="T87" s="51">
        <v>201606</v>
      </c>
      <c r="U87" s="51" t="s">
        <v>34</v>
      </c>
      <c r="V87" s="51">
        <v>0</v>
      </c>
      <c r="W87" s="6">
        <v>-1803.96</v>
      </c>
      <c r="AA87" s="51" t="s">
        <v>35</v>
      </c>
      <c r="AB87" s="51" t="s">
        <v>59</v>
      </c>
      <c r="AD87" s="51" t="s">
        <v>432</v>
      </c>
      <c r="AE87" s="51" t="s">
        <v>60</v>
      </c>
      <c r="AG87" s="51" t="s">
        <v>100</v>
      </c>
      <c r="AH87" s="51" t="s">
        <v>105</v>
      </c>
    </row>
    <row r="88" spans="1:34" x14ac:dyDescent="0.3">
      <c r="A88" s="51" t="s">
        <v>30</v>
      </c>
      <c r="B88" s="51">
        <v>1</v>
      </c>
      <c r="C88" s="51">
        <v>25</v>
      </c>
      <c r="D88" s="51">
        <v>442</v>
      </c>
      <c r="E88" s="51" t="s">
        <v>196</v>
      </c>
      <c r="F88" s="51" t="s">
        <v>11</v>
      </c>
      <c r="G88" s="51" t="s">
        <v>190</v>
      </c>
      <c r="H88" s="51" t="s">
        <v>190</v>
      </c>
      <c r="I88" s="51" t="s">
        <v>100</v>
      </c>
      <c r="J88" s="51" t="s">
        <v>100</v>
      </c>
      <c r="K88" s="51" t="s">
        <v>100</v>
      </c>
      <c r="L88" s="51">
        <v>1</v>
      </c>
      <c r="M88" s="51" t="s">
        <v>451</v>
      </c>
      <c r="N88" s="51">
        <v>90</v>
      </c>
      <c r="P88" s="51" t="s">
        <v>100</v>
      </c>
      <c r="Q88" s="51" t="s">
        <v>191</v>
      </c>
      <c r="T88" s="51">
        <v>201606</v>
      </c>
      <c r="U88" s="51" t="s">
        <v>34</v>
      </c>
      <c r="V88" s="51">
        <v>0</v>
      </c>
      <c r="W88" s="6">
        <v>-89.56</v>
      </c>
      <c r="AA88" s="51" t="s">
        <v>35</v>
      </c>
      <c r="AB88" s="51" t="s">
        <v>59</v>
      </c>
      <c r="AD88" s="51" t="s">
        <v>432</v>
      </c>
      <c r="AE88" s="51" t="s">
        <v>60</v>
      </c>
      <c r="AG88" s="51" t="s">
        <v>100</v>
      </c>
      <c r="AH88" s="51" t="s">
        <v>105</v>
      </c>
    </row>
    <row r="89" spans="1:34" x14ac:dyDescent="0.3">
      <c r="A89" s="51" t="s">
        <v>30</v>
      </c>
      <c r="B89" s="51">
        <v>1</v>
      </c>
      <c r="C89" s="51">
        <v>25</v>
      </c>
      <c r="D89" s="51">
        <v>442</v>
      </c>
      <c r="E89" s="51" t="s">
        <v>197</v>
      </c>
      <c r="F89" s="51" t="s">
        <v>12</v>
      </c>
      <c r="G89" s="51" t="s">
        <v>190</v>
      </c>
      <c r="H89" s="51" t="s">
        <v>190</v>
      </c>
      <c r="I89" s="51" t="s">
        <v>100</v>
      </c>
      <c r="J89" s="51" t="s">
        <v>100</v>
      </c>
      <c r="K89" s="51" t="s">
        <v>100</v>
      </c>
      <c r="L89" s="51">
        <v>1</v>
      </c>
      <c r="M89" s="51" t="s">
        <v>451</v>
      </c>
      <c r="N89" s="51">
        <v>90</v>
      </c>
      <c r="P89" s="51" t="s">
        <v>100</v>
      </c>
      <c r="Q89" s="51" t="s">
        <v>191</v>
      </c>
      <c r="T89" s="51">
        <v>201606</v>
      </c>
      <c r="U89" s="51" t="s">
        <v>34</v>
      </c>
      <c r="V89" s="51">
        <v>0</v>
      </c>
      <c r="W89" s="6">
        <v>-195.28</v>
      </c>
      <c r="AA89" s="51" t="s">
        <v>35</v>
      </c>
      <c r="AB89" s="51" t="s">
        <v>59</v>
      </c>
      <c r="AD89" s="51" t="s">
        <v>432</v>
      </c>
      <c r="AE89" s="51" t="s">
        <v>60</v>
      </c>
      <c r="AG89" s="51" t="s">
        <v>100</v>
      </c>
      <c r="AH89" s="51" t="s">
        <v>105</v>
      </c>
    </row>
    <row r="90" spans="1:34" x14ac:dyDescent="0.3">
      <c r="A90" s="51" t="s">
        <v>30</v>
      </c>
      <c r="B90" s="51">
        <v>1</v>
      </c>
      <c r="C90" s="51">
        <v>25</v>
      </c>
      <c r="D90" s="51">
        <v>442</v>
      </c>
      <c r="E90" s="51" t="s">
        <v>198</v>
      </c>
      <c r="F90" s="51" t="s">
        <v>13</v>
      </c>
      <c r="G90" s="51" t="s">
        <v>190</v>
      </c>
      <c r="H90" s="51" t="s">
        <v>190</v>
      </c>
      <c r="I90" s="51" t="s">
        <v>100</v>
      </c>
      <c r="J90" s="51" t="s">
        <v>100</v>
      </c>
      <c r="K90" s="51" t="s">
        <v>100</v>
      </c>
      <c r="L90" s="51">
        <v>1</v>
      </c>
      <c r="M90" s="51" t="s">
        <v>451</v>
      </c>
      <c r="N90" s="51">
        <v>90</v>
      </c>
      <c r="P90" s="51" t="s">
        <v>100</v>
      </c>
      <c r="Q90" s="51" t="s">
        <v>191</v>
      </c>
      <c r="T90" s="51">
        <v>201606</v>
      </c>
      <c r="U90" s="51" t="s">
        <v>34</v>
      </c>
      <c r="V90" s="51">
        <v>0</v>
      </c>
      <c r="W90" s="6">
        <v>-23.21</v>
      </c>
      <c r="AA90" s="51" t="s">
        <v>35</v>
      </c>
      <c r="AB90" s="51" t="s">
        <v>59</v>
      </c>
      <c r="AD90" s="51" t="s">
        <v>432</v>
      </c>
      <c r="AE90" s="51" t="s">
        <v>60</v>
      </c>
      <c r="AG90" s="51" t="s">
        <v>100</v>
      </c>
      <c r="AH90" s="51" t="s">
        <v>105</v>
      </c>
    </row>
    <row r="91" spans="1:34" x14ac:dyDescent="0.3">
      <c r="A91" s="51" t="s">
        <v>30</v>
      </c>
      <c r="B91" s="51">
        <v>1</v>
      </c>
      <c r="C91" s="51">
        <v>26</v>
      </c>
      <c r="D91" s="51">
        <v>440</v>
      </c>
      <c r="E91" s="51" t="s">
        <v>189</v>
      </c>
      <c r="F91" s="51" t="s">
        <v>5</v>
      </c>
      <c r="G91" s="51" t="s">
        <v>190</v>
      </c>
      <c r="H91" s="51" t="s">
        <v>190</v>
      </c>
      <c r="I91" s="51" t="s">
        <v>100</v>
      </c>
      <c r="J91" s="51" t="s">
        <v>100</v>
      </c>
      <c r="K91" s="51" t="s">
        <v>100</v>
      </c>
      <c r="L91" s="51">
        <v>1</v>
      </c>
      <c r="M91" s="51" t="s">
        <v>451</v>
      </c>
      <c r="N91" s="51">
        <v>90</v>
      </c>
      <c r="P91" s="51" t="s">
        <v>100</v>
      </c>
      <c r="Q91" s="51" t="s">
        <v>191</v>
      </c>
      <c r="T91" s="51">
        <v>201606</v>
      </c>
      <c r="U91" s="51" t="s">
        <v>34</v>
      </c>
      <c r="V91" s="51">
        <v>0</v>
      </c>
      <c r="W91" s="6">
        <v>-19149.91</v>
      </c>
      <c r="AA91" s="51" t="s">
        <v>35</v>
      </c>
      <c r="AB91" s="51" t="s">
        <v>59</v>
      </c>
      <c r="AD91" s="51" t="s">
        <v>432</v>
      </c>
      <c r="AE91" s="51" t="s">
        <v>60</v>
      </c>
      <c r="AG91" s="51" t="s">
        <v>100</v>
      </c>
      <c r="AH91" s="51" t="s">
        <v>105</v>
      </c>
    </row>
    <row r="92" spans="1:34" x14ac:dyDescent="0.3">
      <c r="A92" s="51" t="s">
        <v>30</v>
      </c>
      <c r="B92" s="51">
        <v>1</v>
      </c>
      <c r="C92" s="51">
        <v>26</v>
      </c>
      <c r="D92" s="51">
        <v>442</v>
      </c>
      <c r="E92" s="51" t="s">
        <v>193</v>
      </c>
      <c r="F92" s="51" t="s">
        <v>8</v>
      </c>
      <c r="G92" s="51" t="s">
        <v>190</v>
      </c>
      <c r="H92" s="51" t="s">
        <v>190</v>
      </c>
      <c r="I92" s="51" t="s">
        <v>100</v>
      </c>
      <c r="J92" s="51" t="s">
        <v>100</v>
      </c>
      <c r="K92" s="51" t="s">
        <v>100</v>
      </c>
      <c r="L92" s="51">
        <v>1</v>
      </c>
      <c r="M92" s="51" t="s">
        <v>451</v>
      </c>
      <c r="N92" s="51">
        <v>90</v>
      </c>
      <c r="P92" s="51" t="s">
        <v>100</v>
      </c>
      <c r="Q92" s="51" t="s">
        <v>191</v>
      </c>
      <c r="T92" s="51">
        <v>201606</v>
      </c>
      <c r="U92" s="51" t="s">
        <v>34</v>
      </c>
      <c r="V92" s="51">
        <v>0</v>
      </c>
      <c r="W92" s="6">
        <v>-709.26</v>
      </c>
      <c r="AA92" s="51" t="s">
        <v>35</v>
      </c>
      <c r="AB92" s="51" t="s">
        <v>59</v>
      </c>
      <c r="AD92" s="51" t="s">
        <v>432</v>
      </c>
      <c r="AE92" s="51" t="s">
        <v>60</v>
      </c>
      <c r="AG92" s="51" t="s">
        <v>100</v>
      </c>
      <c r="AH92" s="51" t="s">
        <v>105</v>
      </c>
    </row>
    <row r="93" spans="1:34" x14ac:dyDescent="0.3">
      <c r="A93" s="51" t="s">
        <v>30</v>
      </c>
      <c r="B93" s="51">
        <v>1</v>
      </c>
      <c r="C93" s="51">
        <v>26</v>
      </c>
      <c r="D93" s="51">
        <v>442</v>
      </c>
      <c r="E93" s="51" t="s">
        <v>194</v>
      </c>
      <c r="F93" s="51" t="s">
        <v>9</v>
      </c>
      <c r="G93" s="51" t="s">
        <v>190</v>
      </c>
      <c r="H93" s="51" t="s">
        <v>190</v>
      </c>
      <c r="I93" s="51" t="s">
        <v>100</v>
      </c>
      <c r="J93" s="51" t="s">
        <v>100</v>
      </c>
      <c r="K93" s="51" t="s">
        <v>100</v>
      </c>
      <c r="L93" s="51">
        <v>1</v>
      </c>
      <c r="M93" s="51" t="s">
        <v>451</v>
      </c>
      <c r="N93" s="51">
        <v>90</v>
      </c>
      <c r="P93" s="51" t="s">
        <v>100</v>
      </c>
      <c r="Q93" s="51" t="s">
        <v>191</v>
      </c>
      <c r="T93" s="51">
        <v>201606</v>
      </c>
      <c r="U93" s="51" t="s">
        <v>34</v>
      </c>
      <c r="V93" s="51">
        <v>0</v>
      </c>
      <c r="W93" s="6">
        <v>-28.97</v>
      </c>
      <c r="AA93" s="51" t="s">
        <v>35</v>
      </c>
      <c r="AB93" s="51" t="s">
        <v>59</v>
      </c>
      <c r="AD93" s="51" t="s">
        <v>432</v>
      </c>
      <c r="AE93" s="51" t="s">
        <v>60</v>
      </c>
      <c r="AG93" s="51" t="s">
        <v>100</v>
      </c>
      <c r="AH93" s="51" t="s">
        <v>105</v>
      </c>
    </row>
    <row r="94" spans="1:34" x14ac:dyDescent="0.3">
      <c r="A94" s="51" t="s">
        <v>30</v>
      </c>
      <c r="B94" s="51">
        <v>1</v>
      </c>
      <c r="C94" s="51">
        <v>26</v>
      </c>
      <c r="D94" s="51">
        <v>442</v>
      </c>
      <c r="E94" s="51" t="s">
        <v>195</v>
      </c>
      <c r="F94" s="51" t="s">
        <v>10</v>
      </c>
      <c r="G94" s="51" t="s">
        <v>190</v>
      </c>
      <c r="H94" s="51" t="s">
        <v>190</v>
      </c>
      <c r="I94" s="51" t="s">
        <v>100</v>
      </c>
      <c r="J94" s="51" t="s">
        <v>100</v>
      </c>
      <c r="K94" s="51" t="s">
        <v>100</v>
      </c>
      <c r="L94" s="51">
        <v>1</v>
      </c>
      <c r="M94" s="51" t="s">
        <v>451</v>
      </c>
      <c r="N94" s="51">
        <v>90</v>
      </c>
      <c r="P94" s="51" t="s">
        <v>100</v>
      </c>
      <c r="Q94" s="51" t="s">
        <v>191</v>
      </c>
      <c r="T94" s="51">
        <v>201606</v>
      </c>
      <c r="U94" s="51" t="s">
        <v>34</v>
      </c>
      <c r="V94" s="51">
        <v>0</v>
      </c>
      <c r="W94" s="6">
        <v>-1399.27</v>
      </c>
      <c r="AA94" s="51" t="s">
        <v>35</v>
      </c>
      <c r="AB94" s="51" t="s">
        <v>59</v>
      </c>
      <c r="AD94" s="51" t="s">
        <v>432</v>
      </c>
      <c r="AE94" s="51" t="s">
        <v>60</v>
      </c>
      <c r="AG94" s="51" t="s">
        <v>100</v>
      </c>
      <c r="AH94" s="51" t="s">
        <v>105</v>
      </c>
    </row>
    <row r="95" spans="1:34" x14ac:dyDescent="0.3">
      <c r="A95" s="51" t="s">
        <v>30</v>
      </c>
      <c r="B95" s="51">
        <v>1</v>
      </c>
      <c r="C95" s="51">
        <v>26</v>
      </c>
      <c r="D95" s="51">
        <v>442</v>
      </c>
      <c r="E95" s="51" t="s">
        <v>196</v>
      </c>
      <c r="F95" s="51" t="s">
        <v>11</v>
      </c>
      <c r="G95" s="51" t="s">
        <v>190</v>
      </c>
      <c r="H95" s="51" t="s">
        <v>190</v>
      </c>
      <c r="I95" s="51" t="s">
        <v>100</v>
      </c>
      <c r="J95" s="51" t="s">
        <v>100</v>
      </c>
      <c r="K95" s="51" t="s">
        <v>100</v>
      </c>
      <c r="L95" s="51">
        <v>1</v>
      </c>
      <c r="M95" s="51" t="s">
        <v>451</v>
      </c>
      <c r="N95" s="51">
        <v>90</v>
      </c>
      <c r="P95" s="51" t="s">
        <v>100</v>
      </c>
      <c r="Q95" s="51" t="s">
        <v>191</v>
      </c>
      <c r="T95" s="51">
        <v>201606</v>
      </c>
      <c r="U95" s="51" t="s">
        <v>34</v>
      </c>
      <c r="V95" s="51">
        <v>0</v>
      </c>
      <c r="W95" s="6">
        <v>-139.72</v>
      </c>
      <c r="AA95" s="51" t="s">
        <v>35</v>
      </c>
      <c r="AB95" s="51" t="s">
        <v>59</v>
      </c>
      <c r="AD95" s="51" t="s">
        <v>432</v>
      </c>
      <c r="AE95" s="51" t="s">
        <v>60</v>
      </c>
      <c r="AG95" s="51" t="s">
        <v>100</v>
      </c>
      <c r="AH95" s="51" t="s">
        <v>105</v>
      </c>
    </row>
    <row r="96" spans="1:34" x14ac:dyDescent="0.3">
      <c r="A96" s="51" t="s">
        <v>30</v>
      </c>
      <c r="B96" s="51">
        <v>1</v>
      </c>
      <c r="C96" s="51">
        <v>26</v>
      </c>
      <c r="D96" s="51">
        <v>442</v>
      </c>
      <c r="E96" s="51" t="s">
        <v>197</v>
      </c>
      <c r="F96" s="51" t="s">
        <v>12</v>
      </c>
      <c r="G96" s="51" t="s">
        <v>190</v>
      </c>
      <c r="H96" s="51" t="s">
        <v>190</v>
      </c>
      <c r="I96" s="51" t="s">
        <v>100</v>
      </c>
      <c r="J96" s="51" t="s">
        <v>100</v>
      </c>
      <c r="K96" s="51" t="s">
        <v>100</v>
      </c>
      <c r="L96" s="51">
        <v>1</v>
      </c>
      <c r="M96" s="51" t="s">
        <v>451</v>
      </c>
      <c r="N96" s="51">
        <v>90</v>
      </c>
      <c r="P96" s="51" t="s">
        <v>100</v>
      </c>
      <c r="Q96" s="51" t="s">
        <v>191</v>
      </c>
      <c r="T96" s="51">
        <v>201606</v>
      </c>
      <c r="U96" s="51" t="s">
        <v>34</v>
      </c>
      <c r="V96" s="51">
        <v>0</v>
      </c>
      <c r="W96" s="6">
        <v>-406.98</v>
      </c>
      <c r="AA96" s="51" t="s">
        <v>35</v>
      </c>
      <c r="AB96" s="51" t="s">
        <v>59</v>
      </c>
      <c r="AD96" s="51" t="s">
        <v>432</v>
      </c>
      <c r="AE96" s="51" t="s">
        <v>60</v>
      </c>
      <c r="AG96" s="51" t="s">
        <v>100</v>
      </c>
      <c r="AH96" s="51" t="s">
        <v>105</v>
      </c>
    </row>
    <row r="97" spans="1:34" x14ac:dyDescent="0.3">
      <c r="A97" s="51" t="s">
        <v>30</v>
      </c>
      <c r="B97" s="51">
        <v>1</v>
      </c>
      <c r="C97" s="51">
        <v>26</v>
      </c>
      <c r="D97" s="51">
        <v>442</v>
      </c>
      <c r="E97" s="51" t="s">
        <v>198</v>
      </c>
      <c r="F97" s="51" t="s">
        <v>13</v>
      </c>
      <c r="G97" s="51" t="s">
        <v>190</v>
      </c>
      <c r="H97" s="51" t="s">
        <v>190</v>
      </c>
      <c r="I97" s="51" t="s">
        <v>100</v>
      </c>
      <c r="J97" s="51" t="s">
        <v>100</v>
      </c>
      <c r="K97" s="51" t="s">
        <v>100</v>
      </c>
      <c r="L97" s="51">
        <v>1</v>
      </c>
      <c r="M97" s="51" t="s">
        <v>451</v>
      </c>
      <c r="N97" s="51">
        <v>90</v>
      </c>
      <c r="P97" s="51" t="s">
        <v>100</v>
      </c>
      <c r="Q97" s="51" t="s">
        <v>191</v>
      </c>
      <c r="T97" s="51">
        <v>201606</v>
      </c>
      <c r="U97" s="51" t="s">
        <v>34</v>
      </c>
      <c r="V97" s="51">
        <v>0</v>
      </c>
      <c r="W97" s="6">
        <v>-252.48</v>
      </c>
      <c r="AA97" s="51" t="s">
        <v>35</v>
      </c>
      <c r="AB97" s="51" t="s">
        <v>59</v>
      </c>
      <c r="AD97" s="51" t="s">
        <v>432</v>
      </c>
      <c r="AE97" s="51" t="s">
        <v>60</v>
      </c>
      <c r="AG97" s="51" t="s">
        <v>100</v>
      </c>
      <c r="AH97" s="51" t="s">
        <v>105</v>
      </c>
    </row>
    <row r="98" spans="1:34" x14ac:dyDescent="0.3">
      <c r="A98" s="51" t="s">
        <v>30</v>
      </c>
      <c r="B98" s="51">
        <v>1</v>
      </c>
      <c r="C98" s="51">
        <v>27</v>
      </c>
      <c r="D98" s="51">
        <v>440</v>
      </c>
      <c r="E98" s="51" t="s">
        <v>189</v>
      </c>
      <c r="F98" s="51" t="s">
        <v>5</v>
      </c>
      <c r="G98" s="51" t="s">
        <v>190</v>
      </c>
      <c r="H98" s="51" t="s">
        <v>190</v>
      </c>
      <c r="I98" s="51" t="s">
        <v>100</v>
      </c>
      <c r="J98" s="51" t="s">
        <v>100</v>
      </c>
      <c r="K98" s="51" t="s">
        <v>100</v>
      </c>
      <c r="L98" s="51">
        <v>1</v>
      </c>
      <c r="M98" s="51" t="s">
        <v>451</v>
      </c>
      <c r="N98" s="51">
        <v>90</v>
      </c>
      <c r="P98" s="51" t="s">
        <v>100</v>
      </c>
      <c r="Q98" s="51" t="s">
        <v>191</v>
      </c>
      <c r="T98" s="51">
        <v>201606</v>
      </c>
      <c r="U98" s="51" t="s">
        <v>34</v>
      </c>
      <c r="V98" s="51">
        <v>0</v>
      </c>
      <c r="W98" s="6">
        <v>-3883.69</v>
      </c>
      <c r="AA98" s="51" t="s">
        <v>35</v>
      </c>
      <c r="AB98" s="51" t="s">
        <v>59</v>
      </c>
      <c r="AD98" s="51" t="s">
        <v>432</v>
      </c>
      <c r="AE98" s="51" t="s">
        <v>60</v>
      </c>
      <c r="AG98" s="51" t="s">
        <v>100</v>
      </c>
      <c r="AH98" s="51" t="s">
        <v>105</v>
      </c>
    </row>
    <row r="99" spans="1:34" x14ac:dyDescent="0.3">
      <c r="A99" s="51" t="s">
        <v>30</v>
      </c>
      <c r="B99" s="51">
        <v>1</v>
      </c>
      <c r="C99" s="51">
        <v>27</v>
      </c>
      <c r="D99" s="51">
        <v>442</v>
      </c>
      <c r="E99" s="51" t="s">
        <v>193</v>
      </c>
      <c r="F99" s="51" t="s">
        <v>8</v>
      </c>
      <c r="G99" s="51" t="s">
        <v>190</v>
      </c>
      <c r="H99" s="51" t="s">
        <v>190</v>
      </c>
      <c r="I99" s="51" t="s">
        <v>100</v>
      </c>
      <c r="J99" s="51" t="s">
        <v>100</v>
      </c>
      <c r="K99" s="51" t="s">
        <v>100</v>
      </c>
      <c r="L99" s="51">
        <v>1</v>
      </c>
      <c r="M99" s="51" t="s">
        <v>451</v>
      </c>
      <c r="N99" s="51">
        <v>90</v>
      </c>
      <c r="P99" s="51" t="s">
        <v>100</v>
      </c>
      <c r="Q99" s="51" t="s">
        <v>191</v>
      </c>
      <c r="T99" s="51">
        <v>201606</v>
      </c>
      <c r="U99" s="51" t="s">
        <v>34</v>
      </c>
      <c r="V99" s="51">
        <v>0</v>
      </c>
      <c r="W99" s="6">
        <v>-358.87</v>
      </c>
      <c r="AA99" s="51" t="s">
        <v>35</v>
      </c>
      <c r="AB99" s="51" t="s">
        <v>59</v>
      </c>
      <c r="AD99" s="51" t="s">
        <v>432</v>
      </c>
      <c r="AE99" s="51" t="s">
        <v>60</v>
      </c>
      <c r="AG99" s="51" t="s">
        <v>100</v>
      </c>
      <c r="AH99" s="51" t="s">
        <v>105</v>
      </c>
    </row>
    <row r="100" spans="1:34" x14ac:dyDescent="0.3">
      <c r="A100" s="51" t="s">
        <v>30</v>
      </c>
      <c r="B100" s="51">
        <v>1</v>
      </c>
      <c r="C100" s="51">
        <v>27</v>
      </c>
      <c r="D100" s="51">
        <v>442</v>
      </c>
      <c r="E100" s="51" t="s">
        <v>194</v>
      </c>
      <c r="F100" s="51" t="s">
        <v>9</v>
      </c>
      <c r="G100" s="51" t="s">
        <v>190</v>
      </c>
      <c r="H100" s="51" t="s">
        <v>190</v>
      </c>
      <c r="I100" s="51" t="s">
        <v>100</v>
      </c>
      <c r="J100" s="51" t="s">
        <v>100</v>
      </c>
      <c r="K100" s="51" t="s">
        <v>100</v>
      </c>
      <c r="L100" s="51">
        <v>1</v>
      </c>
      <c r="M100" s="51" t="s">
        <v>451</v>
      </c>
      <c r="N100" s="51">
        <v>90</v>
      </c>
      <c r="P100" s="51" t="s">
        <v>100</v>
      </c>
      <c r="Q100" s="51" t="s">
        <v>191</v>
      </c>
      <c r="T100" s="51">
        <v>201606</v>
      </c>
      <c r="U100" s="51" t="s">
        <v>34</v>
      </c>
      <c r="V100" s="51">
        <v>0</v>
      </c>
      <c r="W100" s="6">
        <v>-4.16</v>
      </c>
      <c r="AA100" s="51" t="s">
        <v>35</v>
      </c>
      <c r="AB100" s="51" t="s">
        <v>59</v>
      </c>
      <c r="AD100" s="51" t="s">
        <v>432</v>
      </c>
      <c r="AE100" s="51" t="s">
        <v>60</v>
      </c>
      <c r="AG100" s="51" t="s">
        <v>100</v>
      </c>
      <c r="AH100" s="51" t="s">
        <v>105</v>
      </c>
    </row>
    <row r="101" spans="1:34" x14ac:dyDescent="0.3">
      <c r="A101" s="51" t="s">
        <v>30</v>
      </c>
      <c r="B101" s="51">
        <v>1</v>
      </c>
      <c r="C101" s="51">
        <v>27</v>
      </c>
      <c r="D101" s="51">
        <v>442</v>
      </c>
      <c r="E101" s="51" t="s">
        <v>195</v>
      </c>
      <c r="F101" s="51" t="s">
        <v>10</v>
      </c>
      <c r="G101" s="51" t="s">
        <v>190</v>
      </c>
      <c r="H101" s="51" t="s">
        <v>190</v>
      </c>
      <c r="I101" s="51" t="s">
        <v>100</v>
      </c>
      <c r="J101" s="51" t="s">
        <v>100</v>
      </c>
      <c r="K101" s="51" t="s">
        <v>100</v>
      </c>
      <c r="L101" s="51">
        <v>1</v>
      </c>
      <c r="M101" s="51" t="s">
        <v>451</v>
      </c>
      <c r="N101" s="51">
        <v>90</v>
      </c>
      <c r="P101" s="51" t="s">
        <v>100</v>
      </c>
      <c r="Q101" s="51" t="s">
        <v>191</v>
      </c>
      <c r="T101" s="51">
        <v>201606</v>
      </c>
      <c r="U101" s="51" t="s">
        <v>34</v>
      </c>
      <c r="V101" s="51">
        <v>0</v>
      </c>
      <c r="W101" s="6">
        <v>-349.52</v>
      </c>
      <c r="AA101" s="51" t="s">
        <v>35</v>
      </c>
      <c r="AB101" s="51" t="s">
        <v>59</v>
      </c>
      <c r="AD101" s="51" t="s">
        <v>432</v>
      </c>
      <c r="AE101" s="51" t="s">
        <v>60</v>
      </c>
      <c r="AG101" s="51" t="s">
        <v>100</v>
      </c>
      <c r="AH101" s="51" t="s">
        <v>105</v>
      </c>
    </row>
    <row r="102" spans="1:34" x14ac:dyDescent="0.3">
      <c r="A102" s="51" t="s">
        <v>30</v>
      </c>
      <c r="B102" s="51">
        <v>1</v>
      </c>
      <c r="C102" s="51">
        <v>27</v>
      </c>
      <c r="D102" s="51">
        <v>442</v>
      </c>
      <c r="E102" s="51" t="s">
        <v>196</v>
      </c>
      <c r="F102" s="51" t="s">
        <v>11</v>
      </c>
      <c r="G102" s="51" t="s">
        <v>190</v>
      </c>
      <c r="H102" s="51" t="s">
        <v>190</v>
      </c>
      <c r="I102" s="51" t="s">
        <v>100</v>
      </c>
      <c r="J102" s="51" t="s">
        <v>100</v>
      </c>
      <c r="K102" s="51" t="s">
        <v>100</v>
      </c>
      <c r="L102" s="51">
        <v>1</v>
      </c>
      <c r="M102" s="51" t="s">
        <v>451</v>
      </c>
      <c r="N102" s="51">
        <v>90</v>
      </c>
      <c r="P102" s="51" t="s">
        <v>100</v>
      </c>
      <c r="Q102" s="51" t="s">
        <v>191</v>
      </c>
      <c r="T102" s="51">
        <v>201606</v>
      </c>
      <c r="U102" s="51" t="s">
        <v>34</v>
      </c>
      <c r="V102" s="51">
        <v>0</v>
      </c>
      <c r="W102" s="6">
        <v>-6.09</v>
      </c>
      <c r="AA102" s="51" t="s">
        <v>35</v>
      </c>
      <c r="AB102" s="51" t="s">
        <v>59</v>
      </c>
      <c r="AD102" s="51" t="s">
        <v>432</v>
      </c>
      <c r="AE102" s="51" t="s">
        <v>60</v>
      </c>
      <c r="AG102" s="51" t="s">
        <v>100</v>
      </c>
      <c r="AH102" s="51" t="s">
        <v>105</v>
      </c>
    </row>
    <row r="103" spans="1:34" x14ac:dyDescent="0.3">
      <c r="A103" s="51" t="s">
        <v>30</v>
      </c>
      <c r="B103" s="51">
        <v>1</v>
      </c>
      <c r="C103" s="51">
        <v>27</v>
      </c>
      <c r="D103" s="51">
        <v>442</v>
      </c>
      <c r="E103" s="51" t="s">
        <v>197</v>
      </c>
      <c r="F103" s="51" t="s">
        <v>12</v>
      </c>
      <c r="G103" s="51" t="s">
        <v>190</v>
      </c>
      <c r="H103" s="51" t="s">
        <v>190</v>
      </c>
      <c r="I103" s="51" t="s">
        <v>100</v>
      </c>
      <c r="J103" s="51" t="s">
        <v>100</v>
      </c>
      <c r="K103" s="51" t="s">
        <v>100</v>
      </c>
      <c r="L103" s="51">
        <v>1</v>
      </c>
      <c r="M103" s="51" t="s">
        <v>451</v>
      </c>
      <c r="N103" s="51">
        <v>90</v>
      </c>
      <c r="P103" s="51" t="s">
        <v>100</v>
      </c>
      <c r="Q103" s="51" t="s">
        <v>191</v>
      </c>
      <c r="T103" s="51">
        <v>201606</v>
      </c>
      <c r="U103" s="51" t="s">
        <v>34</v>
      </c>
      <c r="V103" s="51">
        <v>0</v>
      </c>
      <c r="W103" s="6">
        <v>-239.99</v>
      </c>
      <c r="AA103" s="51" t="s">
        <v>35</v>
      </c>
      <c r="AB103" s="51" t="s">
        <v>59</v>
      </c>
      <c r="AD103" s="51" t="s">
        <v>432</v>
      </c>
      <c r="AE103" s="51" t="s">
        <v>60</v>
      </c>
      <c r="AG103" s="51" t="s">
        <v>100</v>
      </c>
      <c r="AH103" s="51" t="s">
        <v>105</v>
      </c>
    </row>
    <row r="104" spans="1:34" x14ac:dyDescent="0.3">
      <c r="A104" s="51" t="s">
        <v>30</v>
      </c>
      <c r="B104" s="51">
        <v>1</v>
      </c>
      <c r="C104" s="51">
        <v>28</v>
      </c>
      <c r="D104" s="51">
        <v>440</v>
      </c>
      <c r="E104" s="51" t="s">
        <v>189</v>
      </c>
      <c r="F104" s="51" t="s">
        <v>5</v>
      </c>
      <c r="G104" s="51" t="s">
        <v>190</v>
      </c>
      <c r="H104" s="51" t="s">
        <v>190</v>
      </c>
      <c r="I104" s="51" t="s">
        <v>100</v>
      </c>
      <c r="J104" s="51" t="s">
        <v>100</v>
      </c>
      <c r="K104" s="51" t="s">
        <v>100</v>
      </c>
      <c r="L104" s="51">
        <v>1</v>
      </c>
      <c r="M104" s="51" t="s">
        <v>451</v>
      </c>
      <c r="N104" s="51">
        <v>90</v>
      </c>
      <c r="P104" s="51" t="s">
        <v>100</v>
      </c>
      <c r="Q104" s="51" t="s">
        <v>191</v>
      </c>
      <c r="T104" s="51">
        <v>201606</v>
      </c>
      <c r="U104" s="51" t="s">
        <v>34</v>
      </c>
      <c r="V104" s="51">
        <v>0</v>
      </c>
      <c r="W104" s="6">
        <v>-5885.57</v>
      </c>
      <c r="AA104" s="51" t="s">
        <v>35</v>
      </c>
      <c r="AB104" s="51" t="s">
        <v>59</v>
      </c>
      <c r="AD104" s="51" t="s">
        <v>432</v>
      </c>
      <c r="AE104" s="51" t="s">
        <v>60</v>
      </c>
      <c r="AG104" s="51" t="s">
        <v>100</v>
      </c>
      <c r="AH104" s="51" t="s">
        <v>105</v>
      </c>
    </row>
    <row r="105" spans="1:34" x14ac:dyDescent="0.3">
      <c r="A105" s="51" t="s">
        <v>30</v>
      </c>
      <c r="B105" s="51">
        <v>1</v>
      </c>
      <c r="C105" s="51">
        <v>28</v>
      </c>
      <c r="D105" s="51">
        <v>442</v>
      </c>
      <c r="E105" s="51" t="s">
        <v>437</v>
      </c>
      <c r="F105" s="51" t="s">
        <v>7</v>
      </c>
      <c r="G105" s="51" t="s">
        <v>190</v>
      </c>
      <c r="H105" s="51" t="s">
        <v>190</v>
      </c>
      <c r="I105" s="51" t="s">
        <v>100</v>
      </c>
      <c r="J105" s="51" t="s">
        <v>100</v>
      </c>
      <c r="K105" s="51" t="s">
        <v>100</v>
      </c>
      <c r="L105" s="51">
        <v>1</v>
      </c>
      <c r="M105" s="51" t="s">
        <v>451</v>
      </c>
      <c r="N105" s="51">
        <v>90</v>
      </c>
      <c r="P105" s="51" t="s">
        <v>100</v>
      </c>
      <c r="Q105" s="51" t="s">
        <v>191</v>
      </c>
      <c r="T105" s="51">
        <v>201606</v>
      </c>
      <c r="U105" s="51" t="s">
        <v>34</v>
      </c>
      <c r="V105" s="51">
        <v>0</v>
      </c>
      <c r="W105" s="6">
        <v>-207.32</v>
      </c>
      <c r="AA105" s="51" t="s">
        <v>35</v>
      </c>
      <c r="AB105" s="51" t="s">
        <v>59</v>
      </c>
      <c r="AD105" s="51" t="s">
        <v>432</v>
      </c>
      <c r="AE105" s="51" t="s">
        <v>60</v>
      </c>
      <c r="AG105" s="51" t="s">
        <v>100</v>
      </c>
      <c r="AH105" s="51" t="s">
        <v>105</v>
      </c>
    </row>
    <row r="106" spans="1:34" x14ac:dyDescent="0.3">
      <c r="A106" s="51" t="s">
        <v>30</v>
      </c>
      <c r="B106" s="51">
        <v>1</v>
      </c>
      <c r="C106" s="51">
        <v>28</v>
      </c>
      <c r="D106" s="51">
        <v>442</v>
      </c>
      <c r="E106" s="51" t="s">
        <v>193</v>
      </c>
      <c r="F106" s="51" t="s">
        <v>8</v>
      </c>
      <c r="G106" s="51" t="s">
        <v>190</v>
      </c>
      <c r="H106" s="51" t="s">
        <v>190</v>
      </c>
      <c r="I106" s="51" t="s">
        <v>100</v>
      </c>
      <c r="J106" s="51" t="s">
        <v>100</v>
      </c>
      <c r="K106" s="51" t="s">
        <v>100</v>
      </c>
      <c r="L106" s="51">
        <v>1</v>
      </c>
      <c r="M106" s="51" t="s">
        <v>451</v>
      </c>
      <c r="N106" s="51">
        <v>90</v>
      </c>
      <c r="P106" s="51" t="s">
        <v>100</v>
      </c>
      <c r="Q106" s="51" t="s">
        <v>191</v>
      </c>
      <c r="T106" s="51">
        <v>201606</v>
      </c>
      <c r="U106" s="51" t="s">
        <v>34</v>
      </c>
      <c r="V106" s="51">
        <v>0</v>
      </c>
      <c r="W106" s="6">
        <v>-339.52</v>
      </c>
      <c r="AA106" s="51" t="s">
        <v>35</v>
      </c>
      <c r="AB106" s="51" t="s">
        <v>59</v>
      </c>
      <c r="AD106" s="51" t="s">
        <v>432</v>
      </c>
      <c r="AE106" s="51" t="s">
        <v>60</v>
      </c>
      <c r="AG106" s="51" t="s">
        <v>100</v>
      </c>
      <c r="AH106" s="51" t="s">
        <v>105</v>
      </c>
    </row>
    <row r="107" spans="1:34" x14ac:dyDescent="0.3">
      <c r="A107" s="51" t="s">
        <v>30</v>
      </c>
      <c r="B107" s="51">
        <v>1</v>
      </c>
      <c r="C107" s="51">
        <v>28</v>
      </c>
      <c r="D107" s="51">
        <v>442</v>
      </c>
      <c r="E107" s="51" t="s">
        <v>194</v>
      </c>
      <c r="F107" s="51" t="s">
        <v>9</v>
      </c>
      <c r="G107" s="51" t="s">
        <v>190</v>
      </c>
      <c r="H107" s="51" t="s">
        <v>190</v>
      </c>
      <c r="I107" s="51" t="s">
        <v>100</v>
      </c>
      <c r="J107" s="51" t="s">
        <v>100</v>
      </c>
      <c r="K107" s="51" t="s">
        <v>100</v>
      </c>
      <c r="L107" s="51">
        <v>1</v>
      </c>
      <c r="M107" s="51" t="s">
        <v>451</v>
      </c>
      <c r="N107" s="51">
        <v>90</v>
      </c>
      <c r="P107" s="51" t="s">
        <v>100</v>
      </c>
      <c r="Q107" s="51" t="s">
        <v>191</v>
      </c>
      <c r="T107" s="51">
        <v>201606</v>
      </c>
      <c r="U107" s="51" t="s">
        <v>34</v>
      </c>
      <c r="V107" s="51">
        <v>0</v>
      </c>
      <c r="W107" s="6">
        <v>-6.82</v>
      </c>
      <c r="AA107" s="51" t="s">
        <v>35</v>
      </c>
      <c r="AB107" s="51" t="s">
        <v>59</v>
      </c>
      <c r="AD107" s="51" t="s">
        <v>432</v>
      </c>
      <c r="AE107" s="51" t="s">
        <v>60</v>
      </c>
      <c r="AG107" s="51" t="s">
        <v>100</v>
      </c>
      <c r="AH107" s="51" t="s">
        <v>105</v>
      </c>
    </row>
    <row r="108" spans="1:34" x14ac:dyDescent="0.3">
      <c r="A108" s="51" t="s">
        <v>30</v>
      </c>
      <c r="B108" s="51">
        <v>1</v>
      </c>
      <c r="C108" s="51">
        <v>28</v>
      </c>
      <c r="D108" s="51">
        <v>442</v>
      </c>
      <c r="E108" s="51" t="s">
        <v>195</v>
      </c>
      <c r="F108" s="51" t="s">
        <v>10</v>
      </c>
      <c r="G108" s="51" t="s">
        <v>190</v>
      </c>
      <c r="H108" s="51" t="s">
        <v>190</v>
      </c>
      <c r="I108" s="51" t="s">
        <v>100</v>
      </c>
      <c r="J108" s="51" t="s">
        <v>100</v>
      </c>
      <c r="K108" s="51" t="s">
        <v>100</v>
      </c>
      <c r="L108" s="51">
        <v>1</v>
      </c>
      <c r="M108" s="51" t="s">
        <v>451</v>
      </c>
      <c r="N108" s="51">
        <v>90</v>
      </c>
      <c r="P108" s="51" t="s">
        <v>100</v>
      </c>
      <c r="Q108" s="51" t="s">
        <v>191</v>
      </c>
      <c r="T108" s="51">
        <v>201606</v>
      </c>
      <c r="U108" s="51" t="s">
        <v>34</v>
      </c>
      <c r="V108" s="51">
        <v>0</v>
      </c>
      <c r="W108" s="6">
        <v>-392.34</v>
      </c>
      <c r="AA108" s="51" t="s">
        <v>35</v>
      </c>
      <c r="AB108" s="51" t="s">
        <v>59</v>
      </c>
      <c r="AD108" s="51" t="s">
        <v>432</v>
      </c>
      <c r="AE108" s="51" t="s">
        <v>60</v>
      </c>
      <c r="AG108" s="51" t="s">
        <v>100</v>
      </c>
      <c r="AH108" s="51" t="s">
        <v>105</v>
      </c>
    </row>
    <row r="109" spans="1:34" x14ac:dyDescent="0.3">
      <c r="A109" s="51" t="s">
        <v>30</v>
      </c>
      <c r="B109" s="51">
        <v>1</v>
      </c>
      <c r="C109" s="51">
        <v>28</v>
      </c>
      <c r="D109" s="51">
        <v>442</v>
      </c>
      <c r="E109" s="51" t="s">
        <v>196</v>
      </c>
      <c r="F109" s="51" t="s">
        <v>11</v>
      </c>
      <c r="G109" s="51" t="s">
        <v>190</v>
      </c>
      <c r="H109" s="51" t="s">
        <v>190</v>
      </c>
      <c r="I109" s="51" t="s">
        <v>100</v>
      </c>
      <c r="J109" s="51" t="s">
        <v>100</v>
      </c>
      <c r="K109" s="51" t="s">
        <v>100</v>
      </c>
      <c r="L109" s="51">
        <v>1</v>
      </c>
      <c r="M109" s="51" t="s">
        <v>451</v>
      </c>
      <c r="N109" s="51">
        <v>90</v>
      </c>
      <c r="P109" s="51" t="s">
        <v>100</v>
      </c>
      <c r="Q109" s="51" t="s">
        <v>191</v>
      </c>
      <c r="T109" s="51">
        <v>201606</v>
      </c>
      <c r="U109" s="51" t="s">
        <v>34</v>
      </c>
      <c r="V109" s="51">
        <v>0</v>
      </c>
      <c r="W109" s="6">
        <v>-91.22</v>
      </c>
      <c r="AA109" s="51" t="s">
        <v>35</v>
      </c>
      <c r="AB109" s="51" t="s">
        <v>59</v>
      </c>
      <c r="AD109" s="51" t="s">
        <v>432</v>
      </c>
      <c r="AE109" s="51" t="s">
        <v>60</v>
      </c>
      <c r="AG109" s="51" t="s">
        <v>100</v>
      </c>
      <c r="AH109" s="51" t="s">
        <v>105</v>
      </c>
    </row>
    <row r="110" spans="1:34" x14ac:dyDescent="0.3">
      <c r="A110" s="51" t="s">
        <v>30</v>
      </c>
      <c r="B110" s="51">
        <v>1</v>
      </c>
      <c r="C110" s="51">
        <v>28</v>
      </c>
      <c r="D110" s="51">
        <v>442</v>
      </c>
      <c r="E110" s="51" t="s">
        <v>197</v>
      </c>
      <c r="F110" s="51" t="s">
        <v>12</v>
      </c>
      <c r="G110" s="51" t="s">
        <v>190</v>
      </c>
      <c r="H110" s="51" t="s">
        <v>190</v>
      </c>
      <c r="I110" s="51" t="s">
        <v>100</v>
      </c>
      <c r="J110" s="51" t="s">
        <v>100</v>
      </c>
      <c r="K110" s="51" t="s">
        <v>100</v>
      </c>
      <c r="L110" s="51">
        <v>1</v>
      </c>
      <c r="M110" s="51" t="s">
        <v>451</v>
      </c>
      <c r="N110" s="51">
        <v>90</v>
      </c>
      <c r="P110" s="51" t="s">
        <v>100</v>
      </c>
      <c r="Q110" s="51" t="s">
        <v>191</v>
      </c>
      <c r="T110" s="51">
        <v>201606</v>
      </c>
      <c r="U110" s="51" t="s">
        <v>34</v>
      </c>
      <c r="V110" s="51">
        <v>0</v>
      </c>
      <c r="W110" s="6">
        <v>-217.16</v>
      </c>
      <c r="AA110" s="51" t="s">
        <v>35</v>
      </c>
      <c r="AB110" s="51" t="s">
        <v>59</v>
      </c>
      <c r="AD110" s="51" t="s">
        <v>432</v>
      </c>
      <c r="AE110" s="51" t="s">
        <v>60</v>
      </c>
      <c r="AG110" s="51" t="s">
        <v>100</v>
      </c>
      <c r="AH110" s="51" t="s">
        <v>105</v>
      </c>
    </row>
    <row r="111" spans="1:34" x14ac:dyDescent="0.3">
      <c r="A111" s="51" t="s">
        <v>30</v>
      </c>
      <c r="B111" s="51">
        <v>1</v>
      </c>
      <c r="C111" s="51">
        <v>28</v>
      </c>
      <c r="D111" s="51">
        <v>442</v>
      </c>
      <c r="E111" s="51" t="s">
        <v>198</v>
      </c>
      <c r="F111" s="51" t="s">
        <v>13</v>
      </c>
      <c r="G111" s="51" t="s">
        <v>190</v>
      </c>
      <c r="H111" s="51" t="s">
        <v>190</v>
      </c>
      <c r="I111" s="51" t="s">
        <v>100</v>
      </c>
      <c r="J111" s="51" t="s">
        <v>100</v>
      </c>
      <c r="K111" s="51" t="s">
        <v>100</v>
      </c>
      <c r="L111" s="51">
        <v>1</v>
      </c>
      <c r="M111" s="51" t="s">
        <v>451</v>
      </c>
      <c r="N111" s="51">
        <v>90</v>
      </c>
      <c r="P111" s="51" t="s">
        <v>100</v>
      </c>
      <c r="Q111" s="51" t="s">
        <v>191</v>
      </c>
      <c r="T111" s="51">
        <v>201606</v>
      </c>
      <c r="U111" s="51" t="s">
        <v>34</v>
      </c>
      <c r="V111" s="51">
        <v>0</v>
      </c>
      <c r="W111" s="6">
        <v>-19.940000000000001</v>
      </c>
      <c r="AA111" s="51" t="s">
        <v>35</v>
      </c>
      <c r="AB111" s="51" t="s">
        <v>59</v>
      </c>
      <c r="AD111" s="51" t="s">
        <v>432</v>
      </c>
      <c r="AE111" s="51" t="s">
        <v>60</v>
      </c>
      <c r="AG111" s="51" t="s">
        <v>100</v>
      </c>
      <c r="AH111" s="51" t="s">
        <v>105</v>
      </c>
    </row>
    <row r="112" spans="1:34" x14ac:dyDescent="0.3">
      <c r="A112" s="51" t="s">
        <v>30</v>
      </c>
      <c r="B112" s="51">
        <v>1</v>
      </c>
      <c r="C112" s="51" t="s">
        <v>199</v>
      </c>
      <c r="D112" s="51">
        <v>440</v>
      </c>
      <c r="E112" s="51" t="s">
        <v>189</v>
      </c>
      <c r="F112" s="51" t="s">
        <v>5</v>
      </c>
      <c r="G112" s="51" t="s">
        <v>190</v>
      </c>
      <c r="H112" s="51" t="s">
        <v>190</v>
      </c>
      <c r="I112" s="51" t="s">
        <v>100</v>
      </c>
      <c r="J112" s="51" t="s">
        <v>100</v>
      </c>
      <c r="K112" s="51" t="s">
        <v>100</v>
      </c>
      <c r="L112" s="51">
        <v>1</v>
      </c>
      <c r="M112" s="51" t="s">
        <v>451</v>
      </c>
      <c r="N112" s="51">
        <v>90</v>
      </c>
      <c r="P112" s="51" t="s">
        <v>100</v>
      </c>
      <c r="Q112" s="51" t="s">
        <v>191</v>
      </c>
      <c r="T112" s="51">
        <v>201606</v>
      </c>
      <c r="U112" s="51" t="s">
        <v>34</v>
      </c>
      <c r="V112" s="51">
        <v>0</v>
      </c>
      <c r="W112" s="6">
        <v>-4044.34</v>
      </c>
      <c r="AA112" s="51" t="s">
        <v>35</v>
      </c>
      <c r="AB112" s="51" t="s">
        <v>59</v>
      </c>
      <c r="AD112" s="51" t="s">
        <v>432</v>
      </c>
      <c r="AE112" s="51" t="s">
        <v>60</v>
      </c>
      <c r="AG112" s="51" t="s">
        <v>100</v>
      </c>
      <c r="AH112" s="51" t="s">
        <v>105</v>
      </c>
    </row>
    <row r="113" spans="1:34" x14ac:dyDescent="0.3">
      <c r="A113" s="51" t="s">
        <v>30</v>
      </c>
      <c r="B113" s="51">
        <v>1</v>
      </c>
      <c r="C113" s="51" t="s">
        <v>199</v>
      </c>
      <c r="D113" s="51">
        <v>442</v>
      </c>
      <c r="E113" s="51" t="s">
        <v>437</v>
      </c>
      <c r="F113" s="51" t="s">
        <v>7</v>
      </c>
      <c r="G113" s="51" t="s">
        <v>190</v>
      </c>
      <c r="H113" s="51" t="s">
        <v>190</v>
      </c>
      <c r="I113" s="51" t="s">
        <v>100</v>
      </c>
      <c r="J113" s="51" t="s">
        <v>100</v>
      </c>
      <c r="K113" s="51" t="s">
        <v>100</v>
      </c>
      <c r="L113" s="51">
        <v>1</v>
      </c>
      <c r="M113" s="51" t="s">
        <v>451</v>
      </c>
      <c r="N113" s="51">
        <v>90</v>
      </c>
      <c r="P113" s="51" t="s">
        <v>100</v>
      </c>
      <c r="Q113" s="51" t="s">
        <v>191</v>
      </c>
      <c r="T113" s="51">
        <v>201606</v>
      </c>
      <c r="U113" s="51" t="s">
        <v>34</v>
      </c>
      <c r="V113" s="51">
        <v>0</v>
      </c>
      <c r="W113" s="6">
        <v>-107.55</v>
      </c>
      <c r="AA113" s="51" t="s">
        <v>35</v>
      </c>
      <c r="AB113" s="51" t="s">
        <v>59</v>
      </c>
      <c r="AD113" s="51" t="s">
        <v>432</v>
      </c>
      <c r="AE113" s="51" t="s">
        <v>60</v>
      </c>
      <c r="AG113" s="51" t="s">
        <v>100</v>
      </c>
      <c r="AH113" s="51" t="s">
        <v>105</v>
      </c>
    </row>
    <row r="114" spans="1:34" x14ac:dyDescent="0.3">
      <c r="A114" s="51" t="s">
        <v>30</v>
      </c>
      <c r="B114" s="51">
        <v>1</v>
      </c>
      <c r="C114" s="51" t="s">
        <v>199</v>
      </c>
      <c r="D114" s="51">
        <v>442</v>
      </c>
      <c r="E114" s="51" t="s">
        <v>193</v>
      </c>
      <c r="F114" s="51" t="s">
        <v>8</v>
      </c>
      <c r="G114" s="51" t="s">
        <v>190</v>
      </c>
      <c r="H114" s="51" t="s">
        <v>190</v>
      </c>
      <c r="I114" s="51" t="s">
        <v>100</v>
      </c>
      <c r="J114" s="51" t="s">
        <v>100</v>
      </c>
      <c r="K114" s="51" t="s">
        <v>100</v>
      </c>
      <c r="L114" s="51">
        <v>1</v>
      </c>
      <c r="M114" s="51" t="s">
        <v>451</v>
      </c>
      <c r="N114" s="51">
        <v>90</v>
      </c>
      <c r="P114" s="51" t="s">
        <v>100</v>
      </c>
      <c r="Q114" s="51" t="s">
        <v>191</v>
      </c>
      <c r="T114" s="51">
        <v>201606</v>
      </c>
      <c r="U114" s="51" t="s">
        <v>34</v>
      </c>
      <c r="V114" s="51">
        <v>0</v>
      </c>
      <c r="W114" s="6">
        <v>-392.69</v>
      </c>
      <c r="AA114" s="51" t="s">
        <v>35</v>
      </c>
      <c r="AB114" s="51" t="s">
        <v>59</v>
      </c>
      <c r="AD114" s="51" t="s">
        <v>432</v>
      </c>
      <c r="AE114" s="51" t="s">
        <v>60</v>
      </c>
      <c r="AG114" s="51" t="s">
        <v>100</v>
      </c>
      <c r="AH114" s="51" t="s">
        <v>105</v>
      </c>
    </row>
    <row r="115" spans="1:34" x14ac:dyDescent="0.3">
      <c r="A115" s="51" t="s">
        <v>30</v>
      </c>
      <c r="B115" s="51">
        <v>1</v>
      </c>
      <c r="C115" s="51" t="s">
        <v>199</v>
      </c>
      <c r="D115" s="51">
        <v>442</v>
      </c>
      <c r="E115" s="51" t="s">
        <v>194</v>
      </c>
      <c r="F115" s="51" t="s">
        <v>9</v>
      </c>
      <c r="G115" s="51" t="s">
        <v>190</v>
      </c>
      <c r="H115" s="51" t="s">
        <v>190</v>
      </c>
      <c r="I115" s="51" t="s">
        <v>100</v>
      </c>
      <c r="J115" s="51" t="s">
        <v>100</v>
      </c>
      <c r="K115" s="51" t="s">
        <v>100</v>
      </c>
      <c r="L115" s="51">
        <v>1</v>
      </c>
      <c r="M115" s="51" t="s">
        <v>451</v>
      </c>
      <c r="N115" s="51">
        <v>90</v>
      </c>
      <c r="P115" s="51" t="s">
        <v>100</v>
      </c>
      <c r="Q115" s="51" t="s">
        <v>191</v>
      </c>
      <c r="T115" s="51">
        <v>201606</v>
      </c>
      <c r="U115" s="51" t="s">
        <v>34</v>
      </c>
      <c r="V115" s="51">
        <v>0</v>
      </c>
      <c r="W115" s="6">
        <v>-17.100000000000001</v>
      </c>
      <c r="AA115" s="51" t="s">
        <v>35</v>
      </c>
      <c r="AB115" s="51" t="s">
        <v>59</v>
      </c>
      <c r="AD115" s="51" t="s">
        <v>432</v>
      </c>
      <c r="AE115" s="51" t="s">
        <v>60</v>
      </c>
      <c r="AG115" s="51" t="s">
        <v>100</v>
      </c>
      <c r="AH115" s="51" t="s">
        <v>105</v>
      </c>
    </row>
    <row r="116" spans="1:34" x14ac:dyDescent="0.3">
      <c r="A116" s="51" t="s">
        <v>30</v>
      </c>
      <c r="B116" s="51">
        <v>1</v>
      </c>
      <c r="C116" s="51" t="s">
        <v>199</v>
      </c>
      <c r="D116" s="51">
        <v>442</v>
      </c>
      <c r="E116" s="51" t="s">
        <v>195</v>
      </c>
      <c r="F116" s="51" t="s">
        <v>10</v>
      </c>
      <c r="G116" s="51" t="s">
        <v>190</v>
      </c>
      <c r="H116" s="51" t="s">
        <v>190</v>
      </c>
      <c r="I116" s="51" t="s">
        <v>100</v>
      </c>
      <c r="J116" s="51" t="s">
        <v>100</v>
      </c>
      <c r="K116" s="51" t="s">
        <v>100</v>
      </c>
      <c r="L116" s="51">
        <v>1</v>
      </c>
      <c r="M116" s="51" t="s">
        <v>451</v>
      </c>
      <c r="N116" s="51">
        <v>90</v>
      </c>
      <c r="P116" s="51" t="s">
        <v>100</v>
      </c>
      <c r="Q116" s="51" t="s">
        <v>191</v>
      </c>
      <c r="T116" s="51">
        <v>201606</v>
      </c>
      <c r="U116" s="51" t="s">
        <v>34</v>
      </c>
      <c r="V116" s="51">
        <v>0</v>
      </c>
      <c r="W116" s="6">
        <v>-636.41999999999996</v>
      </c>
      <c r="AA116" s="51" t="s">
        <v>35</v>
      </c>
      <c r="AB116" s="51" t="s">
        <v>59</v>
      </c>
      <c r="AD116" s="51" t="s">
        <v>432</v>
      </c>
      <c r="AE116" s="51" t="s">
        <v>60</v>
      </c>
      <c r="AG116" s="51" t="s">
        <v>100</v>
      </c>
      <c r="AH116" s="51" t="s">
        <v>105</v>
      </c>
    </row>
    <row r="117" spans="1:34" x14ac:dyDescent="0.3">
      <c r="A117" s="51" t="s">
        <v>30</v>
      </c>
      <c r="B117" s="51">
        <v>1</v>
      </c>
      <c r="C117" s="51" t="s">
        <v>199</v>
      </c>
      <c r="D117" s="51">
        <v>442</v>
      </c>
      <c r="E117" s="51" t="s">
        <v>196</v>
      </c>
      <c r="F117" s="51" t="s">
        <v>11</v>
      </c>
      <c r="G117" s="51" t="s">
        <v>190</v>
      </c>
      <c r="H117" s="51" t="s">
        <v>190</v>
      </c>
      <c r="I117" s="51" t="s">
        <v>100</v>
      </c>
      <c r="J117" s="51" t="s">
        <v>100</v>
      </c>
      <c r="K117" s="51" t="s">
        <v>100</v>
      </c>
      <c r="L117" s="51">
        <v>1</v>
      </c>
      <c r="M117" s="51" t="s">
        <v>451</v>
      </c>
      <c r="N117" s="51">
        <v>90</v>
      </c>
      <c r="P117" s="51" t="s">
        <v>100</v>
      </c>
      <c r="Q117" s="51" t="s">
        <v>191</v>
      </c>
      <c r="T117" s="51">
        <v>201606</v>
      </c>
      <c r="U117" s="51" t="s">
        <v>34</v>
      </c>
      <c r="V117" s="51">
        <v>0</v>
      </c>
      <c r="W117" s="6">
        <v>-154.38</v>
      </c>
      <c r="AA117" s="51" t="s">
        <v>35</v>
      </c>
      <c r="AB117" s="51" t="s">
        <v>59</v>
      </c>
      <c r="AD117" s="51" t="s">
        <v>432</v>
      </c>
      <c r="AE117" s="51" t="s">
        <v>60</v>
      </c>
      <c r="AG117" s="51" t="s">
        <v>100</v>
      </c>
      <c r="AH117" s="51" t="s">
        <v>105</v>
      </c>
    </row>
    <row r="118" spans="1:34" x14ac:dyDescent="0.3">
      <c r="A118" s="51" t="s">
        <v>30</v>
      </c>
      <c r="B118" s="51">
        <v>1</v>
      </c>
      <c r="C118" s="51" t="s">
        <v>199</v>
      </c>
      <c r="D118" s="51">
        <v>442</v>
      </c>
      <c r="E118" s="51" t="s">
        <v>197</v>
      </c>
      <c r="F118" s="51" t="s">
        <v>12</v>
      </c>
      <c r="G118" s="51" t="s">
        <v>190</v>
      </c>
      <c r="H118" s="51" t="s">
        <v>190</v>
      </c>
      <c r="I118" s="51" t="s">
        <v>100</v>
      </c>
      <c r="J118" s="51" t="s">
        <v>100</v>
      </c>
      <c r="K118" s="51" t="s">
        <v>100</v>
      </c>
      <c r="L118" s="51">
        <v>1</v>
      </c>
      <c r="M118" s="51" t="s">
        <v>451</v>
      </c>
      <c r="N118" s="51">
        <v>90</v>
      </c>
      <c r="P118" s="51" t="s">
        <v>100</v>
      </c>
      <c r="Q118" s="51" t="s">
        <v>191</v>
      </c>
      <c r="T118" s="51">
        <v>201606</v>
      </c>
      <c r="U118" s="51" t="s">
        <v>34</v>
      </c>
      <c r="V118" s="51">
        <v>0</v>
      </c>
      <c r="W118" s="6">
        <v>-189.35</v>
      </c>
      <c r="AA118" s="51" t="s">
        <v>35</v>
      </c>
      <c r="AB118" s="51" t="s">
        <v>59</v>
      </c>
      <c r="AD118" s="51" t="s">
        <v>432</v>
      </c>
      <c r="AE118" s="51" t="s">
        <v>60</v>
      </c>
      <c r="AG118" s="51" t="s">
        <v>100</v>
      </c>
      <c r="AH118" s="51" t="s">
        <v>105</v>
      </c>
    </row>
    <row r="119" spans="1:34" x14ac:dyDescent="0.3">
      <c r="A119" s="51" t="s">
        <v>30</v>
      </c>
      <c r="B119" s="51">
        <v>1</v>
      </c>
      <c r="C119" s="51" t="s">
        <v>199</v>
      </c>
      <c r="D119" s="51">
        <v>442</v>
      </c>
      <c r="E119" s="51" t="s">
        <v>198</v>
      </c>
      <c r="F119" s="51" t="s">
        <v>13</v>
      </c>
      <c r="G119" s="51" t="s">
        <v>190</v>
      </c>
      <c r="H119" s="51" t="s">
        <v>190</v>
      </c>
      <c r="I119" s="51" t="s">
        <v>100</v>
      </c>
      <c r="J119" s="51" t="s">
        <v>100</v>
      </c>
      <c r="K119" s="51" t="s">
        <v>100</v>
      </c>
      <c r="L119" s="51">
        <v>1</v>
      </c>
      <c r="M119" s="51" t="s">
        <v>451</v>
      </c>
      <c r="N119" s="51">
        <v>90</v>
      </c>
      <c r="P119" s="51" t="s">
        <v>100</v>
      </c>
      <c r="Q119" s="51" t="s">
        <v>191</v>
      </c>
      <c r="T119" s="51">
        <v>201606</v>
      </c>
      <c r="U119" s="51" t="s">
        <v>34</v>
      </c>
      <c r="V119" s="51">
        <v>0</v>
      </c>
      <c r="W119" s="6">
        <v>-373.98</v>
      </c>
      <c r="AA119" s="51" t="s">
        <v>35</v>
      </c>
      <c r="AB119" s="51" t="s">
        <v>59</v>
      </c>
      <c r="AD119" s="51" t="s">
        <v>432</v>
      </c>
      <c r="AE119" s="51" t="s">
        <v>60</v>
      </c>
      <c r="AG119" s="51" t="s">
        <v>100</v>
      </c>
      <c r="AH119" s="51" t="s">
        <v>105</v>
      </c>
    </row>
    <row r="120" spans="1:34" x14ac:dyDescent="0.3">
      <c r="A120" s="51" t="s">
        <v>30</v>
      </c>
      <c r="B120" s="51">
        <v>1</v>
      </c>
      <c r="C120" s="51" t="s">
        <v>200</v>
      </c>
      <c r="D120" s="51">
        <v>440</v>
      </c>
      <c r="E120" s="51" t="s">
        <v>189</v>
      </c>
      <c r="F120" s="51" t="s">
        <v>5</v>
      </c>
      <c r="G120" s="51" t="s">
        <v>190</v>
      </c>
      <c r="H120" s="51" t="s">
        <v>190</v>
      </c>
      <c r="I120" s="51" t="s">
        <v>100</v>
      </c>
      <c r="J120" s="51" t="s">
        <v>100</v>
      </c>
      <c r="K120" s="51" t="s">
        <v>100</v>
      </c>
      <c r="L120" s="51">
        <v>1</v>
      </c>
      <c r="M120" s="51" t="s">
        <v>451</v>
      </c>
      <c r="N120" s="51">
        <v>90</v>
      </c>
      <c r="P120" s="51" t="s">
        <v>100</v>
      </c>
      <c r="Q120" s="51" t="s">
        <v>191</v>
      </c>
      <c r="T120" s="51">
        <v>201606</v>
      </c>
      <c r="U120" s="51" t="s">
        <v>34</v>
      </c>
      <c r="V120" s="51">
        <v>0</v>
      </c>
      <c r="W120" s="6">
        <v>-4424.33</v>
      </c>
      <c r="AA120" s="51" t="s">
        <v>35</v>
      </c>
      <c r="AB120" s="51" t="s">
        <v>59</v>
      </c>
      <c r="AD120" s="51" t="s">
        <v>432</v>
      </c>
      <c r="AE120" s="51" t="s">
        <v>60</v>
      </c>
      <c r="AG120" s="51" t="s">
        <v>100</v>
      </c>
      <c r="AH120" s="51" t="s">
        <v>105</v>
      </c>
    </row>
    <row r="121" spans="1:34" x14ac:dyDescent="0.3">
      <c r="A121" s="51" t="s">
        <v>30</v>
      </c>
      <c r="B121" s="51">
        <v>1</v>
      </c>
      <c r="C121" s="51" t="s">
        <v>200</v>
      </c>
      <c r="D121" s="51">
        <v>442</v>
      </c>
      <c r="E121" s="51" t="s">
        <v>193</v>
      </c>
      <c r="F121" s="51" t="s">
        <v>8</v>
      </c>
      <c r="G121" s="51" t="s">
        <v>190</v>
      </c>
      <c r="H121" s="51" t="s">
        <v>190</v>
      </c>
      <c r="I121" s="51" t="s">
        <v>100</v>
      </c>
      <c r="J121" s="51" t="s">
        <v>100</v>
      </c>
      <c r="K121" s="51" t="s">
        <v>100</v>
      </c>
      <c r="L121" s="51">
        <v>1</v>
      </c>
      <c r="M121" s="51" t="s">
        <v>451</v>
      </c>
      <c r="N121" s="51">
        <v>90</v>
      </c>
      <c r="P121" s="51" t="s">
        <v>100</v>
      </c>
      <c r="Q121" s="51" t="s">
        <v>191</v>
      </c>
      <c r="T121" s="51">
        <v>201606</v>
      </c>
      <c r="U121" s="51" t="s">
        <v>34</v>
      </c>
      <c r="V121" s="51">
        <v>0</v>
      </c>
      <c r="W121" s="6">
        <v>-437.98</v>
      </c>
      <c r="AA121" s="51" t="s">
        <v>35</v>
      </c>
      <c r="AB121" s="51" t="s">
        <v>59</v>
      </c>
      <c r="AD121" s="51" t="s">
        <v>432</v>
      </c>
      <c r="AE121" s="51" t="s">
        <v>60</v>
      </c>
      <c r="AG121" s="51" t="s">
        <v>100</v>
      </c>
      <c r="AH121" s="51" t="s">
        <v>105</v>
      </c>
    </row>
    <row r="122" spans="1:34" x14ac:dyDescent="0.3">
      <c r="A122" s="51" t="s">
        <v>30</v>
      </c>
      <c r="B122" s="51">
        <v>1</v>
      </c>
      <c r="C122" s="51" t="s">
        <v>200</v>
      </c>
      <c r="D122" s="51">
        <v>442</v>
      </c>
      <c r="E122" s="51" t="s">
        <v>194</v>
      </c>
      <c r="F122" s="51" t="s">
        <v>9</v>
      </c>
      <c r="G122" s="51" t="s">
        <v>190</v>
      </c>
      <c r="H122" s="51" t="s">
        <v>190</v>
      </c>
      <c r="I122" s="51" t="s">
        <v>100</v>
      </c>
      <c r="J122" s="51" t="s">
        <v>100</v>
      </c>
      <c r="K122" s="51" t="s">
        <v>100</v>
      </c>
      <c r="L122" s="51">
        <v>1</v>
      </c>
      <c r="M122" s="51" t="s">
        <v>451</v>
      </c>
      <c r="N122" s="51">
        <v>90</v>
      </c>
      <c r="P122" s="51" t="s">
        <v>100</v>
      </c>
      <c r="Q122" s="51" t="s">
        <v>191</v>
      </c>
      <c r="T122" s="51">
        <v>201606</v>
      </c>
      <c r="U122" s="51" t="s">
        <v>34</v>
      </c>
      <c r="V122" s="51">
        <v>0</v>
      </c>
      <c r="W122" s="6">
        <v>-7.75</v>
      </c>
      <c r="AA122" s="51" t="s">
        <v>35</v>
      </c>
      <c r="AB122" s="51" t="s">
        <v>59</v>
      </c>
      <c r="AD122" s="51" t="s">
        <v>432</v>
      </c>
      <c r="AE122" s="51" t="s">
        <v>60</v>
      </c>
      <c r="AG122" s="51" t="s">
        <v>100</v>
      </c>
      <c r="AH122" s="51" t="s">
        <v>105</v>
      </c>
    </row>
    <row r="123" spans="1:34" x14ac:dyDescent="0.3">
      <c r="A123" s="51" t="s">
        <v>30</v>
      </c>
      <c r="B123" s="51">
        <v>1</v>
      </c>
      <c r="C123" s="51" t="s">
        <v>200</v>
      </c>
      <c r="D123" s="51">
        <v>442</v>
      </c>
      <c r="E123" s="51" t="s">
        <v>195</v>
      </c>
      <c r="F123" s="51" t="s">
        <v>10</v>
      </c>
      <c r="G123" s="51" t="s">
        <v>190</v>
      </c>
      <c r="H123" s="51" t="s">
        <v>190</v>
      </c>
      <c r="I123" s="51" t="s">
        <v>100</v>
      </c>
      <c r="J123" s="51" t="s">
        <v>100</v>
      </c>
      <c r="K123" s="51" t="s">
        <v>100</v>
      </c>
      <c r="L123" s="51">
        <v>1</v>
      </c>
      <c r="M123" s="51" t="s">
        <v>451</v>
      </c>
      <c r="N123" s="51">
        <v>90</v>
      </c>
      <c r="P123" s="51" t="s">
        <v>100</v>
      </c>
      <c r="Q123" s="51" t="s">
        <v>191</v>
      </c>
      <c r="T123" s="51">
        <v>201606</v>
      </c>
      <c r="U123" s="51" t="s">
        <v>34</v>
      </c>
      <c r="V123" s="51">
        <v>0</v>
      </c>
      <c r="W123" s="6">
        <v>-489.91</v>
      </c>
      <c r="AA123" s="51" t="s">
        <v>35</v>
      </c>
      <c r="AB123" s="51" t="s">
        <v>59</v>
      </c>
      <c r="AD123" s="51" t="s">
        <v>432</v>
      </c>
      <c r="AE123" s="51" t="s">
        <v>60</v>
      </c>
      <c r="AG123" s="51" t="s">
        <v>100</v>
      </c>
      <c r="AH123" s="51" t="s">
        <v>105</v>
      </c>
    </row>
    <row r="124" spans="1:34" x14ac:dyDescent="0.3">
      <c r="A124" s="51" t="s">
        <v>30</v>
      </c>
      <c r="B124" s="51">
        <v>1</v>
      </c>
      <c r="C124" s="51" t="s">
        <v>200</v>
      </c>
      <c r="D124" s="51">
        <v>442</v>
      </c>
      <c r="E124" s="51" t="s">
        <v>196</v>
      </c>
      <c r="F124" s="51" t="s">
        <v>11</v>
      </c>
      <c r="G124" s="51" t="s">
        <v>190</v>
      </c>
      <c r="H124" s="51" t="s">
        <v>190</v>
      </c>
      <c r="I124" s="51" t="s">
        <v>100</v>
      </c>
      <c r="J124" s="51" t="s">
        <v>100</v>
      </c>
      <c r="K124" s="51" t="s">
        <v>100</v>
      </c>
      <c r="L124" s="51">
        <v>1</v>
      </c>
      <c r="M124" s="51" t="s">
        <v>451</v>
      </c>
      <c r="N124" s="51">
        <v>90</v>
      </c>
      <c r="P124" s="51" t="s">
        <v>100</v>
      </c>
      <c r="Q124" s="51" t="s">
        <v>191</v>
      </c>
      <c r="T124" s="51">
        <v>201606</v>
      </c>
      <c r="U124" s="51" t="s">
        <v>34</v>
      </c>
      <c r="V124" s="51">
        <v>0</v>
      </c>
      <c r="W124" s="6">
        <v>-93.68</v>
      </c>
      <c r="AA124" s="51" t="s">
        <v>35</v>
      </c>
      <c r="AB124" s="51" t="s">
        <v>59</v>
      </c>
      <c r="AD124" s="51" t="s">
        <v>432</v>
      </c>
      <c r="AE124" s="51" t="s">
        <v>60</v>
      </c>
      <c r="AG124" s="51" t="s">
        <v>100</v>
      </c>
      <c r="AH124" s="51" t="s">
        <v>105</v>
      </c>
    </row>
    <row r="125" spans="1:34" x14ac:dyDescent="0.3">
      <c r="A125" s="51" t="s">
        <v>30</v>
      </c>
      <c r="B125" s="51">
        <v>1</v>
      </c>
      <c r="C125" s="51" t="s">
        <v>200</v>
      </c>
      <c r="D125" s="51">
        <v>442</v>
      </c>
      <c r="E125" s="51" t="s">
        <v>197</v>
      </c>
      <c r="F125" s="51" t="s">
        <v>12</v>
      </c>
      <c r="G125" s="51" t="s">
        <v>190</v>
      </c>
      <c r="H125" s="51" t="s">
        <v>190</v>
      </c>
      <c r="I125" s="51" t="s">
        <v>100</v>
      </c>
      <c r="J125" s="51" t="s">
        <v>100</v>
      </c>
      <c r="K125" s="51" t="s">
        <v>100</v>
      </c>
      <c r="L125" s="51">
        <v>1</v>
      </c>
      <c r="M125" s="51" t="s">
        <v>451</v>
      </c>
      <c r="N125" s="51">
        <v>90</v>
      </c>
      <c r="P125" s="51" t="s">
        <v>100</v>
      </c>
      <c r="Q125" s="51" t="s">
        <v>191</v>
      </c>
      <c r="T125" s="51">
        <v>201606</v>
      </c>
      <c r="U125" s="51" t="s">
        <v>34</v>
      </c>
      <c r="V125" s="51">
        <v>0</v>
      </c>
      <c r="W125" s="6">
        <v>-275.83</v>
      </c>
      <c r="AA125" s="51" t="s">
        <v>35</v>
      </c>
      <c r="AB125" s="51" t="s">
        <v>59</v>
      </c>
      <c r="AD125" s="51" t="s">
        <v>432</v>
      </c>
      <c r="AE125" s="51" t="s">
        <v>60</v>
      </c>
      <c r="AG125" s="51" t="s">
        <v>100</v>
      </c>
      <c r="AH125" s="51" t="s">
        <v>105</v>
      </c>
    </row>
    <row r="126" spans="1:34" x14ac:dyDescent="0.3">
      <c r="A126" s="51" t="s">
        <v>30</v>
      </c>
      <c r="B126" s="51">
        <v>1</v>
      </c>
      <c r="C126" s="51" t="s">
        <v>200</v>
      </c>
      <c r="D126" s="51">
        <v>442</v>
      </c>
      <c r="E126" s="51" t="s">
        <v>198</v>
      </c>
      <c r="F126" s="51" t="s">
        <v>13</v>
      </c>
      <c r="G126" s="51" t="s">
        <v>190</v>
      </c>
      <c r="H126" s="51" t="s">
        <v>190</v>
      </c>
      <c r="I126" s="51" t="s">
        <v>100</v>
      </c>
      <c r="J126" s="51" t="s">
        <v>100</v>
      </c>
      <c r="K126" s="51" t="s">
        <v>100</v>
      </c>
      <c r="L126" s="51">
        <v>1</v>
      </c>
      <c r="M126" s="51" t="s">
        <v>451</v>
      </c>
      <c r="N126" s="51">
        <v>90</v>
      </c>
      <c r="P126" s="51" t="s">
        <v>100</v>
      </c>
      <c r="Q126" s="51" t="s">
        <v>191</v>
      </c>
      <c r="T126" s="51">
        <v>201606</v>
      </c>
      <c r="U126" s="51" t="s">
        <v>34</v>
      </c>
      <c r="V126" s="51">
        <v>0</v>
      </c>
      <c r="W126" s="6">
        <v>-117.28</v>
      </c>
      <c r="AA126" s="51" t="s">
        <v>35</v>
      </c>
      <c r="AB126" s="51" t="s">
        <v>59</v>
      </c>
      <c r="AD126" s="51" t="s">
        <v>432</v>
      </c>
      <c r="AE126" s="51" t="s">
        <v>60</v>
      </c>
      <c r="AG126" s="51" t="s">
        <v>100</v>
      </c>
      <c r="AH126" s="51" t="s">
        <v>105</v>
      </c>
    </row>
    <row r="127" spans="1:34" x14ac:dyDescent="0.3">
      <c r="A127" s="51" t="s">
        <v>30</v>
      </c>
      <c r="B127" s="51">
        <v>1</v>
      </c>
      <c r="C127" s="51" t="s">
        <v>201</v>
      </c>
      <c r="D127" s="51">
        <v>440</v>
      </c>
      <c r="E127" s="51" t="s">
        <v>189</v>
      </c>
      <c r="F127" s="51" t="s">
        <v>5</v>
      </c>
      <c r="G127" s="51" t="s">
        <v>190</v>
      </c>
      <c r="H127" s="51" t="s">
        <v>190</v>
      </c>
      <c r="I127" s="51" t="s">
        <v>100</v>
      </c>
      <c r="J127" s="51" t="s">
        <v>100</v>
      </c>
      <c r="K127" s="51" t="s">
        <v>100</v>
      </c>
      <c r="L127" s="51">
        <v>1</v>
      </c>
      <c r="M127" s="51" t="s">
        <v>451</v>
      </c>
      <c r="N127" s="51">
        <v>90</v>
      </c>
      <c r="P127" s="51" t="s">
        <v>100</v>
      </c>
      <c r="Q127" s="51" t="s">
        <v>191</v>
      </c>
      <c r="T127" s="51">
        <v>201606</v>
      </c>
      <c r="U127" s="51" t="s">
        <v>34</v>
      </c>
      <c r="V127" s="51">
        <v>0</v>
      </c>
      <c r="W127" s="6">
        <v>-8288.7099999999991</v>
      </c>
      <c r="AA127" s="51" t="s">
        <v>35</v>
      </c>
      <c r="AB127" s="51" t="s">
        <v>59</v>
      </c>
      <c r="AD127" s="51" t="s">
        <v>432</v>
      </c>
      <c r="AE127" s="51" t="s">
        <v>60</v>
      </c>
      <c r="AG127" s="51" t="s">
        <v>100</v>
      </c>
      <c r="AH127" s="51" t="s">
        <v>105</v>
      </c>
    </row>
    <row r="128" spans="1:34" x14ac:dyDescent="0.3">
      <c r="A128" s="51" t="s">
        <v>30</v>
      </c>
      <c r="B128" s="51">
        <v>1</v>
      </c>
      <c r="C128" s="51" t="s">
        <v>201</v>
      </c>
      <c r="D128" s="51">
        <v>442</v>
      </c>
      <c r="E128" s="51" t="s">
        <v>437</v>
      </c>
      <c r="F128" s="51" t="s">
        <v>7</v>
      </c>
      <c r="G128" s="51" t="s">
        <v>190</v>
      </c>
      <c r="H128" s="51" t="s">
        <v>190</v>
      </c>
      <c r="I128" s="51" t="s">
        <v>100</v>
      </c>
      <c r="J128" s="51" t="s">
        <v>100</v>
      </c>
      <c r="K128" s="51" t="s">
        <v>100</v>
      </c>
      <c r="L128" s="51">
        <v>1</v>
      </c>
      <c r="M128" s="51" t="s">
        <v>451</v>
      </c>
      <c r="N128" s="51">
        <v>90</v>
      </c>
      <c r="P128" s="51" t="s">
        <v>100</v>
      </c>
      <c r="Q128" s="51" t="s">
        <v>191</v>
      </c>
      <c r="T128" s="51">
        <v>201606</v>
      </c>
      <c r="U128" s="51" t="s">
        <v>34</v>
      </c>
      <c r="V128" s="51">
        <v>0</v>
      </c>
      <c r="W128" s="6">
        <v>-169.28</v>
      </c>
      <c r="AA128" s="51" t="s">
        <v>35</v>
      </c>
      <c r="AB128" s="51" t="s">
        <v>59</v>
      </c>
      <c r="AD128" s="51" t="s">
        <v>432</v>
      </c>
      <c r="AE128" s="51" t="s">
        <v>60</v>
      </c>
      <c r="AG128" s="51" t="s">
        <v>100</v>
      </c>
      <c r="AH128" s="51" t="s">
        <v>105</v>
      </c>
    </row>
    <row r="129" spans="1:34" x14ac:dyDescent="0.3">
      <c r="A129" s="51" t="s">
        <v>30</v>
      </c>
      <c r="B129" s="51">
        <v>1</v>
      </c>
      <c r="C129" s="51" t="s">
        <v>201</v>
      </c>
      <c r="D129" s="51">
        <v>442</v>
      </c>
      <c r="E129" s="51" t="s">
        <v>193</v>
      </c>
      <c r="F129" s="51" t="s">
        <v>8</v>
      </c>
      <c r="G129" s="51" t="s">
        <v>190</v>
      </c>
      <c r="H129" s="51" t="s">
        <v>190</v>
      </c>
      <c r="I129" s="51" t="s">
        <v>100</v>
      </c>
      <c r="J129" s="51" t="s">
        <v>100</v>
      </c>
      <c r="K129" s="51" t="s">
        <v>100</v>
      </c>
      <c r="L129" s="51">
        <v>1</v>
      </c>
      <c r="M129" s="51" t="s">
        <v>451</v>
      </c>
      <c r="N129" s="51">
        <v>90</v>
      </c>
      <c r="P129" s="51" t="s">
        <v>100</v>
      </c>
      <c r="Q129" s="51" t="s">
        <v>191</v>
      </c>
      <c r="T129" s="51">
        <v>201606</v>
      </c>
      <c r="U129" s="51" t="s">
        <v>34</v>
      </c>
      <c r="V129" s="51">
        <v>0</v>
      </c>
      <c r="W129" s="6">
        <v>-708.92</v>
      </c>
      <c r="AA129" s="51" t="s">
        <v>35</v>
      </c>
      <c r="AB129" s="51" t="s">
        <v>59</v>
      </c>
      <c r="AD129" s="51" t="s">
        <v>432</v>
      </c>
      <c r="AE129" s="51" t="s">
        <v>60</v>
      </c>
      <c r="AG129" s="51" t="s">
        <v>100</v>
      </c>
      <c r="AH129" s="51" t="s">
        <v>105</v>
      </c>
    </row>
    <row r="130" spans="1:34" x14ac:dyDescent="0.3">
      <c r="A130" s="51" t="s">
        <v>30</v>
      </c>
      <c r="B130" s="51">
        <v>1</v>
      </c>
      <c r="C130" s="51" t="s">
        <v>201</v>
      </c>
      <c r="D130" s="51">
        <v>442</v>
      </c>
      <c r="E130" s="51" t="s">
        <v>194</v>
      </c>
      <c r="F130" s="51" t="s">
        <v>9</v>
      </c>
      <c r="G130" s="51" t="s">
        <v>190</v>
      </c>
      <c r="H130" s="51" t="s">
        <v>190</v>
      </c>
      <c r="I130" s="51" t="s">
        <v>100</v>
      </c>
      <c r="J130" s="51" t="s">
        <v>100</v>
      </c>
      <c r="K130" s="51" t="s">
        <v>100</v>
      </c>
      <c r="L130" s="51">
        <v>1</v>
      </c>
      <c r="M130" s="51" t="s">
        <v>451</v>
      </c>
      <c r="N130" s="51">
        <v>90</v>
      </c>
      <c r="P130" s="51" t="s">
        <v>100</v>
      </c>
      <c r="Q130" s="51" t="s">
        <v>191</v>
      </c>
      <c r="T130" s="51">
        <v>201606</v>
      </c>
      <c r="U130" s="51" t="s">
        <v>34</v>
      </c>
      <c r="V130" s="51">
        <v>0</v>
      </c>
      <c r="W130" s="6">
        <v>-22.67</v>
      </c>
      <c r="AA130" s="51" t="s">
        <v>35</v>
      </c>
      <c r="AB130" s="51" t="s">
        <v>59</v>
      </c>
      <c r="AD130" s="51" t="s">
        <v>432</v>
      </c>
      <c r="AE130" s="51" t="s">
        <v>60</v>
      </c>
      <c r="AG130" s="51" t="s">
        <v>100</v>
      </c>
      <c r="AH130" s="51" t="s">
        <v>105</v>
      </c>
    </row>
    <row r="131" spans="1:34" x14ac:dyDescent="0.3">
      <c r="A131" s="51" t="s">
        <v>30</v>
      </c>
      <c r="B131" s="51">
        <v>1</v>
      </c>
      <c r="C131" s="51" t="s">
        <v>201</v>
      </c>
      <c r="D131" s="51">
        <v>442</v>
      </c>
      <c r="E131" s="51" t="s">
        <v>195</v>
      </c>
      <c r="F131" s="51" t="s">
        <v>10</v>
      </c>
      <c r="G131" s="51" t="s">
        <v>190</v>
      </c>
      <c r="H131" s="51" t="s">
        <v>190</v>
      </c>
      <c r="I131" s="51" t="s">
        <v>100</v>
      </c>
      <c r="J131" s="51" t="s">
        <v>100</v>
      </c>
      <c r="K131" s="51" t="s">
        <v>100</v>
      </c>
      <c r="L131" s="51">
        <v>1</v>
      </c>
      <c r="M131" s="51" t="s">
        <v>451</v>
      </c>
      <c r="N131" s="51">
        <v>90</v>
      </c>
      <c r="P131" s="51" t="s">
        <v>100</v>
      </c>
      <c r="Q131" s="51" t="s">
        <v>191</v>
      </c>
      <c r="T131" s="51">
        <v>201606</v>
      </c>
      <c r="U131" s="51" t="s">
        <v>34</v>
      </c>
      <c r="V131" s="51">
        <v>0</v>
      </c>
      <c r="W131" s="6">
        <v>-1460.07</v>
      </c>
      <c r="AA131" s="51" t="s">
        <v>35</v>
      </c>
      <c r="AB131" s="51" t="s">
        <v>59</v>
      </c>
      <c r="AD131" s="51" t="s">
        <v>432</v>
      </c>
      <c r="AE131" s="51" t="s">
        <v>60</v>
      </c>
      <c r="AG131" s="51" t="s">
        <v>100</v>
      </c>
      <c r="AH131" s="51" t="s">
        <v>105</v>
      </c>
    </row>
    <row r="132" spans="1:34" x14ac:dyDescent="0.3">
      <c r="A132" s="51" t="s">
        <v>30</v>
      </c>
      <c r="B132" s="51">
        <v>1</v>
      </c>
      <c r="C132" s="51" t="s">
        <v>201</v>
      </c>
      <c r="D132" s="51">
        <v>442</v>
      </c>
      <c r="E132" s="51" t="s">
        <v>196</v>
      </c>
      <c r="F132" s="51" t="s">
        <v>11</v>
      </c>
      <c r="G132" s="51" t="s">
        <v>190</v>
      </c>
      <c r="H132" s="51" t="s">
        <v>190</v>
      </c>
      <c r="I132" s="51" t="s">
        <v>100</v>
      </c>
      <c r="J132" s="51" t="s">
        <v>100</v>
      </c>
      <c r="K132" s="51" t="s">
        <v>100</v>
      </c>
      <c r="L132" s="51">
        <v>1</v>
      </c>
      <c r="M132" s="51" t="s">
        <v>451</v>
      </c>
      <c r="N132" s="51">
        <v>90</v>
      </c>
      <c r="P132" s="51" t="s">
        <v>100</v>
      </c>
      <c r="Q132" s="51" t="s">
        <v>191</v>
      </c>
      <c r="T132" s="51">
        <v>201606</v>
      </c>
      <c r="U132" s="51" t="s">
        <v>34</v>
      </c>
      <c r="V132" s="51">
        <v>0</v>
      </c>
      <c r="W132" s="6">
        <v>-200.13</v>
      </c>
      <c r="AA132" s="51" t="s">
        <v>35</v>
      </c>
      <c r="AB132" s="51" t="s">
        <v>59</v>
      </c>
      <c r="AD132" s="51" t="s">
        <v>432</v>
      </c>
      <c r="AE132" s="51" t="s">
        <v>60</v>
      </c>
      <c r="AG132" s="51" t="s">
        <v>100</v>
      </c>
      <c r="AH132" s="51" t="s">
        <v>105</v>
      </c>
    </row>
    <row r="133" spans="1:34" x14ac:dyDescent="0.3">
      <c r="A133" s="51" t="s">
        <v>30</v>
      </c>
      <c r="B133" s="51">
        <v>1</v>
      </c>
      <c r="C133" s="51" t="s">
        <v>201</v>
      </c>
      <c r="D133" s="51">
        <v>442</v>
      </c>
      <c r="E133" s="51" t="s">
        <v>197</v>
      </c>
      <c r="F133" s="51" t="s">
        <v>12</v>
      </c>
      <c r="G133" s="51" t="s">
        <v>190</v>
      </c>
      <c r="H133" s="51" t="s">
        <v>190</v>
      </c>
      <c r="I133" s="51" t="s">
        <v>100</v>
      </c>
      <c r="J133" s="51" t="s">
        <v>100</v>
      </c>
      <c r="K133" s="51" t="s">
        <v>100</v>
      </c>
      <c r="L133" s="51">
        <v>1</v>
      </c>
      <c r="M133" s="51" t="s">
        <v>451</v>
      </c>
      <c r="N133" s="51">
        <v>90</v>
      </c>
      <c r="P133" s="51" t="s">
        <v>100</v>
      </c>
      <c r="Q133" s="51" t="s">
        <v>191</v>
      </c>
      <c r="T133" s="51">
        <v>201606</v>
      </c>
      <c r="U133" s="51" t="s">
        <v>34</v>
      </c>
      <c r="V133" s="51">
        <v>0</v>
      </c>
      <c r="W133" s="6">
        <v>-1247.68</v>
      </c>
      <c r="AA133" s="51" t="s">
        <v>35</v>
      </c>
      <c r="AB133" s="51" t="s">
        <v>59</v>
      </c>
      <c r="AD133" s="51" t="s">
        <v>432</v>
      </c>
      <c r="AE133" s="51" t="s">
        <v>60</v>
      </c>
      <c r="AG133" s="51" t="s">
        <v>100</v>
      </c>
      <c r="AH133" s="51" t="s">
        <v>105</v>
      </c>
    </row>
    <row r="134" spans="1:34" x14ac:dyDescent="0.3">
      <c r="A134" s="51" t="s">
        <v>30</v>
      </c>
      <c r="B134" s="51">
        <v>1</v>
      </c>
      <c r="C134" s="51" t="s">
        <v>201</v>
      </c>
      <c r="D134" s="51">
        <v>442</v>
      </c>
      <c r="E134" s="51" t="s">
        <v>198</v>
      </c>
      <c r="F134" s="51" t="s">
        <v>13</v>
      </c>
      <c r="G134" s="51" t="s">
        <v>190</v>
      </c>
      <c r="H134" s="51" t="s">
        <v>190</v>
      </c>
      <c r="I134" s="51" t="s">
        <v>100</v>
      </c>
      <c r="J134" s="51" t="s">
        <v>100</v>
      </c>
      <c r="K134" s="51" t="s">
        <v>100</v>
      </c>
      <c r="L134" s="51">
        <v>1</v>
      </c>
      <c r="M134" s="51" t="s">
        <v>451</v>
      </c>
      <c r="N134" s="51">
        <v>90</v>
      </c>
      <c r="P134" s="51" t="s">
        <v>100</v>
      </c>
      <c r="Q134" s="51" t="s">
        <v>191</v>
      </c>
      <c r="T134" s="51">
        <v>201606</v>
      </c>
      <c r="U134" s="51" t="s">
        <v>34</v>
      </c>
      <c r="V134" s="51">
        <v>0</v>
      </c>
      <c r="W134" s="6">
        <v>-385.03</v>
      </c>
      <c r="AA134" s="51" t="s">
        <v>35</v>
      </c>
      <c r="AB134" s="51" t="s">
        <v>59</v>
      </c>
      <c r="AD134" s="51" t="s">
        <v>432</v>
      </c>
      <c r="AE134" s="51" t="s">
        <v>60</v>
      </c>
      <c r="AG134" s="51" t="s">
        <v>100</v>
      </c>
      <c r="AH134" s="51" t="s">
        <v>105</v>
      </c>
    </row>
    <row r="135" spans="1:34" x14ac:dyDescent="0.3">
      <c r="A135" s="51" t="s">
        <v>30</v>
      </c>
      <c r="B135" s="51">
        <v>1</v>
      </c>
      <c r="C135" s="51" t="s">
        <v>202</v>
      </c>
      <c r="D135" s="51">
        <v>440</v>
      </c>
      <c r="E135" s="51" t="s">
        <v>189</v>
      </c>
      <c r="F135" s="51" t="s">
        <v>5</v>
      </c>
      <c r="G135" s="51" t="s">
        <v>190</v>
      </c>
      <c r="H135" s="51" t="s">
        <v>190</v>
      </c>
      <c r="I135" s="51" t="s">
        <v>100</v>
      </c>
      <c r="J135" s="51" t="s">
        <v>100</v>
      </c>
      <c r="K135" s="51" t="s">
        <v>100</v>
      </c>
      <c r="L135" s="51">
        <v>1</v>
      </c>
      <c r="M135" s="51" t="s">
        <v>451</v>
      </c>
      <c r="N135" s="51">
        <v>90</v>
      </c>
      <c r="P135" s="51" t="s">
        <v>100</v>
      </c>
      <c r="Q135" s="51" t="s">
        <v>191</v>
      </c>
      <c r="T135" s="51">
        <v>201606</v>
      </c>
      <c r="U135" s="51" t="s">
        <v>34</v>
      </c>
      <c r="V135" s="51">
        <v>0</v>
      </c>
      <c r="W135" s="6">
        <v>-8722.39</v>
      </c>
      <c r="AA135" s="51" t="s">
        <v>35</v>
      </c>
      <c r="AB135" s="51" t="s">
        <v>59</v>
      </c>
      <c r="AD135" s="51" t="s">
        <v>432</v>
      </c>
      <c r="AE135" s="51" t="s">
        <v>60</v>
      </c>
      <c r="AG135" s="51" t="s">
        <v>100</v>
      </c>
      <c r="AH135" s="51" t="s">
        <v>105</v>
      </c>
    </row>
    <row r="136" spans="1:34" x14ac:dyDescent="0.3">
      <c r="A136" s="51" t="s">
        <v>30</v>
      </c>
      <c r="B136" s="51">
        <v>1</v>
      </c>
      <c r="C136" s="51" t="s">
        <v>202</v>
      </c>
      <c r="D136" s="51">
        <v>442</v>
      </c>
      <c r="E136" s="51" t="s">
        <v>436</v>
      </c>
      <c r="F136" s="51" t="s">
        <v>6</v>
      </c>
      <c r="G136" s="51" t="s">
        <v>190</v>
      </c>
      <c r="H136" s="51" t="s">
        <v>190</v>
      </c>
      <c r="I136" s="51" t="s">
        <v>100</v>
      </c>
      <c r="J136" s="51" t="s">
        <v>100</v>
      </c>
      <c r="K136" s="51" t="s">
        <v>100</v>
      </c>
      <c r="L136" s="51">
        <v>1</v>
      </c>
      <c r="M136" s="51" t="s">
        <v>451</v>
      </c>
      <c r="N136" s="51">
        <v>90</v>
      </c>
      <c r="P136" s="51" t="s">
        <v>100</v>
      </c>
      <c r="Q136" s="51" t="s">
        <v>191</v>
      </c>
      <c r="T136" s="51">
        <v>201606</v>
      </c>
      <c r="U136" s="51" t="s">
        <v>34</v>
      </c>
      <c r="V136" s="51">
        <v>0</v>
      </c>
      <c r="W136" s="6">
        <v>-217.57</v>
      </c>
      <c r="AA136" s="51" t="s">
        <v>35</v>
      </c>
      <c r="AB136" s="51" t="s">
        <v>59</v>
      </c>
      <c r="AD136" s="51" t="s">
        <v>432</v>
      </c>
      <c r="AE136" s="51" t="s">
        <v>60</v>
      </c>
      <c r="AG136" s="51" t="s">
        <v>100</v>
      </c>
      <c r="AH136" s="51" t="s">
        <v>105</v>
      </c>
    </row>
    <row r="137" spans="1:34" x14ac:dyDescent="0.3">
      <c r="A137" s="51" t="s">
        <v>30</v>
      </c>
      <c r="B137" s="51">
        <v>1</v>
      </c>
      <c r="C137" s="51" t="s">
        <v>202</v>
      </c>
      <c r="D137" s="51">
        <v>442</v>
      </c>
      <c r="E137" s="51" t="s">
        <v>193</v>
      </c>
      <c r="F137" s="51" t="s">
        <v>8</v>
      </c>
      <c r="G137" s="51" t="s">
        <v>190</v>
      </c>
      <c r="H137" s="51" t="s">
        <v>190</v>
      </c>
      <c r="I137" s="51" t="s">
        <v>100</v>
      </c>
      <c r="J137" s="51" t="s">
        <v>100</v>
      </c>
      <c r="K137" s="51" t="s">
        <v>100</v>
      </c>
      <c r="L137" s="51">
        <v>1</v>
      </c>
      <c r="M137" s="51" t="s">
        <v>451</v>
      </c>
      <c r="N137" s="51">
        <v>90</v>
      </c>
      <c r="P137" s="51" t="s">
        <v>100</v>
      </c>
      <c r="Q137" s="51" t="s">
        <v>191</v>
      </c>
      <c r="T137" s="51">
        <v>201606</v>
      </c>
      <c r="U137" s="51" t="s">
        <v>34</v>
      </c>
      <c r="V137" s="51">
        <v>0</v>
      </c>
      <c r="W137" s="6">
        <v>-816.94</v>
      </c>
      <c r="AA137" s="51" t="s">
        <v>35</v>
      </c>
      <c r="AB137" s="51" t="s">
        <v>59</v>
      </c>
      <c r="AD137" s="51" t="s">
        <v>432</v>
      </c>
      <c r="AE137" s="51" t="s">
        <v>60</v>
      </c>
      <c r="AG137" s="51" t="s">
        <v>100</v>
      </c>
      <c r="AH137" s="51" t="s">
        <v>105</v>
      </c>
    </row>
    <row r="138" spans="1:34" x14ac:dyDescent="0.3">
      <c r="A138" s="51" t="s">
        <v>30</v>
      </c>
      <c r="B138" s="51">
        <v>1</v>
      </c>
      <c r="C138" s="51" t="s">
        <v>202</v>
      </c>
      <c r="D138" s="51">
        <v>442</v>
      </c>
      <c r="E138" s="51" t="s">
        <v>194</v>
      </c>
      <c r="F138" s="51" t="s">
        <v>9</v>
      </c>
      <c r="G138" s="51" t="s">
        <v>190</v>
      </c>
      <c r="H138" s="51" t="s">
        <v>190</v>
      </c>
      <c r="I138" s="51" t="s">
        <v>100</v>
      </c>
      <c r="J138" s="51" t="s">
        <v>100</v>
      </c>
      <c r="K138" s="51" t="s">
        <v>100</v>
      </c>
      <c r="L138" s="51">
        <v>1</v>
      </c>
      <c r="M138" s="51" t="s">
        <v>451</v>
      </c>
      <c r="N138" s="51">
        <v>90</v>
      </c>
      <c r="P138" s="51" t="s">
        <v>100</v>
      </c>
      <c r="Q138" s="51" t="s">
        <v>191</v>
      </c>
      <c r="T138" s="51">
        <v>201606</v>
      </c>
      <c r="U138" s="51" t="s">
        <v>34</v>
      </c>
      <c r="V138" s="51">
        <v>0</v>
      </c>
      <c r="W138" s="6">
        <v>-31.17</v>
      </c>
      <c r="AA138" s="51" t="s">
        <v>35</v>
      </c>
      <c r="AB138" s="51" t="s">
        <v>59</v>
      </c>
      <c r="AD138" s="51" t="s">
        <v>432</v>
      </c>
      <c r="AE138" s="51" t="s">
        <v>60</v>
      </c>
      <c r="AG138" s="51" t="s">
        <v>100</v>
      </c>
      <c r="AH138" s="51" t="s">
        <v>105</v>
      </c>
    </row>
    <row r="139" spans="1:34" x14ac:dyDescent="0.3">
      <c r="A139" s="51" t="s">
        <v>30</v>
      </c>
      <c r="B139" s="51">
        <v>1</v>
      </c>
      <c r="C139" s="51" t="s">
        <v>202</v>
      </c>
      <c r="D139" s="51">
        <v>442</v>
      </c>
      <c r="E139" s="51" t="s">
        <v>195</v>
      </c>
      <c r="F139" s="51" t="s">
        <v>10</v>
      </c>
      <c r="G139" s="51" t="s">
        <v>190</v>
      </c>
      <c r="H139" s="51" t="s">
        <v>190</v>
      </c>
      <c r="I139" s="51" t="s">
        <v>100</v>
      </c>
      <c r="J139" s="51" t="s">
        <v>100</v>
      </c>
      <c r="K139" s="51" t="s">
        <v>100</v>
      </c>
      <c r="L139" s="51">
        <v>1</v>
      </c>
      <c r="M139" s="51" t="s">
        <v>451</v>
      </c>
      <c r="N139" s="51">
        <v>90</v>
      </c>
      <c r="P139" s="51" t="s">
        <v>100</v>
      </c>
      <c r="Q139" s="51" t="s">
        <v>191</v>
      </c>
      <c r="T139" s="51">
        <v>201606</v>
      </c>
      <c r="U139" s="51" t="s">
        <v>34</v>
      </c>
      <c r="V139" s="51">
        <v>0</v>
      </c>
      <c r="W139" s="6">
        <v>-1372.84</v>
      </c>
      <c r="AA139" s="51" t="s">
        <v>35</v>
      </c>
      <c r="AB139" s="51" t="s">
        <v>59</v>
      </c>
      <c r="AD139" s="51" t="s">
        <v>432</v>
      </c>
      <c r="AE139" s="51" t="s">
        <v>60</v>
      </c>
      <c r="AG139" s="51" t="s">
        <v>100</v>
      </c>
      <c r="AH139" s="51" t="s">
        <v>105</v>
      </c>
    </row>
    <row r="140" spans="1:34" x14ac:dyDescent="0.3">
      <c r="A140" s="51" t="s">
        <v>30</v>
      </c>
      <c r="B140" s="51">
        <v>1</v>
      </c>
      <c r="C140" s="51" t="s">
        <v>202</v>
      </c>
      <c r="D140" s="51">
        <v>442</v>
      </c>
      <c r="E140" s="51" t="s">
        <v>196</v>
      </c>
      <c r="F140" s="51" t="s">
        <v>11</v>
      </c>
      <c r="G140" s="51" t="s">
        <v>190</v>
      </c>
      <c r="H140" s="51" t="s">
        <v>190</v>
      </c>
      <c r="I140" s="51" t="s">
        <v>100</v>
      </c>
      <c r="J140" s="51" t="s">
        <v>100</v>
      </c>
      <c r="K140" s="51" t="s">
        <v>100</v>
      </c>
      <c r="L140" s="51">
        <v>1</v>
      </c>
      <c r="M140" s="51" t="s">
        <v>451</v>
      </c>
      <c r="N140" s="51">
        <v>90</v>
      </c>
      <c r="P140" s="51" t="s">
        <v>100</v>
      </c>
      <c r="Q140" s="51" t="s">
        <v>191</v>
      </c>
      <c r="T140" s="51">
        <v>201606</v>
      </c>
      <c r="U140" s="51" t="s">
        <v>34</v>
      </c>
      <c r="V140" s="51">
        <v>0</v>
      </c>
      <c r="W140" s="6">
        <v>-208.66</v>
      </c>
      <c r="AA140" s="51" t="s">
        <v>35</v>
      </c>
      <c r="AB140" s="51" t="s">
        <v>59</v>
      </c>
      <c r="AD140" s="51" t="s">
        <v>432</v>
      </c>
      <c r="AE140" s="51" t="s">
        <v>60</v>
      </c>
      <c r="AG140" s="51" t="s">
        <v>100</v>
      </c>
      <c r="AH140" s="51" t="s">
        <v>105</v>
      </c>
    </row>
    <row r="141" spans="1:34" x14ac:dyDescent="0.3">
      <c r="A141" s="51" t="s">
        <v>30</v>
      </c>
      <c r="B141" s="51">
        <v>1</v>
      </c>
      <c r="C141" s="51" t="s">
        <v>202</v>
      </c>
      <c r="D141" s="51">
        <v>442</v>
      </c>
      <c r="E141" s="51" t="s">
        <v>197</v>
      </c>
      <c r="F141" s="51" t="s">
        <v>12</v>
      </c>
      <c r="G141" s="51" t="s">
        <v>190</v>
      </c>
      <c r="H141" s="51" t="s">
        <v>190</v>
      </c>
      <c r="I141" s="51" t="s">
        <v>100</v>
      </c>
      <c r="J141" s="51" t="s">
        <v>100</v>
      </c>
      <c r="K141" s="51" t="s">
        <v>100</v>
      </c>
      <c r="L141" s="51">
        <v>1</v>
      </c>
      <c r="M141" s="51" t="s">
        <v>451</v>
      </c>
      <c r="N141" s="51">
        <v>90</v>
      </c>
      <c r="P141" s="51" t="s">
        <v>100</v>
      </c>
      <c r="Q141" s="51" t="s">
        <v>191</v>
      </c>
      <c r="T141" s="51">
        <v>201606</v>
      </c>
      <c r="U141" s="51" t="s">
        <v>34</v>
      </c>
      <c r="V141" s="51">
        <v>0</v>
      </c>
      <c r="W141" s="6">
        <v>-567.79999999999995</v>
      </c>
      <c r="AA141" s="51" t="s">
        <v>35</v>
      </c>
      <c r="AB141" s="51" t="s">
        <v>59</v>
      </c>
      <c r="AD141" s="51" t="s">
        <v>432</v>
      </c>
      <c r="AE141" s="51" t="s">
        <v>60</v>
      </c>
      <c r="AG141" s="51" t="s">
        <v>100</v>
      </c>
      <c r="AH141" s="51" t="s">
        <v>105</v>
      </c>
    </row>
    <row r="142" spans="1:34" x14ac:dyDescent="0.3">
      <c r="A142" s="51" t="s">
        <v>30</v>
      </c>
      <c r="B142" s="51">
        <v>1</v>
      </c>
      <c r="C142" s="51" t="s">
        <v>202</v>
      </c>
      <c r="D142" s="51">
        <v>442</v>
      </c>
      <c r="E142" s="51" t="s">
        <v>198</v>
      </c>
      <c r="F142" s="51" t="s">
        <v>13</v>
      </c>
      <c r="G142" s="51" t="s">
        <v>190</v>
      </c>
      <c r="H142" s="51" t="s">
        <v>190</v>
      </c>
      <c r="I142" s="51" t="s">
        <v>100</v>
      </c>
      <c r="J142" s="51" t="s">
        <v>100</v>
      </c>
      <c r="K142" s="51" t="s">
        <v>100</v>
      </c>
      <c r="L142" s="51">
        <v>1</v>
      </c>
      <c r="M142" s="51" t="s">
        <v>451</v>
      </c>
      <c r="N142" s="51">
        <v>90</v>
      </c>
      <c r="P142" s="51" t="s">
        <v>100</v>
      </c>
      <c r="Q142" s="51" t="s">
        <v>191</v>
      </c>
      <c r="T142" s="51">
        <v>201606</v>
      </c>
      <c r="U142" s="51" t="s">
        <v>34</v>
      </c>
      <c r="V142" s="51">
        <v>0</v>
      </c>
      <c r="W142" s="6">
        <v>-429.24</v>
      </c>
      <c r="AA142" s="51" t="s">
        <v>35</v>
      </c>
      <c r="AB142" s="51" t="s">
        <v>59</v>
      </c>
      <c r="AD142" s="51" t="s">
        <v>432</v>
      </c>
      <c r="AE142" s="51" t="s">
        <v>60</v>
      </c>
      <c r="AG142" s="51" t="s">
        <v>100</v>
      </c>
      <c r="AH142" s="51" t="s">
        <v>105</v>
      </c>
    </row>
    <row r="143" spans="1:34" x14ac:dyDescent="0.3">
      <c r="A143" s="51" t="s">
        <v>30</v>
      </c>
      <c r="B143" s="51">
        <v>1</v>
      </c>
      <c r="C143" s="51" t="s">
        <v>203</v>
      </c>
      <c r="D143" s="51">
        <v>440</v>
      </c>
      <c r="E143" s="51" t="s">
        <v>189</v>
      </c>
      <c r="F143" s="51" t="s">
        <v>5</v>
      </c>
      <c r="G143" s="51" t="s">
        <v>190</v>
      </c>
      <c r="H143" s="51" t="s">
        <v>190</v>
      </c>
      <c r="I143" s="51" t="s">
        <v>100</v>
      </c>
      <c r="J143" s="51" t="s">
        <v>100</v>
      </c>
      <c r="K143" s="51" t="s">
        <v>100</v>
      </c>
      <c r="L143" s="51">
        <v>1</v>
      </c>
      <c r="M143" s="51" t="s">
        <v>451</v>
      </c>
      <c r="N143" s="51">
        <v>90</v>
      </c>
      <c r="P143" s="51" t="s">
        <v>100</v>
      </c>
      <c r="Q143" s="51" t="s">
        <v>191</v>
      </c>
      <c r="T143" s="51">
        <v>201606</v>
      </c>
      <c r="U143" s="51" t="s">
        <v>34</v>
      </c>
      <c r="V143" s="51">
        <v>0</v>
      </c>
      <c r="W143" s="6">
        <v>-17257.349999999999</v>
      </c>
      <c r="AA143" s="51" t="s">
        <v>35</v>
      </c>
      <c r="AB143" s="51" t="s">
        <v>59</v>
      </c>
      <c r="AD143" s="51" t="s">
        <v>432</v>
      </c>
      <c r="AE143" s="51" t="s">
        <v>60</v>
      </c>
      <c r="AG143" s="51" t="s">
        <v>100</v>
      </c>
      <c r="AH143" s="51" t="s">
        <v>105</v>
      </c>
    </row>
    <row r="144" spans="1:34" x14ac:dyDescent="0.3">
      <c r="A144" s="51" t="s">
        <v>30</v>
      </c>
      <c r="B144" s="51">
        <v>1</v>
      </c>
      <c r="C144" s="51" t="s">
        <v>203</v>
      </c>
      <c r="D144" s="51">
        <v>442</v>
      </c>
      <c r="E144" s="51" t="s">
        <v>437</v>
      </c>
      <c r="F144" s="51" t="s">
        <v>7</v>
      </c>
      <c r="G144" s="51" t="s">
        <v>190</v>
      </c>
      <c r="H144" s="51" t="s">
        <v>190</v>
      </c>
      <c r="I144" s="51" t="s">
        <v>100</v>
      </c>
      <c r="J144" s="51" t="s">
        <v>100</v>
      </c>
      <c r="K144" s="51" t="s">
        <v>100</v>
      </c>
      <c r="L144" s="51">
        <v>1</v>
      </c>
      <c r="M144" s="51" t="s">
        <v>451</v>
      </c>
      <c r="N144" s="51">
        <v>90</v>
      </c>
      <c r="P144" s="51" t="s">
        <v>100</v>
      </c>
      <c r="Q144" s="51" t="s">
        <v>191</v>
      </c>
      <c r="T144" s="51">
        <v>201606</v>
      </c>
      <c r="U144" s="51" t="s">
        <v>34</v>
      </c>
      <c r="V144" s="51">
        <v>0</v>
      </c>
      <c r="W144" s="6">
        <v>-424.49</v>
      </c>
      <c r="AA144" s="51" t="s">
        <v>35</v>
      </c>
      <c r="AB144" s="51" t="s">
        <v>59</v>
      </c>
      <c r="AD144" s="51" t="s">
        <v>432</v>
      </c>
      <c r="AE144" s="51" t="s">
        <v>60</v>
      </c>
      <c r="AG144" s="51" t="s">
        <v>100</v>
      </c>
      <c r="AH144" s="51" t="s">
        <v>105</v>
      </c>
    </row>
    <row r="145" spans="1:34" x14ac:dyDescent="0.3">
      <c r="A145" s="51" t="s">
        <v>30</v>
      </c>
      <c r="B145" s="51">
        <v>1</v>
      </c>
      <c r="C145" s="51" t="s">
        <v>203</v>
      </c>
      <c r="D145" s="51">
        <v>442</v>
      </c>
      <c r="E145" s="51" t="s">
        <v>193</v>
      </c>
      <c r="F145" s="51" t="s">
        <v>8</v>
      </c>
      <c r="G145" s="51" t="s">
        <v>190</v>
      </c>
      <c r="H145" s="51" t="s">
        <v>190</v>
      </c>
      <c r="I145" s="51" t="s">
        <v>100</v>
      </c>
      <c r="J145" s="51" t="s">
        <v>100</v>
      </c>
      <c r="K145" s="51" t="s">
        <v>100</v>
      </c>
      <c r="L145" s="51">
        <v>1</v>
      </c>
      <c r="M145" s="51" t="s">
        <v>451</v>
      </c>
      <c r="N145" s="51">
        <v>90</v>
      </c>
      <c r="P145" s="51" t="s">
        <v>100</v>
      </c>
      <c r="Q145" s="51" t="s">
        <v>191</v>
      </c>
      <c r="T145" s="51">
        <v>201606</v>
      </c>
      <c r="U145" s="51" t="s">
        <v>34</v>
      </c>
      <c r="V145" s="51">
        <v>0</v>
      </c>
      <c r="W145" s="6">
        <v>-1124.08</v>
      </c>
      <c r="AA145" s="51" t="s">
        <v>35</v>
      </c>
      <c r="AB145" s="51" t="s">
        <v>59</v>
      </c>
      <c r="AD145" s="51" t="s">
        <v>432</v>
      </c>
      <c r="AE145" s="51" t="s">
        <v>60</v>
      </c>
      <c r="AG145" s="51" t="s">
        <v>100</v>
      </c>
      <c r="AH145" s="51" t="s">
        <v>105</v>
      </c>
    </row>
    <row r="146" spans="1:34" x14ac:dyDescent="0.3">
      <c r="A146" s="51" t="s">
        <v>30</v>
      </c>
      <c r="B146" s="51">
        <v>1</v>
      </c>
      <c r="C146" s="51" t="s">
        <v>203</v>
      </c>
      <c r="D146" s="51">
        <v>442</v>
      </c>
      <c r="E146" s="51" t="s">
        <v>194</v>
      </c>
      <c r="F146" s="51" t="s">
        <v>9</v>
      </c>
      <c r="G146" s="51" t="s">
        <v>190</v>
      </c>
      <c r="H146" s="51" t="s">
        <v>190</v>
      </c>
      <c r="I146" s="51" t="s">
        <v>100</v>
      </c>
      <c r="J146" s="51" t="s">
        <v>100</v>
      </c>
      <c r="K146" s="51" t="s">
        <v>100</v>
      </c>
      <c r="L146" s="51">
        <v>1</v>
      </c>
      <c r="M146" s="51" t="s">
        <v>451</v>
      </c>
      <c r="N146" s="51">
        <v>90</v>
      </c>
      <c r="P146" s="51" t="s">
        <v>100</v>
      </c>
      <c r="Q146" s="51" t="s">
        <v>191</v>
      </c>
      <c r="T146" s="51">
        <v>201606</v>
      </c>
      <c r="U146" s="51" t="s">
        <v>34</v>
      </c>
      <c r="V146" s="51">
        <v>0</v>
      </c>
      <c r="W146" s="6">
        <v>-34.5</v>
      </c>
      <c r="AA146" s="51" t="s">
        <v>35</v>
      </c>
      <c r="AB146" s="51" t="s">
        <v>59</v>
      </c>
      <c r="AD146" s="51" t="s">
        <v>432</v>
      </c>
      <c r="AE146" s="51" t="s">
        <v>60</v>
      </c>
      <c r="AG146" s="51" t="s">
        <v>100</v>
      </c>
      <c r="AH146" s="51" t="s">
        <v>105</v>
      </c>
    </row>
    <row r="147" spans="1:34" x14ac:dyDescent="0.3">
      <c r="A147" s="51" t="s">
        <v>30</v>
      </c>
      <c r="B147" s="51">
        <v>1</v>
      </c>
      <c r="C147" s="51" t="s">
        <v>203</v>
      </c>
      <c r="D147" s="51">
        <v>442</v>
      </c>
      <c r="E147" s="51" t="s">
        <v>195</v>
      </c>
      <c r="F147" s="51" t="s">
        <v>10</v>
      </c>
      <c r="G147" s="51" t="s">
        <v>190</v>
      </c>
      <c r="H147" s="51" t="s">
        <v>190</v>
      </c>
      <c r="I147" s="51" t="s">
        <v>100</v>
      </c>
      <c r="J147" s="51" t="s">
        <v>100</v>
      </c>
      <c r="K147" s="51" t="s">
        <v>100</v>
      </c>
      <c r="L147" s="51">
        <v>1</v>
      </c>
      <c r="M147" s="51" t="s">
        <v>451</v>
      </c>
      <c r="N147" s="51">
        <v>90</v>
      </c>
      <c r="P147" s="51" t="s">
        <v>100</v>
      </c>
      <c r="Q147" s="51" t="s">
        <v>191</v>
      </c>
      <c r="T147" s="51">
        <v>201606</v>
      </c>
      <c r="U147" s="51" t="s">
        <v>34</v>
      </c>
      <c r="V147" s="51">
        <v>0</v>
      </c>
      <c r="W147" s="6">
        <v>-2880.38</v>
      </c>
      <c r="AA147" s="51" t="s">
        <v>35</v>
      </c>
      <c r="AB147" s="51" t="s">
        <v>59</v>
      </c>
      <c r="AD147" s="51" t="s">
        <v>432</v>
      </c>
      <c r="AE147" s="51" t="s">
        <v>60</v>
      </c>
      <c r="AG147" s="51" t="s">
        <v>100</v>
      </c>
      <c r="AH147" s="51" t="s">
        <v>105</v>
      </c>
    </row>
    <row r="148" spans="1:34" x14ac:dyDescent="0.3">
      <c r="A148" s="51" t="s">
        <v>30</v>
      </c>
      <c r="B148" s="51">
        <v>1</v>
      </c>
      <c r="C148" s="51" t="s">
        <v>203</v>
      </c>
      <c r="D148" s="51">
        <v>442</v>
      </c>
      <c r="E148" s="51" t="s">
        <v>196</v>
      </c>
      <c r="F148" s="51" t="s">
        <v>11</v>
      </c>
      <c r="G148" s="51" t="s">
        <v>190</v>
      </c>
      <c r="H148" s="51" t="s">
        <v>190</v>
      </c>
      <c r="I148" s="51" t="s">
        <v>100</v>
      </c>
      <c r="J148" s="51" t="s">
        <v>100</v>
      </c>
      <c r="K148" s="51" t="s">
        <v>100</v>
      </c>
      <c r="L148" s="51">
        <v>1</v>
      </c>
      <c r="M148" s="51" t="s">
        <v>451</v>
      </c>
      <c r="N148" s="51">
        <v>90</v>
      </c>
      <c r="P148" s="51" t="s">
        <v>100</v>
      </c>
      <c r="Q148" s="51" t="s">
        <v>191</v>
      </c>
      <c r="T148" s="51">
        <v>201606</v>
      </c>
      <c r="U148" s="51" t="s">
        <v>34</v>
      </c>
      <c r="V148" s="51">
        <v>0</v>
      </c>
      <c r="W148" s="6">
        <v>-641.22</v>
      </c>
      <c r="AA148" s="51" t="s">
        <v>35</v>
      </c>
      <c r="AB148" s="51" t="s">
        <v>59</v>
      </c>
      <c r="AD148" s="51" t="s">
        <v>432</v>
      </c>
      <c r="AE148" s="51" t="s">
        <v>60</v>
      </c>
      <c r="AG148" s="51" t="s">
        <v>100</v>
      </c>
      <c r="AH148" s="51" t="s">
        <v>105</v>
      </c>
    </row>
    <row r="149" spans="1:34" x14ac:dyDescent="0.3">
      <c r="A149" s="51" t="s">
        <v>30</v>
      </c>
      <c r="B149" s="51">
        <v>1</v>
      </c>
      <c r="C149" s="51" t="s">
        <v>203</v>
      </c>
      <c r="D149" s="51">
        <v>442</v>
      </c>
      <c r="E149" s="51" t="s">
        <v>197</v>
      </c>
      <c r="F149" s="51" t="s">
        <v>12</v>
      </c>
      <c r="G149" s="51" t="s">
        <v>190</v>
      </c>
      <c r="H149" s="51" t="s">
        <v>190</v>
      </c>
      <c r="I149" s="51" t="s">
        <v>100</v>
      </c>
      <c r="J149" s="51" t="s">
        <v>100</v>
      </c>
      <c r="K149" s="51" t="s">
        <v>100</v>
      </c>
      <c r="L149" s="51">
        <v>1</v>
      </c>
      <c r="M149" s="51" t="s">
        <v>451</v>
      </c>
      <c r="N149" s="51">
        <v>90</v>
      </c>
      <c r="P149" s="51" t="s">
        <v>100</v>
      </c>
      <c r="Q149" s="51" t="s">
        <v>191</v>
      </c>
      <c r="T149" s="51">
        <v>201606</v>
      </c>
      <c r="U149" s="51" t="s">
        <v>34</v>
      </c>
      <c r="V149" s="51">
        <v>0</v>
      </c>
      <c r="W149" s="6">
        <v>-504.01</v>
      </c>
      <c r="AA149" s="51" t="s">
        <v>35</v>
      </c>
      <c r="AB149" s="51" t="s">
        <v>59</v>
      </c>
      <c r="AD149" s="51" t="s">
        <v>432</v>
      </c>
      <c r="AE149" s="51" t="s">
        <v>60</v>
      </c>
      <c r="AG149" s="51" t="s">
        <v>100</v>
      </c>
      <c r="AH149" s="51" t="s">
        <v>105</v>
      </c>
    </row>
    <row r="150" spans="1:34" x14ac:dyDescent="0.3">
      <c r="A150" s="51" t="s">
        <v>30</v>
      </c>
      <c r="B150" s="51">
        <v>1</v>
      </c>
      <c r="C150" s="51" t="s">
        <v>203</v>
      </c>
      <c r="D150" s="51">
        <v>442</v>
      </c>
      <c r="E150" s="51" t="s">
        <v>198</v>
      </c>
      <c r="F150" s="51" t="s">
        <v>13</v>
      </c>
      <c r="G150" s="51" t="s">
        <v>190</v>
      </c>
      <c r="H150" s="51" t="s">
        <v>190</v>
      </c>
      <c r="I150" s="51" t="s">
        <v>100</v>
      </c>
      <c r="J150" s="51" t="s">
        <v>100</v>
      </c>
      <c r="K150" s="51" t="s">
        <v>100</v>
      </c>
      <c r="L150" s="51">
        <v>1</v>
      </c>
      <c r="M150" s="51" t="s">
        <v>451</v>
      </c>
      <c r="N150" s="51">
        <v>90</v>
      </c>
      <c r="P150" s="51" t="s">
        <v>100</v>
      </c>
      <c r="Q150" s="51" t="s">
        <v>191</v>
      </c>
      <c r="T150" s="51">
        <v>201606</v>
      </c>
      <c r="U150" s="51" t="s">
        <v>34</v>
      </c>
      <c r="V150" s="51">
        <v>0</v>
      </c>
      <c r="W150" s="6">
        <v>-454.96</v>
      </c>
      <c r="AA150" s="51" t="s">
        <v>35</v>
      </c>
      <c r="AB150" s="51" t="s">
        <v>59</v>
      </c>
      <c r="AD150" s="51" t="s">
        <v>432</v>
      </c>
      <c r="AE150" s="51" t="s">
        <v>60</v>
      </c>
      <c r="AG150" s="51" t="s">
        <v>100</v>
      </c>
      <c r="AH150" s="51" t="s">
        <v>105</v>
      </c>
    </row>
    <row r="151" spans="1:34" x14ac:dyDescent="0.3">
      <c r="A151" s="51" t="s">
        <v>30</v>
      </c>
      <c r="B151" s="51">
        <v>1</v>
      </c>
      <c r="C151" s="51">
        <v>21</v>
      </c>
      <c r="D151" s="51">
        <v>440</v>
      </c>
      <c r="E151" s="51" t="s">
        <v>189</v>
      </c>
      <c r="F151" s="51" t="s">
        <v>5</v>
      </c>
      <c r="G151" s="51" t="s">
        <v>190</v>
      </c>
      <c r="H151" s="51" t="s">
        <v>190</v>
      </c>
      <c r="I151" s="51" t="s">
        <v>100</v>
      </c>
      <c r="J151" s="51" t="s">
        <v>100</v>
      </c>
      <c r="K151" s="51" t="s">
        <v>100</v>
      </c>
      <c r="L151" s="51">
        <v>1</v>
      </c>
      <c r="M151" s="51" t="s">
        <v>451</v>
      </c>
      <c r="N151" s="51">
        <v>90</v>
      </c>
      <c r="P151" s="51" t="s">
        <v>100</v>
      </c>
      <c r="Q151" s="51" t="s">
        <v>191</v>
      </c>
      <c r="T151" s="51">
        <v>201607</v>
      </c>
      <c r="U151" s="51" t="s">
        <v>34</v>
      </c>
      <c r="V151" s="51">
        <v>0</v>
      </c>
      <c r="W151" s="6">
        <v>-139257.74</v>
      </c>
      <c r="AA151" s="51" t="s">
        <v>35</v>
      </c>
      <c r="AB151" s="51" t="s">
        <v>59</v>
      </c>
      <c r="AD151" s="51" t="s">
        <v>433</v>
      </c>
      <c r="AE151" s="51" t="s">
        <v>60</v>
      </c>
      <c r="AG151" s="51" t="s">
        <v>100</v>
      </c>
      <c r="AH151" s="51" t="s">
        <v>105</v>
      </c>
    </row>
    <row r="152" spans="1:34" x14ac:dyDescent="0.3">
      <c r="A152" s="51" t="s">
        <v>30</v>
      </c>
      <c r="B152" s="51">
        <v>1</v>
      </c>
      <c r="C152" s="51">
        <v>21</v>
      </c>
      <c r="D152" s="51">
        <v>442</v>
      </c>
      <c r="E152" s="51" t="s">
        <v>436</v>
      </c>
      <c r="F152" s="51" t="s">
        <v>6</v>
      </c>
      <c r="G152" s="51" t="s">
        <v>190</v>
      </c>
      <c r="H152" s="51" t="s">
        <v>190</v>
      </c>
      <c r="I152" s="51" t="s">
        <v>100</v>
      </c>
      <c r="J152" s="51" t="s">
        <v>100</v>
      </c>
      <c r="K152" s="51" t="s">
        <v>100</v>
      </c>
      <c r="L152" s="51">
        <v>1</v>
      </c>
      <c r="M152" s="51" t="s">
        <v>451</v>
      </c>
      <c r="N152" s="51">
        <v>90</v>
      </c>
      <c r="P152" s="51" t="s">
        <v>100</v>
      </c>
      <c r="Q152" s="51" t="s">
        <v>191</v>
      </c>
      <c r="T152" s="51">
        <v>201607</v>
      </c>
      <c r="U152" s="51" t="s">
        <v>34</v>
      </c>
      <c r="V152" s="51">
        <v>0</v>
      </c>
      <c r="W152" s="6">
        <v>-7181.17</v>
      </c>
      <c r="AA152" s="51" t="s">
        <v>35</v>
      </c>
      <c r="AB152" s="51" t="s">
        <v>59</v>
      </c>
      <c r="AD152" s="51" t="s">
        <v>433</v>
      </c>
      <c r="AE152" s="51" t="s">
        <v>60</v>
      </c>
      <c r="AG152" s="51" t="s">
        <v>100</v>
      </c>
      <c r="AH152" s="51" t="s">
        <v>105</v>
      </c>
    </row>
    <row r="153" spans="1:34" x14ac:dyDescent="0.3">
      <c r="A153" s="51" t="s">
        <v>30</v>
      </c>
      <c r="B153" s="51">
        <v>1</v>
      </c>
      <c r="C153" s="51">
        <v>21</v>
      </c>
      <c r="D153" s="51">
        <v>442</v>
      </c>
      <c r="E153" s="51" t="s">
        <v>437</v>
      </c>
      <c r="F153" s="51" t="s">
        <v>7</v>
      </c>
      <c r="G153" s="51" t="s">
        <v>190</v>
      </c>
      <c r="H153" s="51" t="s">
        <v>190</v>
      </c>
      <c r="I153" s="51" t="s">
        <v>100</v>
      </c>
      <c r="J153" s="51" t="s">
        <v>100</v>
      </c>
      <c r="K153" s="51" t="s">
        <v>100</v>
      </c>
      <c r="L153" s="51">
        <v>1</v>
      </c>
      <c r="M153" s="51" t="s">
        <v>451</v>
      </c>
      <c r="N153" s="51">
        <v>90</v>
      </c>
      <c r="P153" s="51" t="s">
        <v>100</v>
      </c>
      <c r="Q153" s="51" t="s">
        <v>191</v>
      </c>
      <c r="T153" s="51">
        <v>201607</v>
      </c>
      <c r="U153" s="51" t="s">
        <v>34</v>
      </c>
      <c r="V153" s="51">
        <v>0</v>
      </c>
      <c r="W153" s="6">
        <v>-378.52</v>
      </c>
      <c r="AA153" s="51" t="s">
        <v>35</v>
      </c>
      <c r="AB153" s="51" t="s">
        <v>59</v>
      </c>
      <c r="AD153" s="51" t="s">
        <v>433</v>
      </c>
      <c r="AE153" s="51" t="s">
        <v>60</v>
      </c>
      <c r="AG153" s="51" t="s">
        <v>100</v>
      </c>
      <c r="AH153" s="51" t="s">
        <v>105</v>
      </c>
    </row>
    <row r="154" spans="1:34" x14ac:dyDescent="0.3">
      <c r="A154" s="51" t="s">
        <v>30</v>
      </c>
      <c r="B154" s="51">
        <v>1</v>
      </c>
      <c r="C154" s="51">
        <v>21</v>
      </c>
      <c r="D154" s="51">
        <v>442</v>
      </c>
      <c r="E154" s="51" t="s">
        <v>193</v>
      </c>
      <c r="F154" s="51" t="s">
        <v>8</v>
      </c>
      <c r="G154" s="51" t="s">
        <v>190</v>
      </c>
      <c r="H154" s="51" t="s">
        <v>190</v>
      </c>
      <c r="I154" s="51" t="s">
        <v>100</v>
      </c>
      <c r="J154" s="51" t="s">
        <v>100</v>
      </c>
      <c r="K154" s="51" t="s">
        <v>100</v>
      </c>
      <c r="L154" s="51">
        <v>1</v>
      </c>
      <c r="M154" s="51" t="s">
        <v>451</v>
      </c>
      <c r="N154" s="51">
        <v>90</v>
      </c>
      <c r="P154" s="51" t="s">
        <v>100</v>
      </c>
      <c r="Q154" s="51" t="s">
        <v>191</v>
      </c>
      <c r="T154" s="51">
        <v>201607</v>
      </c>
      <c r="U154" s="51" t="s">
        <v>34</v>
      </c>
      <c r="V154" s="51">
        <v>0</v>
      </c>
      <c r="W154" s="6">
        <v>-7298.14</v>
      </c>
      <c r="AA154" s="51" t="s">
        <v>35</v>
      </c>
      <c r="AB154" s="51" t="s">
        <v>59</v>
      </c>
      <c r="AD154" s="51" t="s">
        <v>433</v>
      </c>
      <c r="AE154" s="51" t="s">
        <v>60</v>
      </c>
      <c r="AG154" s="51" t="s">
        <v>100</v>
      </c>
      <c r="AH154" s="51" t="s">
        <v>105</v>
      </c>
    </row>
    <row r="155" spans="1:34" x14ac:dyDescent="0.3">
      <c r="A155" s="51" t="s">
        <v>30</v>
      </c>
      <c r="B155" s="51">
        <v>1</v>
      </c>
      <c r="C155" s="51">
        <v>21</v>
      </c>
      <c r="D155" s="51">
        <v>442</v>
      </c>
      <c r="E155" s="51" t="s">
        <v>194</v>
      </c>
      <c r="F155" s="51" t="s">
        <v>9</v>
      </c>
      <c r="G155" s="51" t="s">
        <v>190</v>
      </c>
      <c r="H155" s="51" t="s">
        <v>190</v>
      </c>
      <c r="I155" s="51" t="s">
        <v>100</v>
      </c>
      <c r="J155" s="51" t="s">
        <v>100</v>
      </c>
      <c r="K155" s="51" t="s">
        <v>100</v>
      </c>
      <c r="L155" s="51">
        <v>1</v>
      </c>
      <c r="M155" s="51" t="s">
        <v>451</v>
      </c>
      <c r="N155" s="51">
        <v>90</v>
      </c>
      <c r="P155" s="51" t="s">
        <v>100</v>
      </c>
      <c r="Q155" s="51" t="s">
        <v>191</v>
      </c>
      <c r="T155" s="51">
        <v>201607</v>
      </c>
      <c r="U155" s="51" t="s">
        <v>34</v>
      </c>
      <c r="V155" s="51">
        <v>0</v>
      </c>
      <c r="W155" s="6">
        <v>-211.82</v>
      </c>
      <c r="AA155" s="51" t="s">
        <v>35</v>
      </c>
      <c r="AB155" s="51" t="s">
        <v>59</v>
      </c>
      <c r="AD155" s="51" t="s">
        <v>433</v>
      </c>
      <c r="AE155" s="51" t="s">
        <v>60</v>
      </c>
      <c r="AG155" s="51" t="s">
        <v>100</v>
      </c>
      <c r="AH155" s="51" t="s">
        <v>105</v>
      </c>
    </row>
    <row r="156" spans="1:34" x14ac:dyDescent="0.3">
      <c r="A156" s="51" t="s">
        <v>30</v>
      </c>
      <c r="B156" s="51">
        <v>1</v>
      </c>
      <c r="C156" s="51">
        <v>21</v>
      </c>
      <c r="D156" s="51">
        <v>442</v>
      </c>
      <c r="E156" s="51" t="s">
        <v>195</v>
      </c>
      <c r="F156" s="51" t="s">
        <v>10</v>
      </c>
      <c r="G156" s="51" t="s">
        <v>190</v>
      </c>
      <c r="H156" s="51" t="s">
        <v>190</v>
      </c>
      <c r="I156" s="51" t="s">
        <v>100</v>
      </c>
      <c r="J156" s="51" t="s">
        <v>100</v>
      </c>
      <c r="K156" s="51" t="s">
        <v>100</v>
      </c>
      <c r="L156" s="51">
        <v>1</v>
      </c>
      <c r="M156" s="51" t="s">
        <v>451</v>
      </c>
      <c r="N156" s="51">
        <v>90</v>
      </c>
      <c r="P156" s="51" t="s">
        <v>100</v>
      </c>
      <c r="Q156" s="51" t="s">
        <v>191</v>
      </c>
      <c r="T156" s="51">
        <v>201607</v>
      </c>
      <c r="U156" s="51" t="s">
        <v>34</v>
      </c>
      <c r="V156" s="51">
        <v>0</v>
      </c>
      <c r="W156" s="6">
        <v>-28293.16</v>
      </c>
      <c r="AA156" s="51" t="s">
        <v>35</v>
      </c>
      <c r="AB156" s="51" t="s">
        <v>59</v>
      </c>
      <c r="AD156" s="51" t="s">
        <v>433</v>
      </c>
      <c r="AE156" s="51" t="s">
        <v>60</v>
      </c>
      <c r="AG156" s="51" t="s">
        <v>100</v>
      </c>
      <c r="AH156" s="51" t="s">
        <v>105</v>
      </c>
    </row>
    <row r="157" spans="1:34" x14ac:dyDescent="0.3">
      <c r="A157" s="51" t="s">
        <v>30</v>
      </c>
      <c r="B157" s="51">
        <v>1</v>
      </c>
      <c r="C157" s="51">
        <v>21</v>
      </c>
      <c r="D157" s="51">
        <v>442</v>
      </c>
      <c r="E157" s="51" t="s">
        <v>196</v>
      </c>
      <c r="F157" s="51" t="s">
        <v>11</v>
      </c>
      <c r="G157" s="51" t="s">
        <v>190</v>
      </c>
      <c r="H157" s="51" t="s">
        <v>190</v>
      </c>
      <c r="I157" s="51" t="s">
        <v>100</v>
      </c>
      <c r="J157" s="51" t="s">
        <v>100</v>
      </c>
      <c r="K157" s="51" t="s">
        <v>100</v>
      </c>
      <c r="L157" s="51">
        <v>1</v>
      </c>
      <c r="M157" s="51" t="s">
        <v>451</v>
      </c>
      <c r="N157" s="51">
        <v>90</v>
      </c>
      <c r="P157" s="51" t="s">
        <v>100</v>
      </c>
      <c r="Q157" s="51" t="s">
        <v>191</v>
      </c>
      <c r="T157" s="51">
        <v>201607</v>
      </c>
      <c r="U157" s="51" t="s">
        <v>34</v>
      </c>
      <c r="V157" s="51">
        <v>0</v>
      </c>
      <c r="W157" s="6">
        <v>-2806.8</v>
      </c>
      <c r="AA157" s="51" t="s">
        <v>35</v>
      </c>
      <c r="AB157" s="51" t="s">
        <v>59</v>
      </c>
      <c r="AD157" s="51" t="s">
        <v>433</v>
      </c>
      <c r="AE157" s="51" t="s">
        <v>60</v>
      </c>
      <c r="AG157" s="51" t="s">
        <v>100</v>
      </c>
      <c r="AH157" s="51" t="s">
        <v>105</v>
      </c>
    </row>
    <row r="158" spans="1:34" x14ac:dyDescent="0.3">
      <c r="A158" s="51" t="s">
        <v>30</v>
      </c>
      <c r="B158" s="51">
        <v>1</v>
      </c>
      <c r="C158" s="51">
        <v>21</v>
      </c>
      <c r="D158" s="51">
        <v>442</v>
      </c>
      <c r="E158" s="51" t="s">
        <v>197</v>
      </c>
      <c r="F158" s="51" t="s">
        <v>12</v>
      </c>
      <c r="G158" s="51" t="s">
        <v>190</v>
      </c>
      <c r="H158" s="51" t="s">
        <v>190</v>
      </c>
      <c r="I158" s="51" t="s">
        <v>100</v>
      </c>
      <c r="J158" s="51" t="s">
        <v>100</v>
      </c>
      <c r="K158" s="51" t="s">
        <v>100</v>
      </c>
      <c r="L158" s="51">
        <v>1</v>
      </c>
      <c r="M158" s="51" t="s">
        <v>451</v>
      </c>
      <c r="N158" s="51">
        <v>90</v>
      </c>
      <c r="P158" s="51" t="s">
        <v>100</v>
      </c>
      <c r="Q158" s="51" t="s">
        <v>191</v>
      </c>
      <c r="T158" s="51">
        <v>201607</v>
      </c>
      <c r="U158" s="51" t="s">
        <v>34</v>
      </c>
      <c r="V158" s="51">
        <v>0</v>
      </c>
      <c r="W158" s="6">
        <v>-8801.1299999999992</v>
      </c>
      <c r="AA158" s="51" t="s">
        <v>35</v>
      </c>
      <c r="AB158" s="51" t="s">
        <v>59</v>
      </c>
      <c r="AD158" s="51" t="s">
        <v>433</v>
      </c>
      <c r="AE158" s="51" t="s">
        <v>60</v>
      </c>
      <c r="AG158" s="51" t="s">
        <v>100</v>
      </c>
      <c r="AH158" s="51" t="s">
        <v>105</v>
      </c>
    </row>
    <row r="159" spans="1:34" x14ac:dyDescent="0.3">
      <c r="A159" s="51" t="s">
        <v>30</v>
      </c>
      <c r="B159" s="51">
        <v>1</v>
      </c>
      <c r="C159" s="51">
        <v>21</v>
      </c>
      <c r="D159" s="51">
        <v>442</v>
      </c>
      <c r="E159" s="51" t="s">
        <v>198</v>
      </c>
      <c r="F159" s="51" t="s">
        <v>13</v>
      </c>
      <c r="G159" s="51" t="s">
        <v>190</v>
      </c>
      <c r="H159" s="51" t="s">
        <v>190</v>
      </c>
      <c r="I159" s="51" t="s">
        <v>100</v>
      </c>
      <c r="J159" s="51" t="s">
        <v>100</v>
      </c>
      <c r="K159" s="51" t="s">
        <v>100</v>
      </c>
      <c r="L159" s="51">
        <v>1</v>
      </c>
      <c r="M159" s="51" t="s">
        <v>451</v>
      </c>
      <c r="N159" s="51">
        <v>90</v>
      </c>
      <c r="P159" s="51" t="s">
        <v>100</v>
      </c>
      <c r="Q159" s="51" t="s">
        <v>191</v>
      </c>
      <c r="T159" s="51">
        <v>201607</v>
      </c>
      <c r="U159" s="51" t="s">
        <v>34</v>
      </c>
      <c r="V159" s="51">
        <v>0</v>
      </c>
      <c r="W159" s="6">
        <v>-2757.31</v>
      </c>
      <c r="AA159" s="51" t="s">
        <v>35</v>
      </c>
      <c r="AB159" s="51" t="s">
        <v>59</v>
      </c>
      <c r="AD159" s="51" t="s">
        <v>433</v>
      </c>
      <c r="AE159" s="51" t="s">
        <v>60</v>
      </c>
      <c r="AG159" s="51" t="s">
        <v>100</v>
      </c>
      <c r="AH159" s="51" t="s">
        <v>105</v>
      </c>
    </row>
    <row r="160" spans="1:34" x14ac:dyDescent="0.3">
      <c r="A160" s="51" t="s">
        <v>30</v>
      </c>
      <c r="B160" s="51">
        <v>1</v>
      </c>
      <c r="C160" s="51">
        <v>23</v>
      </c>
      <c r="D160" s="51">
        <v>440</v>
      </c>
      <c r="E160" s="51" t="s">
        <v>189</v>
      </c>
      <c r="F160" s="51" t="s">
        <v>5</v>
      </c>
      <c r="G160" s="51" t="s">
        <v>190</v>
      </c>
      <c r="H160" s="51" t="s">
        <v>190</v>
      </c>
      <c r="I160" s="51" t="s">
        <v>100</v>
      </c>
      <c r="J160" s="51" t="s">
        <v>100</v>
      </c>
      <c r="K160" s="51" t="s">
        <v>100</v>
      </c>
      <c r="L160" s="51">
        <v>1</v>
      </c>
      <c r="M160" s="51" t="s">
        <v>451</v>
      </c>
      <c r="N160" s="51">
        <v>90</v>
      </c>
      <c r="P160" s="51" t="s">
        <v>100</v>
      </c>
      <c r="Q160" s="51" t="s">
        <v>191</v>
      </c>
      <c r="T160" s="51">
        <v>201607</v>
      </c>
      <c r="U160" s="51" t="s">
        <v>34</v>
      </c>
      <c r="V160" s="51">
        <v>0</v>
      </c>
      <c r="W160" s="6">
        <v>-8810.73</v>
      </c>
      <c r="AA160" s="51" t="s">
        <v>35</v>
      </c>
      <c r="AB160" s="51" t="s">
        <v>59</v>
      </c>
      <c r="AD160" s="51" t="s">
        <v>433</v>
      </c>
      <c r="AE160" s="51" t="s">
        <v>60</v>
      </c>
      <c r="AG160" s="51" t="s">
        <v>100</v>
      </c>
      <c r="AH160" s="51" t="s">
        <v>105</v>
      </c>
    </row>
    <row r="161" spans="1:34" x14ac:dyDescent="0.3">
      <c r="A161" s="51" t="s">
        <v>30</v>
      </c>
      <c r="B161" s="51">
        <v>1</v>
      </c>
      <c r="C161" s="51">
        <v>23</v>
      </c>
      <c r="D161" s="51">
        <v>442</v>
      </c>
      <c r="E161" s="51" t="s">
        <v>437</v>
      </c>
      <c r="F161" s="51" t="s">
        <v>7</v>
      </c>
      <c r="G161" s="51" t="s">
        <v>190</v>
      </c>
      <c r="H161" s="51" t="s">
        <v>190</v>
      </c>
      <c r="I161" s="51" t="s">
        <v>100</v>
      </c>
      <c r="J161" s="51" t="s">
        <v>100</v>
      </c>
      <c r="K161" s="51" t="s">
        <v>100</v>
      </c>
      <c r="L161" s="51">
        <v>1</v>
      </c>
      <c r="M161" s="51" t="s">
        <v>451</v>
      </c>
      <c r="N161" s="51">
        <v>90</v>
      </c>
      <c r="P161" s="51" t="s">
        <v>100</v>
      </c>
      <c r="Q161" s="51" t="s">
        <v>191</v>
      </c>
      <c r="T161" s="51">
        <v>201607</v>
      </c>
      <c r="U161" s="51" t="s">
        <v>34</v>
      </c>
      <c r="V161" s="51">
        <v>0</v>
      </c>
      <c r="W161" s="6">
        <v>-162.61000000000001</v>
      </c>
      <c r="AA161" s="51" t="s">
        <v>35</v>
      </c>
      <c r="AB161" s="51" t="s">
        <v>59</v>
      </c>
      <c r="AD161" s="51" t="s">
        <v>433</v>
      </c>
      <c r="AE161" s="51" t="s">
        <v>60</v>
      </c>
      <c r="AG161" s="51" t="s">
        <v>100</v>
      </c>
      <c r="AH161" s="51" t="s">
        <v>105</v>
      </c>
    </row>
    <row r="162" spans="1:34" x14ac:dyDescent="0.3">
      <c r="A162" s="51" t="s">
        <v>30</v>
      </c>
      <c r="B162" s="51">
        <v>1</v>
      </c>
      <c r="C162" s="51">
        <v>23</v>
      </c>
      <c r="D162" s="51">
        <v>442</v>
      </c>
      <c r="E162" s="51" t="s">
        <v>193</v>
      </c>
      <c r="F162" s="51" t="s">
        <v>8</v>
      </c>
      <c r="G162" s="51" t="s">
        <v>190</v>
      </c>
      <c r="H162" s="51" t="s">
        <v>190</v>
      </c>
      <c r="I162" s="51" t="s">
        <v>100</v>
      </c>
      <c r="J162" s="51" t="s">
        <v>100</v>
      </c>
      <c r="K162" s="51" t="s">
        <v>100</v>
      </c>
      <c r="L162" s="51">
        <v>1</v>
      </c>
      <c r="M162" s="51" t="s">
        <v>451</v>
      </c>
      <c r="N162" s="51">
        <v>90</v>
      </c>
      <c r="P162" s="51" t="s">
        <v>100</v>
      </c>
      <c r="Q162" s="51" t="s">
        <v>191</v>
      </c>
      <c r="T162" s="51">
        <v>201607</v>
      </c>
      <c r="U162" s="51" t="s">
        <v>34</v>
      </c>
      <c r="V162" s="51">
        <v>0</v>
      </c>
      <c r="W162" s="6">
        <v>-512.74</v>
      </c>
      <c r="AA162" s="51" t="s">
        <v>35</v>
      </c>
      <c r="AB162" s="51" t="s">
        <v>59</v>
      </c>
      <c r="AD162" s="51" t="s">
        <v>433</v>
      </c>
      <c r="AE162" s="51" t="s">
        <v>60</v>
      </c>
      <c r="AG162" s="51" t="s">
        <v>100</v>
      </c>
      <c r="AH162" s="51" t="s">
        <v>105</v>
      </c>
    </row>
    <row r="163" spans="1:34" x14ac:dyDescent="0.3">
      <c r="A163" s="51" t="s">
        <v>30</v>
      </c>
      <c r="B163" s="51">
        <v>1</v>
      </c>
      <c r="C163" s="51">
        <v>23</v>
      </c>
      <c r="D163" s="51">
        <v>442</v>
      </c>
      <c r="E163" s="51" t="s">
        <v>194</v>
      </c>
      <c r="F163" s="51" t="s">
        <v>9</v>
      </c>
      <c r="G163" s="51" t="s">
        <v>190</v>
      </c>
      <c r="H163" s="51" t="s">
        <v>190</v>
      </c>
      <c r="I163" s="51" t="s">
        <v>100</v>
      </c>
      <c r="J163" s="51" t="s">
        <v>100</v>
      </c>
      <c r="K163" s="51" t="s">
        <v>100</v>
      </c>
      <c r="L163" s="51">
        <v>1</v>
      </c>
      <c r="M163" s="51" t="s">
        <v>451</v>
      </c>
      <c r="N163" s="51">
        <v>90</v>
      </c>
      <c r="P163" s="51" t="s">
        <v>100</v>
      </c>
      <c r="Q163" s="51" t="s">
        <v>191</v>
      </c>
      <c r="T163" s="51">
        <v>201607</v>
      </c>
      <c r="U163" s="51" t="s">
        <v>34</v>
      </c>
      <c r="V163" s="51">
        <v>0</v>
      </c>
      <c r="W163" s="6">
        <v>-12.81</v>
      </c>
      <c r="AA163" s="51" t="s">
        <v>35</v>
      </c>
      <c r="AB163" s="51" t="s">
        <v>59</v>
      </c>
      <c r="AD163" s="51" t="s">
        <v>433</v>
      </c>
      <c r="AE163" s="51" t="s">
        <v>60</v>
      </c>
      <c r="AG163" s="51" t="s">
        <v>100</v>
      </c>
      <c r="AH163" s="51" t="s">
        <v>105</v>
      </c>
    </row>
    <row r="164" spans="1:34" x14ac:dyDescent="0.3">
      <c r="A164" s="51" t="s">
        <v>30</v>
      </c>
      <c r="B164" s="51">
        <v>1</v>
      </c>
      <c r="C164" s="51">
        <v>23</v>
      </c>
      <c r="D164" s="51">
        <v>442</v>
      </c>
      <c r="E164" s="51" t="s">
        <v>195</v>
      </c>
      <c r="F164" s="51" t="s">
        <v>10</v>
      </c>
      <c r="G164" s="51" t="s">
        <v>190</v>
      </c>
      <c r="H164" s="51" t="s">
        <v>190</v>
      </c>
      <c r="I164" s="51" t="s">
        <v>100</v>
      </c>
      <c r="J164" s="51" t="s">
        <v>100</v>
      </c>
      <c r="K164" s="51" t="s">
        <v>100</v>
      </c>
      <c r="L164" s="51">
        <v>1</v>
      </c>
      <c r="M164" s="51" t="s">
        <v>451</v>
      </c>
      <c r="N164" s="51">
        <v>90</v>
      </c>
      <c r="P164" s="51" t="s">
        <v>100</v>
      </c>
      <c r="Q164" s="51" t="s">
        <v>191</v>
      </c>
      <c r="T164" s="51">
        <v>201607</v>
      </c>
      <c r="U164" s="51" t="s">
        <v>34</v>
      </c>
      <c r="V164" s="51">
        <v>0</v>
      </c>
      <c r="W164" s="6">
        <v>-926.76</v>
      </c>
      <c r="AA164" s="51" t="s">
        <v>35</v>
      </c>
      <c r="AB164" s="51" t="s">
        <v>59</v>
      </c>
      <c r="AD164" s="51" t="s">
        <v>433</v>
      </c>
      <c r="AE164" s="51" t="s">
        <v>60</v>
      </c>
      <c r="AG164" s="51" t="s">
        <v>100</v>
      </c>
      <c r="AH164" s="51" t="s">
        <v>105</v>
      </c>
    </row>
    <row r="165" spans="1:34" x14ac:dyDescent="0.3">
      <c r="A165" s="51" t="s">
        <v>30</v>
      </c>
      <c r="B165" s="51">
        <v>1</v>
      </c>
      <c r="C165" s="51">
        <v>23</v>
      </c>
      <c r="D165" s="51">
        <v>442</v>
      </c>
      <c r="E165" s="51" t="s">
        <v>196</v>
      </c>
      <c r="F165" s="51" t="s">
        <v>11</v>
      </c>
      <c r="G165" s="51" t="s">
        <v>190</v>
      </c>
      <c r="H165" s="51" t="s">
        <v>190</v>
      </c>
      <c r="I165" s="51" t="s">
        <v>100</v>
      </c>
      <c r="J165" s="51" t="s">
        <v>100</v>
      </c>
      <c r="K165" s="51" t="s">
        <v>100</v>
      </c>
      <c r="L165" s="51">
        <v>1</v>
      </c>
      <c r="M165" s="51" t="s">
        <v>451</v>
      </c>
      <c r="N165" s="51">
        <v>90</v>
      </c>
      <c r="P165" s="51" t="s">
        <v>100</v>
      </c>
      <c r="Q165" s="51" t="s">
        <v>191</v>
      </c>
      <c r="T165" s="51">
        <v>201607</v>
      </c>
      <c r="U165" s="51" t="s">
        <v>34</v>
      </c>
      <c r="V165" s="51">
        <v>0</v>
      </c>
      <c r="W165" s="6">
        <v>-268.07</v>
      </c>
      <c r="AA165" s="51" t="s">
        <v>35</v>
      </c>
      <c r="AB165" s="51" t="s">
        <v>59</v>
      </c>
      <c r="AD165" s="51" t="s">
        <v>433</v>
      </c>
      <c r="AE165" s="51" t="s">
        <v>60</v>
      </c>
      <c r="AG165" s="51" t="s">
        <v>100</v>
      </c>
      <c r="AH165" s="51" t="s">
        <v>105</v>
      </c>
    </row>
    <row r="166" spans="1:34" x14ac:dyDescent="0.3">
      <c r="A166" s="51" t="s">
        <v>30</v>
      </c>
      <c r="B166" s="51">
        <v>1</v>
      </c>
      <c r="C166" s="51">
        <v>23</v>
      </c>
      <c r="D166" s="51">
        <v>442</v>
      </c>
      <c r="E166" s="51" t="s">
        <v>197</v>
      </c>
      <c r="F166" s="51" t="s">
        <v>12</v>
      </c>
      <c r="G166" s="51" t="s">
        <v>190</v>
      </c>
      <c r="H166" s="51" t="s">
        <v>190</v>
      </c>
      <c r="I166" s="51" t="s">
        <v>100</v>
      </c>
      <c r="J166" s="51" t="s">
        <v>100</v>
      </c>
      <c r="K166" s="51" t="s">
        <v>100</v>
      </c>
      <c r="L166" s="51">
        <v>1</v>
      </c>
      <c r="M166" s="51" t="s">
        <v>451</v>
      </c>
      <c r="N166" s="51">
        <v>90</v>
      </c>
      <c r="P166" s="51" t="s">
        <v>100</v>
      </c>
      <c r="Q166" s="51" t="s">
        <v>191</v>
      </c>
      <c r="T166" s="51">
        <v>201607</v>
      </c>
      <c r="U166" s="51" t="s">
        <v>34</v>
      </c>
      <c r="V166" s="51">
        <v>0</v>
      </c>
      <c r="W166" s="6">
        <v>-81.569999999999993</v>
      </c>
      <c r="AA166" s="51" t="s">
        <v>35</v>
      </c>
      <c r="AB166" s="51" t="s">
        <v>59</v>
      </c>
      <c r="AD166" s="51" t="s">
        <v>433</v>
      </c>
      <c r="AE166" s="51" t="s">
        <v>60</v>
      </c>
      <c r="AG166" s="51" t="s">
        <v>100</v>
      </c>
      <c r="AH166" s="51" t="s">
        <v>105</v>
      </c>
    </row>
    <row r="167" spans="1:34" x14ac:dyDescent="0.3">
      <c r="A167" s="51" t="s">
        <v>30</v>
      </c>
      <c r="B167" s="51">
        <v>1</v>
      </c>
      <c r="C167" s="51">
        <v>23</v>
      </c>
      <c r="D167" s="51">
        <v>442</v>
      </c>
      <c r="E167" s="51" t="s">
        <v>198</v>
      </c>
      <c r="F167" s="51" t="s">
        <v>13</v>
      </c>
      <c r="G167" s="51" t="s">
        <v>190</v>
      </c>
      <c r="H167" s="51" t="s">
        <v>190</v>
      </c>
      <c r="I167" s="51" t="s">
        <v>100</v>
      </c>
      <c r="J167" s="51" t="s">
        <v>100</v>
      </c>
      <c r="K167" s="51" t="s">
        <v>100</v>
      </c>
      <c r="L167" s="51">
        <v>1</v>
      </c>
      <c r="M167" s="51" t="s">
        <v>451</v>
      </c>
      <c r="N167" s="51">
        <v>90</v>
      </c>
      <c r="P167" s="51" t="s">
        <v>100</v>
      </c>
      <c r="Q167" s="51" t="s">
        <v>191</v>
      </c>
      <c r="T167" s="51">
        <v>201607</v>
      </c>
      <c r="U167" s="51" t="s">
        <v>34</v>
      </c>
      <c r="V167" s="51">
        <v>0</v>
      </c>
      <c r="W167" s="6">
        <v>-566.85</v>
      </c>
      <c r="AA167" s="51" t="s">
        <v>35</v>
      </c>
      <c r="AB167" s="51" t="s">
        <v>59</v>
      </c>
      <c r="AD167" s="51" t="s">
        <v>433</v>
      </c>
      <c r="AE167" s="51" t="s">
        <v>60</v>
      </c>
      <c r="AG167" s="51" t="s">
        <v>100</v>
      </c>
      <c r="AH167" s="51" t="s">
        <v>105</v>
      </c>
    </row>
    <row r="168" spans="1:34" x14ac:dyDescent="0.3">
      <c r="A168" s="51" t="s">
        <v>30</v>
      </c>
      <c r="B168" s="51">
        <v>1</v>
      </c>
      <c r="C168" s="51">
        <v>25</v>
      </c>
      <c r="D168" s="51">
        <v>440</v>
      </c>
      <c r="E168" s="51" t="s">
        <v>189</v>
      </c>
      <c r="F168" s="51" t="s">
        <v>5</v>
      </c>
      <c r="G168" s="51" t="s">
        <v>190</v>
      </c>
      <c r="H168" s="51" t="s">
        <v>190</v>
      </c>
      <c r="I168" s="51" t="s">
        <v>100</v>
      </c>
      <c r="J168" s="51" t="s">
        <v>100</v>
      </c>
      <c r="K168" s="51" t="s">
        <v>100</v>
      </c>
      <c r="L168" s="51">
        <v>1</v>
      </c>
      <c r="M168" s="51" t="s">
        <v>451</v>
      </c>
      <c r="N168" s="51">
        <v>90</v>
      </c>
      <c r="P168" s="51" t="s">
        <v>100</v>
      </c>
      <c r="Q168" s="51" t="s">
        <v>191</v>
      </c>
      <c r="T168" s="51">
        <v>201607</v>
      </c>
      <c r="U168" s="51" t="s">
        <v>34</v>
      </c>
      <c r="V168" s="51">
        <v>0</v>
      </c>
      <c r="W168" s="6">
        <v>-14815.49</v>
      </c>
      <c r="AA168" s="51" t="s">
        <v>35</v>
      </c>
      <c r="AB168" s="51" t="s">
        <v>59</v>
      </c>
      <c r="AD168" s="51" t="s">
        <v>433</v>
      </c>
      <c r="AE168" s="51" t="s">
        <v>60</v>
      </c>
      <c r="AG168" s="51" t="s">
        <v>100</v>
      </c>
      <c r="AH168" s="51" t="s">
        <v>105</v>
      </c>
    </row>
    <row r="169" spans="1:34" x14ac:dyDescent="0.3">
      <c r="A169" s="51" t="s">
        <v>30</v>
      </c>
      <c r="B169" s="51">
        <v>1</v>
      </c>
      <c r="C169" s="51">
        <v>25</v>
      </c>
      <c r="D169" s="51">
        <v>442</v>
      </c>
      <c r="E169" s="51" t="s">
        <v>193</v>
      </c>
      <c r="F169" s="51" t="s">
        <v>8</v>
      </c>
      <c r="G169" s="51" t="s">
        <v>190</v>
      </c>
      <c r="H169" s="51" t="s">
        <v>190</v>
      </c>
      <c r="I169" s="51" t="s">
        <v>100</v>
      </c>
      <c r="J169" s="51" t="s">
        <v>100</v>
      </c>
      <c r="K169" s="51" t="s">
        <v>100</v>
      </c>
      <c r="L169" s="51">
        <v>1</v>
      </c>
      <c r="M169" s="51" t="s">
        <v>451</v>
      </c>
      <c r="N169" s="51">
        <v>90</v>
      </c>
      <c r="P169" s="51" t="s">
        <v>100</v>
      </c>
      <c r="Q169" s="51" t="s">
        <v>191</v>
      </c>
      <c r="T169" s="51">
        <v>201607</v>
      </c>
      <c r="U169" s="51" t="s">
        <v>34</v>
      </c>
      <c r="V169" s="51">
        <v>0</v>
      </c>
      <c r="W169" s="6">
        <v>-691.01</v>
      </c>
      <c r="AA169" s="51" t="s">
        <v>35</v>
      </c>
      <c r="AB169" s="51" t="s">
        <v>59</v>
      </c>
      <c r="AD169" s="51" t="s">
        <v>433</v>
      </c>
      <c r="AE169" s="51" t="s">
        <v>60</v>
      </c>
      <c r="AG169" s="51" t="s">
        <v>100</v>
      </c>
      <c r="AH169" s="51" t="s">
        <v>105</v>
      </c>
    </row>
    <row r="170" spans="1:34" x14ac:dyDescent="0.3">
      <c r="A170" s="51" t="s">
        <v>30</v>
      </c>
      <c r="B170" s="51">
        <v>1</v>
      </c>
      <c r="C170" s="51">
        <v>25</v>
      </c>
      <c r="D170" s="51">
        <v>442</v>
      </c>
      <c r="E170" s="51" t="s">
        <v>194</v>
      </c>
      <c r="F170" s="51" t="s">
        <v>9</v>
      </c>
      <c r="G170" s="51" t="s">
        <v>190</v>
      </c>
      <c r="H170" s="51" t="s">
        <v>190</v>
      </c>
      <c r="I170" s="51" t="s">
        <v>100</v>
      </c>
      <c r="J170" s="51" t="s">
        <v>100</v>
      </c>
      <c r="K170" s="51" t="s">
        <v>100</v>
      </c>
      <c r="L170" s="51">
        <v>1</v>
      </c>
      <c r="M170" s="51" t="s">
        <v>451</v>
      </c>
      <c r="N170" s="51">
        <v>90</v>
      </c>
      <c r="P170" s="51" t="s">
        <v>100</v>
      </c>
      <c r="Q170" s="51" t="s">
        <v>191</v>
      </c>
      <c r="T170" s="51">
        <v>201607</v>
      </c>
      <c r="U170" s="51" t="s">
        <v>34</v>
      </c>
      <c r="V170" s="51">
        <v>0</v>
      </c>
      <c r="W170" s="6">
        <v>-16.600000000000001</v>
      </c>
      <c r="AA170" s="51" t="s">
        <v>35</v>
      </c>
      <c r="AB170" s="51" t="s">
        <v>59</v>
      </c>
      <c r="AD170" s="51" t="s">
        <v>433</v>
      </c>
      <c r="AE170" s="51" t="s">
        <v>60</v>
      </c>
      <c r="AG170" s="51" t="s">
        <v>100</v>
      </c>
      <c r="AH170" s="51" t="s">
        <v>105</v>
      </c>
    </row>
    <row r="171" spans="1:34" x14ac:dyDescent="0.3">
      <c r="A171" s="51" t="s">
        <v>30</v>
      </c>
      <c r="B171" s="51">
        <v>1</v>
      </c>
      <c r="C171" s="51">
        <v>25</v>
      </c>
      <c r="D171" s="51">
        <v>442</v>
      </c>
      <c r="E171" s="51" t="s">
        <v>195</v>
      </c>
      <c r="F171" s="51" t="s">
        <v>10</v>
      </c>
      <c r="G171" s="51" t="s">
        <v>190</v>
      </c>
      <c r="H171" s="51" t="s">
        <v>190</v>
      </c>
      <c r="I171" s="51" t="s">
        <v>100</v>
      </c>
      <c r="J171" s="51" t="s">
        <v>100</v>
      </c>
      <c r="K171" s="51" t="s">
        <v>100</v>
      </c>
      <c r="L171" s="51">
        <v>1</v>
      </c>
      <c r="M171" s="51" t="s">
        <v>451</v>
      </c>
      <c r="N171" s="51">
        <v>90</v>
      </c>
      <c r="P171" s="51" t="s">
        <v>100</v>
      </c>
      <c r="Q171" s="51" t="s">
        <v>191</v>
      </c>
      <c r="T171" s="51">
        <v>201607</v>
      </c>
      <c r="U171" s="51" t="s">
        <v>34</v>
      </c>
      <c r="V171" s="51">
        <v>0</v>
      </c>
      <c r="W171" s="6">
        <v>-2011.39</v>
      </c>
      <c r="AA171" s="51" t="s">
        <v>35</v>
      </c>
      <c r="AB171" s="51" t="s">
        <v>59</v>
      </c>
      <c r="AD171" s="51" t="s">
        <v>433</v>
      </c>
      <c r="AE171" s="51" t="s">
        <v>60</v>
      </c>
      <c r="AG171" s="51" t="s">
        <v>100</v>
      </c>
      <c r="AH171" s="51" t="s">
        <v>105</v>
      </c>
    </row>
    <row r="172" spans="1:34" x14ac:dyDescent="0.3">
      <c r="A172" s="51" t="s">
        <v>30</v>
      </c>
      <c r="B172" s="51">
        <v>1</v>
      </c>
      <c r="C172" s="51">
        <v>25</v>
      </c>
      <c r="D172" s="51">
        <v>442</v>
      </c>
      <c r="E172" s="51" t="s">
        <v>196</v>
      </c>
      <c r="F172" s="51" t="s">
        <v>11</v>
      </c>
      <c r="G172" s="51" t="s">
        <v>190</v>
      </c>
      <c r="H172" s="51" t="s">
        <v>190</v>
      </c>
      <c r="I172" s="51" t="s">
        <v>100</v>
      </c>
      <c r="J172" s="51" t="s">
        <v>100</v>
      </c>
      <c r="K172" s="51" t="s">
        <v>100</v>
      </c>
      <c r="L172" s="51">
        <v>1</v>
      </c>
      <c r="M172" s="51" t="s">
        <v>451</v>
      </c>
      <c r="N172" s="51">
        <v>90</v>
      </c>
      <c r="P172" s="51" t="s">
        <v>100</v>
      </c>
      <c r="Q172" s="51" t="s">
        <v>191</v>
      </c>
      <c r="T172" s="51">
        <v>201607</v>
      </c>
      <c r="U172" s="51" t="s">
        <v>34</v>
      </c>
      <c r="V172" s="51">
        <v>0</v>
      </c>
      <c r="W172" s="6">
        <v>-93.49</v>
      </c>
      <c r="AA172" s="51" t="s">
        <v>35</v>
      </c>
      <c r="AB172" s="51" t="s">
        <v>59</v>
      </c>
      <c r="AD172" s="51" t="s">
        <v>433</v>
      </c>
      <c r="AE172" s="51" t="s">
        <v>60</v>
      </c>
      <c r="AG172" s="51" t="s">
        <v>100</v>
      </c>
      <c r="AH172" s="51" t="s">
        <v>105</v>
      </c>
    </row>
    <row r="173" spans="1:34" x14ac:dyDescent="0.3">
      <c r="A173" s="51" t="s">
        <v>30</v>
      </c>
      <c r="B173" s="51">
        <v>1</v>
      </c>
      <c r="C173" s="51">
        <v>25</v>
      </c>
      <c r="D173" s="51">
        <v>442</v>
      </c>
      <c r="E173" s="51" t="s">
        <v>197</v>
      </c>
      <c r="F173" s="51" t="s">
        <v>12</v>
      </c>
      <c r="G173" s="51" t="s">
        <v>190</v>
      </c>
      <c r="H173" s="51" t="s">
        <v>190</v>
      </c>
      <c r="I173" s="51" t="s">
        <v>100</v>
      </c>
      <c r="J173" s="51" t="s">
        <v>100</v>
      </c>
      <c r="K173" s="51" t="s">
        <v>100</v>
      </c>
      <c r="L173" s="51">
        <v>1</v>
      </c>
      <c r="M173" s="51" t="s">
        <v>451</v>
      </c>
      <c r="N173" s="51">
        <v>90</v>
      </c>
      <c r="P173" s="51" t="s">
        <v>100</v>
      </c>
      <c r="Q173" s="51" t="s">
        <v>191</v>
      </c>
      <c r="T173" s="51">
        <v>201607</v>
      </c>
      <c r="U173" s="51" t="s">
        <v>34</v>
      </c>
      <c r="V173" s="51">
        <v>0</v>
      </c>
      <c r="W173" s="6">
        <v>-227.45</v>
      </c>
      <c r="AA173" s="51" t="s">
        <v>35</v>
      </c>
      <c r="AB173" s="51" t="s">
        <v>59</v>
      </c>
      <c r="AD173" s="51" t="s">
        <v>433</v>
      </c>
      <c r="AE173" s="51" t="s">
        <v>60</v>
      </c>
      <c r="AG173" s="51" t="s">
        <v>100</v>
      </c>
      <c r="AH173" s="51" t="s">
        <v>105</v>
      </c>
    </row>
    <row r="174" spans="1:34" x14ac:dyDescent="0.3">
      <c r="A174" s="51" t="s">
        <v>30</v>
      </c>
      <c r="B174" s="51">
        <v>1</v>
      </c>
      <c r="C174" s="51">
        <v>25</v>
      </c>
      <c r="D174" s="51">
        <v>442</v>
      </c>
      <c r="E174" s="51" t="s">
        <v>198</v>
      </c>
      <c r="F174" s="51" t="s">
        <v>13</v>
      </c>
      <c r="G174" s="51" t="s">
        <v>190</v>
      </c>
      <c r="H174" s="51" t="s">
        <v>190</v>
      </c>
      <c r="I174" s="51" t="s">
        <v>100</v>
      </c>
      <c r="J174" s="51" t="s">
        <v>100</v>
      </c>
      <c r="K174" s="51" t="s">
        <v>100</v>
      </c>
      <c r="L174" s="51">
        <v>1</v>
      </c>
      <c r="M174" s="51" t="s">
        <v>451</v>
      </c>
      <c r="N174" s="51">
        <v>90</v>
      </c>
      <c r="P174" s="51" t="s">
        <v>100</v>
      </c>
      <c r="Q174" s="51" t="s">
        <v>191</v>
      </c>
      <c r="T174" s="51">
        <v>201607</v>
      </c>
      <c r="U174" s="51" t="s">
        <v>34</v>
      </c>
      <c r="V174" s="51">
        <v>0</v>
      </c>
      <c r="W174" s="6">
        <v>-21.7</v>
      </c>
      <c r="AA174" s="51" t="s">
        <v>35</v>
      </c>
      <c r="AB174" s="51" t="s">
        <v>59</v>
      </c>
      <c r="AD174" s="51" t="s">
        <v>433</v>
      </c>
      <c r="AE174" s="51" t="s">
        <v>60</v>
      </c>
      <c r="AG174" s="51" t="s">
        <v>100</v>
      </c>
      <c r="AH174" s="51" t="s">
        <v>105</v>
      </c>
    </row>
    <row r="175" spans="1:34" x14ac:dyDescent="0.3">
      <c r="A175" s="51" t="s">
        <v>30</v>
      </c>
      <c r="B175" s="51">
        <v>1</v>
      </c>
      <c r="C175" s="51">
        <v>26</v>
      </c>
      <c r="D175" s="51">
        <v>440</v>
      </c>
      <c r="E175" s="51" t="s">
        <v>189</v>
      </c>
      <c r="F175" s="51" t="s">
        <v>5</v>
      </c>
      <c r="G175" s="51" t="s">
        <v>190</v>
      </c>
      <c r="H175" s="51" t="s">
        <v>190</v>
      </c>
      <c r="I175" s="51" t="s">
        <v>100</v>
      </c>
      <c r="J175" s="51" t="s">
        <v>100</v>
      </c>
      <c r="K175" s="51" t="s">
        <v>100</v>
      </c>
      <c r="L175" s="51">
        <v>1</v>
      </c>
      <c r="M175" s="51" t="s">
        <v>451</v>
      </c>
      <c r="N175" s="51">
        <v>90</v>
      </c>
      <c r="P175" s="51" t="s">
        <v>100</v>
      </c>
      <c r="Q175" s="51" t="s">
        <v>191</v>
      </c>
      <c r="T175" s="51">
        <v>201607</v>
      </c>
      <c r="U175" s="51" t="s">
        <v>34</v>
      </c>
      <c r="V175" s="51">
        <v>0</v>
      </c>
      <c r="W175" s="6">
        <v>-24451.57</v>
      </c>
      <c r="AA175" s="51" t="s">
        <v>35</v>
      </c>
      <c r="AB175" s="51" t="s">
        <v>59</v>
      </c>
      <c r="AD175" s="51" t="s">
        <v>433</v>
      </c>
      <c r="AE175" s="51" t="s">
        <v>60</v>
      </c>
      <c r="AG175" s="51" t="s">
        <v>100</v>
      </c>
      <c r="AH175" s="51" t="s">
        <v>105</v>
      </c>
    </row>
    <row r="176" spans="1:34" x14ac:dyDescent="0.3">
      <c r="A176" s="51" t="s">
        <v>30</v>
      </c>
      <c r="B176" s="51">
        <v>1</v>
      </c>
      <c r="C176" s="51">
        <v>26</v>
      </c>
      <c r="D176" s="51">
        <v>442</v>
      </c>
      <c r="E176" s="51" t="s">
        <v>193</v>
      </c>
      <c r="F176" s="51" t="s">
        <v>8</v>
      </c>
      <c r="G176" s="51" t="s">
        <v>190</v>
      </c>
      <c r="H176" s="51" t="s">
        <v>190</v>
      </c>
      <c r="I176" s="51" t="s">
        <v>100</v>
      </c>
      <c r="J176" s="51" t="s">
        <v>100</v>
      </c>
      <c r="K176" s="51" t="s">
        <v>100</v>
      </c>
      <c r="L176" s="51">
        <v>1</v>
      </c>
      <c r="M176" s="51" t="s">
        <v>451</v>
      </c>
      <c r="N176" s="51">
        <v>90</v>
      </c>
      <c r="P176" s="51" t="s">
        <v>100</v>
      </c>
      <c r="Q176" s="51" t="s">
        <v>191</v>
      </c>
      <c r="T176" s="51">
        <v>201607</v>
      </c>
      <c r="U176" s="51" t="s">
        <v>34</v>
      </c>
      <c r="V176" s="51">
        <v>0</v>
      </c>
      <c r="W176" s="6">
        <v>-824.59</v>
      </c>
      <c r="AA176" s="51" t="s">
        <v>35</v>
      </c>
      <c r="AB176" s="51" t="s">
        <v>59</v>
      </c>
      <c r="AD176" s="51" t="s">
        <v>433</v>
      </c>
      <c r="AE176" s="51" t="s">
        <v>60</v>
      </c>
      <c r="AG176" s="51" t="s">
        <v>100</v>
      </c>
      <c r="AH176" s="51" t="s">
        <v>105</v>
      </c>
    </row>
    <row r="177" spans="1:34" x14ac:dyDescent="0.3">
      <c r="A177" s="51" t="s">
        <v>30</v>
      </c>
      <c r="B177" s="51">
        <v>1</v>
      </c>
      <c r="C177" s="51">
        <v>26</v>
      </c>
      <c r="D177" s="51">
        <v>442</v>
      </c>
      <c r="E177" s="51" t="s">
        <v>194</v>
      </c>
      <c r="F177" s="51" t="s">
        <v>9</v>
      </c>
      <c r="G177" s="51" t="s">
        <v>190</v>
      </c>
      <c r="H177" s="51" t="s">
        <v>190</v>
      </c>
      <c r="I177" s="51" t="s">
        <v>100</v>
      </c>
      <c r="J177" s="51" t="s">
        <v>100</v>
      </c>
      <c r="K177" s="51" t="s">
        <v>100</v>
      </c>
      <c r="L177" s="51">
        <v>1</v>
      </c>
      <c r="M177" s="51" t="s">
        <v>451</v>
      </c>
      <c r="N177" s="51">
        <v>90</v>
      </c>
      <c r="P177" s="51" t="s">
        <v>100</v>
      </c>
      <c r="Q177" s="51" t="s">
        <v>191</v>
      </c>
      <c r="T177" s="51">
        <v>201607</v>
      </c>
      <c r="U177" s="51" t="s">
        <v>34</v>
      </c>
      <c r="V177" s="51">
        <v>0</v>
      </c>
      <c r="W177" s="6">
        <v>-32.409999999999997</v>
      </c>
      <c r="AA177" s="51" t="s">
        <v>35</v>
      </c>
      <c r="AB177" s="51" t="s">
        <v>59</v>
      </c>
      <c r="AD177" s="51" t="s">
        <v>433</v>
      </c>
      <c r="AE177" s="51" t="s">
        <v>60</v>
      </c>
      <c r="AG177" s="51" t="s">
        <v>100</v>
      </c>
      <c r="AH177" s="51" t="s">
        <v>105</v>
      </c>
    </row>
    <row r="178" spans="1:34" x14ac:dyDescent="0.3">
      <c r="A178" s="51" t="s">
        <v>30</v>
      </c>
      <c r="B178" s="51">
        <v>1</v>
      </c>
      <c r="C178" s="51">
        <v>26</v>
      </c>
      <c r="D178" s="51">
        <v>442</v>
      </c>
      <c r="E178" s="51" t="s">
        <v>195</v>
      </c>
      <c r="F178" s="51" t="s">
        <v>10</v>
      </c>
      <c r="G178" s="51" t="s">
        <v>190</v>
      </c>
      <c r="H178" s="51" t="s">
        <v>190</v>
      </c>
      <c r="I178" s="51" t="s">
        <v>100</v>
      </c>
      <c r="J178" s="51" t="s">
        <v>100</v>
      </c>
      <c r="K178" s="51" t="s">
        <v>100</v>
      </c>
      <c r="L178" s="51">
        <v>1</v>
      </c>
      <c r="M178" s="51" t="s">
        <v>451</v>
      </c>
      <c r="N178" s="51">
        <v>90</v>
      </c>
      <c r="P178" s="51" t="s">
        <v>100</v>
      </c>
      <c r="Q178" s="51" t="s">
        <v>191</v>
      </c>
      <c r="T178" s="51">
        <v>201607</v>
      </c>
      <c r="U178" s="51" t="s">
        <v>34</v>
      </c>
      <c r="V178" s="51">
        <v>0</v>
      </c>
      <c r="W178" s="6">
        <v>-1538.19</v>
      </c>
      <c r="AA178" s="51" t="s">
        <v>35</v>
      </c>
      <c r="AB178" s="51" t="s">
        <v>59</v>
      </c>
      <c r="AD178" s="51" t="s">
        <v>433</v>
      </c>
      <c r="AE178" s="51" t="s">
        <v>60</v>
      </c>
      <c r="AG178" s="51" t="s">
        <v>100</v>
      </c>
      <c r="AH178" s="51" t="s">
        <v>105</v>
      </c>
    </row>
    <row r="179" spans="1:34" x14ac:dyDescent="0.3">
      <c r="A179" s="51" t="s">
        <v>30</v>
      </c>
      <c r="B179" s="51">
        <v>1</v>
      </c>
      <c r="C179" s="51">
        <v>26</v>
      </c>
      <c r="D179" s="51">
        <v>442</v>
      </c>
      <c r="E179" s="51" t="s">
        <v>196</v>
      </c>
      <c r="F179" s="51" t="s">
        <v>11</v>
      </c>
      <c r="G179" s="51" t="s">
        <v>190</v>
      </c>
      <c r="H179" s="51" t="s">
        <v>190</v>
      </c>
      <c r="I179" s="51" t="s">
        <v>100</v>
      </c>
      <c r="J179" s="51" t="s">
        <v>100</v>
      </c>
      <c r="K179" s="51" t="s">
        <v>100</v>
      </c>
      <c r="L179" s="51">
        <v>1</v>
      </c>
      <c r="M179" s="51" t="s">
        <v>451</v>
      </c>
      <c r="N179" s="51">
        <v>90</v>
      </c>
      <c r="P179" s="51" t="s">
        <v>100</v>
      </c>
      <c r="Q179" s="51" t="s">
        <v>191</v>
      </c>
      <c r="T179" s="51">
        <v>201607</v>
      </c>
      <c r="U179" s="51" t="s">
        <v>34</v>
      </c>
      <c r="V179" s="51">
        <v>0</v>
      </c>
      <c r="W179" s="6">
        <v>-143.09</v>
      </c>
      <c r="AA179" s="51" t="s">
        <v>35</v>
      </c>
      <c r="AB179" s="51" t="s">
        <v>59</v>
      </c>
      <c r="AD179" s="51" t="s">
        <v>433</v>
      </c>
      <c r="AE179" s="51" t="s">
        <v>60</v>
      </c>
      <c r="AG179" s="51" t="s">
        <v>100</v>
      </c>
      <c r="AH179" s="51" t="s">
        <v>105</v>
      </c>
    </row>
    <row r="180" spans="1:34" x14ac:dyDescent="0.3">
      <c r="A180" s="51" t="s">
        <v>30</v>
      </c>
      <c r="B180" s="51">
        <v>1</v>
      </c>
      <c r="C180" s="51">
        <v>26</v>
      </c>
      <c r="D180" s="51">
        <v>442</v>
      </c>
      <c r="E180" s="51" t="s">
        <v>197</v>
      </c>
      <c r="F180" s="51" t="s">
        <v>12</v>
      </c>
      <c r="G180" s="51" t="s">
        <v>190</v>
      </c>
      <c r="H180" s="51" t="s">
        <v>190</v>
      </c>
      <c r="I180" s="51" t="s">
        <v>100</v>
      </c>
      <c r="J180" s="51" t="s">
        <v>100</v>
      </c>
      <c r="K180" s="51" t="s">
        <v>100</v>
      </c>
      <c r="L180" s="51">
        <v>1</v>
      </c>
      <c r="M180" s="51" t="s">
        <v>451</v>
      </c>
      <c r="N180" s="51">
        <v>90</v>
      </c>
      <c r="P180" s="51" t="s">
        <v>100</v>
      </c>
      <c r="Q180" s="51" t="s">
        <v>191</v>
      </c>
      <c r="T180" s="51">
        <v>201607</v>
      </c>
      <c r="U180" s="51" t="s">
        <v>34</v>
      </c>
      <c r="V180" s="51">
        <v>0</v>
      </c>
      <c r="W180" s="6">
        <v>-439.09</v>
      </c>
      <c r="AA180" s="51" t="s">
        <v>35</v>
      </c>
      <c r="AB180" s="51" t="s">
        <v>59</v>
      </c>
      <c r="AD180" s="51" t="s">
        <v>433</v>
      </c>
      <c r="AE180" s="51" t="s">
        <v>60</v>
      </c>
      <c r="AG180" s="51" t="s">
        <v>100</v>
      </c>
      <c r="AH180" s="51" t="s">
        <v>105</v>
      </c>
    </row>
    <row r="181" spans="1:34" x14ac:dyDescent="0.3">
      <c r="A181" s="51" t="s">
        <v>30</v>
      </c>
      <c r="B181" s="51">
        <v>1</v>
      </c>
      <c r="C181" s="51">
        <v>26</v>
      </c>
      <c r="D181" s="51">
        <v>442</v>
      </c>
      <c r="E181" s="51" t="s">
        <v>198</v>
      </c>
      <c r="F181" s="51" t="s">
        <v>13</v>
      </c>
      <c r="G181" s="51" t="s">
        <v>190</v>
      </c>
      <c r="H181" s="51" t="s">
        <v>190</v>
      </c>
      <c r="I181" s="51" t="s">
        <v>100</v>
      </c>
      <c r="J181" s="51" t="s">
        <v>100</v>
      </c>
      <c r="K181" s="51" t="s">
        <v>100</v>
      </c>
      <c r="L181" s="51">
        <v>1</v>
      </c>
      <c r="M181" s="51" t="s">
        <v>451</v>
      </c>
      <c r="N181" s="51">
        <v>90</v>
      </c>
      <c r="P181" s="51" t="s">
        <v>100</v>
      </c>
      <c r="Q181" s="51" t="s">
        <v>191</v>
      </c>
      <c r="T181" s="51">
        <v>201607</v>
      </c>
      <c r="U181" s="51" t="s">
        <v>34</v>
      </c>
      <c r="V181" s="51">
        <v>0</v>
      </c>
      <c r="W181" s="6">
        <v>-327.58999999999997</v>
      </c>
      <c r="AA181" s="51" t="s">
        <v>35</v>
      </c>
      <c r="AB181" s="51" t="s">
        <v>59</v>
      </c>
      <c r="AD181" s="51" t="s">
        <v>433</v>
      </c>
      <c r="AE181" s="51" t="s">
        <v>60</v>
      </c>
      <c r="AG181" s="51" t="s">
        <v>100</v>
      </c>
      <c r="AH181" s="51" t="s">
        <v>105</v>
      </c>
    </row>
    <row r="182" spans="1:34" x14ac:dyDescent="0.3">
      <c r="A182" s="51" t="s">
        <v>30</v>
      </c>
      <c r="B182" s="51">
        <v>1</v>
      </c>
      <c r="C182" s="51">
        <v>27</v>
      </c>
      <c r="D182" s="51">
        <v>440</v>
      </c>
      <c r="E182" s="51" t="s">
        <v>189</v>
      </c>
      <c r="F182" s="51" t="s">
        <v>5</v>
      </c>
      <c r="G182" s="51" t="s">
        <v>190</v>
      </c>
      <c r="H182" s="51" t="s">
        <v>190</v>
      </c>
      <c r="I182" s="51" t="s">
        <v>100</v>
      </c>
      <c r="J182" s="51" t="s">
        <v>100</v>
      </c>
      <c r="K182" s="51" t="s">
        <v>100</v>
      </c>
      <c r="L182" s="51">
        <v>1</v>
      </c>
      <c r="M182" s="51" t="s">
        <v>451</v>
      </c>
      <c r="N182" s="51">
        <v>90</v>
      </c>
      <c r="P182" s="51" t="s">
        <v>100</v>
      </c>
      <c r="Q182" s="51" t="s">
        <v>191</v>
      </c>
      <c r="T182" s="51">
        <v>201607</v>
      </c>
      <c r="U182" s="51" t="s">
        <v>34</v>
      </c>
      <c r="V182" s="51">
        <v>0</v>
      </c>
      <c r="W182" s="6">
        <v>-5337.36</v>
      </c>
      <c r="AA182" s="51" t="s">
        <v>35</v>
      </c>
      <c r="AB182" s="51" t="s">
        <v>59</v>
      </c>
      <c r="AD182" s="51" t="s">
        <v>433</v>
      </c>
      <c r="AE182" s="51" t="s">
        <v>60</v>
      </c>
      <c r="AG182" s="51" t="s">
        <v>100</v>
      </c>
      <c r="AH182" s="51" t="s">
        <v>105</v>
      </c>
    </row>
    <row r="183" spans="1:34" x14ac:dyDescent="0.3">
      <c r="A183" s="51" t="s">
        <v>30</v>
      </c>
      <c r="B183" s="51">
        <v>1</v>
      </c>
      <c r="C183" s="51">
        <v>27</v>
      </c>
      <c r="D183" s="51">
        <v>442</v>
      </c>
      <c r="E183" s="51" t="s">
        <v>193</v>
      </c>
      <c r="F183" s="51" t="s">
        <v>8</v>
      </c>
      <c r="G183" s="51" t="s">
        <v>190</v>
      </c>
      <c r="H183" s="51" t="s">
        <v>190</v>
      </c>
      <c r="I183" s="51" t="s">
        <v>100</v>
      </c>
      <c r="J183" s="51" t="s">
        <v>100</v>
      </c>
      <c r="K183" s="51" t="s">
        <v>100</v>
      </c>
      <c r="L183" s="51">
        <v>1</v>
      </c>
      <c r="M183" s="51" t="s">
        <v>451</v>
      </c>
      <c r="N183" s="51">
        <v>90</v>
      </c>
      <c r="P183" s="51" t="s">
        <v>100</v>
      </c>
      <c r="Q183" s="51" t="s">
        <v>191</v>
      </c>
      <c r="T183" s="51">
        <v>201607</v>
      </c>
      <c r="U183" s="51" t="s">
        <v>34</v>
      </c>
      <c r="V183" s="51">
        <v>0</v>
      </c>
      <c r="W183" s="6">
        <v>-444.44</v>
      </c>
      <c r="AA183" s="51" t="s">
        <v>35</v>
      </c>
      <c r="AB183" s="51" t="s">
        <v>59</v>
      </c>
      <c r="AD183" s="51" t="s">
        <v>433</v>
      </c>
      <c r="AE183" s="51" t="s">
        <v>60</v>
      </c>
      <c r="AG183" s="51" t="s">
        <v>100</v>
      </c>
      <c r="AH183" s="51" t="s">
        <v>105</v>
      </c>
    </row>
    <row r="184" spans="1:34" x14ac:dyDescent="0.3">
      <c r="A184" s="51" t="s">
        <v>30</v>
      </c>
      <c r="B184" s="51">
        <v>1</v>
      </c>
      <c r="C184" s="51">
        <v>27</v>
      </c>
      <c r="D184" s="51">
        <v>442</v>
      </c>
      <c r="E184" s="51" t="s">
        <v>194</v>
      </c>
      <c r="F184" s="51" t="s">
        <v>9</v>
      </c>
      <c r="G184" s="51" t="s">
        <v>190</v>
      </c>
      <c r="H184" s="51" t="s">
        <v>190</v>
      </c>
      <c r="I184" s="51" t="s">
        <v>100</v>
      </c>
      <c r="J184" s="51" t="s">
        <v>100</v>
      </c>
      <c r="K184" s="51" t="s">
        <v>100</v>
      </c>
      <c r="L184" s="51">
        <v>1</v>
      </c>
      <c r="M184" s="51" t="s">
        <v>451</v>
      </c>
      <c r="N184" s="51">
        <v>90</v>
      </c>
      <c r="P184" s="51" t="s">
        <v>100</v>
      </c>
      <c r="Q184" s="51" t="s">
        <v>191</v>
      </c>
      <c r="T184" s="51">
        <v>201607</v>
      </c>
      <c r="U184" s="51" t="s">
        <v>34</v>
      </c>
      <c r="V184" s="51">
        <v>0</v>
      </c>
      <c r="W184" s="6">
        <v>-5.1100000000000003</v>
      </c>
      <c r="AA184" s="51" t="s">
        <v>35</v>
      </c>
      <c r="AB184" s="51" t="s">
        <v>59</v>
      </c>
      <c r="AD184" s="51" t="s">
        <v>433</v>
      </c>
      <c r="AE184" s="51" t="s">
        <v>60</v>
      </c>
      <c r="AG184" s="51" t="s">
        <v>100</v>
      </c>
      <c r="AH184" s="51" t="s">
        <v>105</v>
      </c>
    </row>
    <row r="185" spans="1:34" x14ac:dyDescent="0.3">
      <c r="A185" s="51" t="s">
        <v>30</v>
      </c>
      <c r="B185" s="51">
        <v>1</v>
      </c>
      <c r="C185" s="51">
        <v>27</v>
      </c>
      <c r="D185" s="51">
        <v>442</v>
      </c>
      <c r="E185" s="51" t="s">
        <v>195</v>
      </c>
      <c r="F185" s="51" t="s">
        <v>10</v>
      </c>
      <c r="G185" s="51" t="s">
        <v>190</v>
      </c>
      <c r="H185" s="51" t="s">
        <v>190</v>
      </c>
      <c r="I185" s="51" t="s">
        <v>100</v>
      </c>
      <c r="J185" s="51" t="s">
        <v>100</v>
      </c>
      <c r="K185" s="51" t="s">
        <v>100</v>
      </c>
      <c r="L185" s="51">
        <v>1</v>
      </c>
      <c r="M185" s="51" t="s">
        <v>451</v>
      </c>
      <c r="N185" s="51">
        <v>90</v>
      </c>
      <c r="P185" s="51" t="s">
        <v>100</v>
      </c>
      <c r="Q185" s="51" t="s">
        <v>191</v>
      </c>
      <c r="T185" s="51">
        <v>201607</v>
      </c>
      <c r="U185" s="51" t="s">
        <v>34</v>
      </c>
      <c r="V185" s="51">
        <v>0</v>
      </c>
      <c r="W185" s="6">
        <v>-417.02</v>
      </c>
      <c r="AA185" s="51" t="s">
        <v>35</v>
      </c>
      <c r="AB185" s="51" t="s">
        <v>59</v>
      </c>
      <c r="AD185" s="51" t="s">
        <v>433</v>
      </c>
      <c r="AE185" s="51" t="s">
        <v>60</v>
      </c>
      <c r="AG185" s="51" t="s">
        <v>100</v>
      </c>
      <c r="AH185" s="51" t="s">
        <v>105</v>
      </c>
    </row>
    <row r="186" spans="1:34" x14ac:dyDescent="0.3">
      <c r="A186" s="51" t="s">
        <v>30</v>
      </c>
      <c r="B186" s="51">
        <v>1</v>
      </c>
      <c r="C186" s="51">
        <v>27</v>
      </c>
      <c r="D186" s="51">
        <v>442</v>
      </c>
      <c r="E186" s="51" t="s">
        <v>196</v>
      </c>
      <c r="F186" s="51" t="s">
        <v>11</v>
      </c>
      <c r="G186" s="51" t="s">
        <v>190</v>
      </c>
      <c r="H186" s="51" t="s">
        <v>190</v>
      </c>
      <c r="I186" s="51" t="s">
        <v>100</v>
      </c>
      <c r="J186" s="51" t="s">
        <v>100</v>
      </c>
      <c r="K186" s="51" t="s">
        <v>100</v>
      </c>
      <c r="L186" s="51">
        <v>1</v>
      </c>
      <c r="M186" s="51" t="s">
        <v>451</v>
      </c>
      <c r="N186" s="51">
        <v>90</v>
      </c>
      <c r="P186" s="51" t="s">
        <v>100</v>
      </c>
      <c r="Q186" s="51" t="s">
        <v>191</v>
      </c>
      <c r="T186" s="51">
        <v>201607</v>
      </c>
      <c r="U186" s="51" t="s">
        <v>34</v>
      </c>
      <c r="V186" s="51">
        <v>0</v>
      </c>
      <c r="W186" s="6">
        <v>-7.46</v>
      </c>
      <c r="AA186" s="51" t="s">
        <v>35</v>
      </c>
      <c r="AB186" s="51" t="s">
        <v>59</v>
      </c>
      <c r="AD186" s="51" t="s">
        <v>433</v>
      </c>
      <c r="AE186" s="51" t="s">
        <v>60</v>
      </c>
      <c r="AG186" s="51" t="s">
        <v>100</v>
      </c>
      <c r="AH186" s="51" t="s">
        <v>105</v>
      </c>
    </row>
    <row r="187" spans="1:34" x14ac:dyDescent="0.3">
      <c r="A187" s="51" t="s">
        <v>30</v>
      </c>
      <c r="B187" s="51">
        <v>1</v>
      </c>
      <c r="C187" s="51">
        <v>27</v>
      </c>
      <c r="D187" s="51">
        <v>442</v>
      </c>
      <c r="E187" s="51" t="s">
        <v>197</v>
      </c>
      <c r="F187" s="51" t="s">
        <v>12</v>
      </c>
      <c r="G187" s="51" t="s">
        <v>190</v>
      </c>
      <c r="H187" s="51" t="s">
        <v>190</v>
      </c>
      <c r="I187" s="51" t="s">
        <v>100</v>
      </c>
      <c r="J187" s="51" t="s">
        <v>100</v>
      </c>
      <c r="K187" s="51" t="s">
        <v>100</v>
      </c>
      <c r="L187" s="51">
        <v>1</v>
      </c>
      <c r="M187" s="51" t="s">
        <v>451</v>
      </c>
      <c r="N187" s="51">
        <v>90</v>
      </c>
      <c r="P187" s="51" t="s">
        <v>100</v>
      </c>
      <c r="Q187" s="51" t="s">
        <v>191</v>
      </c>
      <c r="T187" s="51">
        <v>201607</v>
      </c>
      <c r="U187" s="51" t="s">
        <v>34</v>
      </c>
      <c r="V187" s="51">
        <v>0</v>
      </c>
      <c r="W187" s="6">
        <v>-286.41000000000003</v>
      </c>
      <c r="AA187" s="51" t="s">
        <v>35</v>
      </c>
      <c r="AB187" s="51" t="s">
        <v>59</v>
      </c>
      <c r="AD187" s="51" t="s">
        <v>433</v>
      </c>
      <c r="AE187" s="51" t="s">
        <v>60</v>
      </c>
      <c r="AG187" s="51" t="s">
        <v>100</v>
      </c>
      <c r="AH187" s="51" t="s">
        <v>105</v>
      </c>
    </row>
    <row r="188" spans="1:34" x14ac:dyDescent="0.3">
      <c r="A188" s="51" t="s">
        <v>30</v>
      </c>
      <c r="B188" s="51">
        <v>1</v>
      </c>
      <c r="C188" s="51">
        <v>28</v>
      </c>
      <c r="D188" s="51">
        <v>440</v>
      </c>
      <c r="E188" s="51" t="s">
        <v>189</v>
      </c>
      <c r="F188" s="51" t="s">
        <v>5</v>
      </c>
      <c r="G188" s="51" t="s">
        <v>190</v>
      </c>
      <c r="H188" s="51" t="s">
        <v>190</v>
      </c>
      <c r="I188" s="51" t="s">
        <v>100</v>
      </c>
      <c r="J188" s="51" t="s">
        <v>100</v>
      </c>
      <c r="K188" s="51" t="s">
        <v>100</v>
      </c>
      <c r="L188" s="51">
        <v>1</v>
      </c>
      <c r="M188" s="51" t="s">
        <v>451</v>
      </c>
      <c r="N188" s="51">
        <v>90</v>
      </c>
      <c r="P188" s="51" t="s">
        <v>100</v>
      </c>
      <c r="Q188" s="51" t="s">
        <v>191</v>
      </c>
      <c r="T188" s="51">
        <v>201607</v>
      </c>
      <c r="U188" s="51" t="s">
        <v>34</v>
      </c>
      <c r="V188" s="51">
        <v>0</v>
      </c>
      <c r="W188" s="6">
        <v>-7585.73</v>
      </c>
      <c r="AA188" s="51" t="s">
        <v>35</v>
      </c>
      <c r="AB188" s="51" t="s">
        <v>59</v>
      </c>
      <c r="AD188" s="51" t="s">
        <v>433</v>
      </c>
      <c r="AE188" s="51" t="s">
        <v>60</v>
      </c>
      <c r="AG188" s="51" t="s">
        <v>100</v>
      </c>
      <c r="AH188" s="51" t="s">
        <v>105</v>
      </c>
    </row>
    <row r="189" spans="1:34" x14ac:dyDescent="0.3">
      <c r="A189" s="51" t="s">
        <v>30</v>
      </c>
      <c r="B189" s="51">
        <v>1</v>
      </c>
      <c r="C189" s="51">
        <v>28</v>
      </c>
      <c r="D189" s="51">
        <v>442</v>
      </c>
      <c r="E189" s="51" t="s">
        <v>437</v>
      </c>
      <c r="F189" s="51" t="s">
        <v>7</v>
      </c>
      <c r="G189" s="51" t="s">
        <v>190</v>
      </c>
      <c r="H189" s="51" t="s">
        <v>190</v>
      </c>
      <c r="I189" s="51" t="s">
        <v>100</v>
      </c>
      <c r="J189" s="51" t="s">
        <v>100</v>
      </c>
      <c r="K189" s="51" t="s">
        <v>100</v>
      </c>
      <c r="L189" s="51">
        <v>1</v>
      </c>
      <c r="M189" s="51" t="s">
        <v>451</v>
      </c>
      <c r="N189" s="51">
        <v>90</v>
      </c>
      <c r="P189" s="51" t="s">
        <v>100</v>
      </c>
      <c r="Q189" s="51" t="s">
        <v>191</v>
      </c>
      <c r="T189" s="51">
        <v>201607</v>
      </c>
      <c r="U189" s="51" t="s">
        <v>34</v>
      </c>
      <c r="V189" s="51">
        <v>0</v>
      </c>
      <c r="W189" s="6">
        <v>-205.19</v>
      </c>
      <c r="AA189" s="51" t="s">
        <v>35</v>
      </c>
      <c r="AB189" s="51" t="s">
        <v>59</v>
      </c>
      <c r="AD189" s="51" t="s">
        <v>433</v>
      </c>
      <c r="AE189" s="51" t="s">
        <v>60</v>
      </c>
      <c r="AG189" s="51" t="s">
        <v>100</v>
      </c>
      <c r="AH189" s="51" t="s">
        <v>105</v>
      </c>
    </row>
    <row r="190" spans="1:34" x14ac:dyDescent="0.3">
      <c r="A190" s="51" t="s">
        <v>30</v>
      </c>
      <c r="B190" s="51">
        <v>1</v>
      </c>
      <c r="C190" s="51">
        <v>28</v>
      </c>
      <c r="D190" s="51">
        <v>442</v>
      </c>
      <c r="E190" s="51" t="s">
        <v>193</v>
      </c>
      <c r="F190" s="51" t="s">
        <v>8</v>
      </c>
      <c r="G190" s="51" t="s">
        <v>190</v>
      </c>
      <c r="H190" s="51" t="s">
        <v>190</v>
      </c>
      <c r="I190" s="51" t="s">
        <v>100</v>
      </c>
      <c r="J190" s="51" t="s">
        <v>100</v>
      </c>
      <c r="K190" s="51" t="s">
        <v>100</v>
      </c>
      <c r="L190" s="51">
        <v>1</v>
      </c>
      <c r="M190" s="51" t="s">
        <v>451</v>
      </c>
      <c r="N190" s="51">
        <v>90</v>
      </c>
      <c r="P190" s="51" t="s">
        <v>100</v>
      </c>
      <c r="Q190" s="51" t="s">
        <v>191</v>
      </c>
      <c r="T190" s="51">
        <v>201607</v>
      </c>
      <c r="U190" s="51" t="s">
        <v>34</v>
      </c>
      <c r="V190" s="51">
        <v>0</v>
      </c>
      <c r="W190" s="6">
        <v>-407.94</v>
      </c>
      <c r="AA190" s="51" t="s">
        <v>35</v>
      </c>
      <c r="AB190" s="51" t="s">
        <v>59</v>
      </c>
      <c r="AD190" s="51" t="s">
        <v>433</v>
      </c>
      <c r="AE190" s="51" t="s">
        <v>60</v>
      </c>
      <c r="AG190" s="51" t="s">
        <v>100</v>
      </c>
      <c r="AH190" s="51" t="s">
        <v>105</v>
      </c>
    </row>
    <row r="191" spans="1:34" x14ac:dyDescent="0.3">
      <c r="A191" s="51" t="s">
        <v>30</v>
      </c>
      <c r="B191" s="51">
        <v>1</v>
      </c>
      <c r="C191" s="51">
        <v>28</v>
      </c>
      <c r="D191" s="51">
        <v>442</v>
      </c>
      <c r="E191" s="51" t="s">
        <v>194</v>
      </c>
      <c r="F191" s="51" t="s">
        <v>9</v>
      </c>
      <c r="G191" s="51" t="s">
        <v>190</v>
      </c>
      <c r="H191" s="51" t="s">
        <v>190</v>
      </c>
      <c r="I191" s="51" t="s">
        <v>100</v>
      </c>
      <c r="J191" s="51" t="s">
        <v>100</v>
      </c>
      <c r="K191" s="51" t="s">
        <v>100</v>
      </c>
      <c r="L191" s="51">
        <v>1</v>
      </c>
      <c r="M191" s="51" t="s">
        <v>451</v>
      </c>
      <c r="N191" s="51">
        <v>90</v>
      </c>
      <c r="P191" s="51" t="s">
        <v>100</v>
      </c>
      <c r="Q191" s="51" t="s">
        <v>191</v>
      </c>
      <c r="T191" s="51">
        <v>201607</v>
      </c>
      <c r="U191" s="51" t="s">
        <v>34</v>
      </c>
      <c r="V191" s="51">
        <v>0</v>
      </c>
      <c r="W191" s="6">
        <v>-7.86</v>
      </c>
      <c r="AA191" s="51" t="s">
        <v>35</v>
      </c>
      <c r="AB191" s="51" t="s">
        <v>59</v>
      </c>
      <c r="AD191" s="51" t="s">
        <v>433</v>
      </c>
      <c r="AE191" s="51" t="s">
        <v>60</v>
      </c>
      <c r="AG191" s="51" t="s">
        <v>100</v>
      </c>
      <c r="AH191" s="51" t="s">
        <v>105</v>
      </c>
    </row>
    <row r="192" spans="1:34" x14ac:dyDescent="0.3">
      <c r="A192" s="51" t="s">
        <v>30</v>
      </c>
      <c r="B192" s="51">
        <v>1</v>
      </c>
      <c r="C192" s="51">
        <v>28</v>
      </c>
      <c r="D192" s="51">
        <v>442</v>
      </c>
      <c r="E192" s="51" t="s">
        <v>195</v>
      </c>
      <c r="F192" s="51" t="s">
        <v>10</v>
      </c>
      <c r="G192" s="51" t="s">
        <v>190</v>
      </c>
      <c r="H192" s="51" t="s">
        <v>190</v>
      </c>
      <c r="I192" s="51" t="s">
        <v>100</v>
      </c>
      <c r="J192" s="51" t="s">
        <v>100</v>
      </c>
      <c r="K192" s="51" t="s">
        <v>100</v>
      </c>
      <c r="L192" s="51">
        <v>1</v>
      </c>
      <c r="M192" s="51" t="s">
        <v>451</v>
      </c>
      <c r="N192" s="51">
        <v>90</v>
      </c>
      <c r="P192" s="51" t="s">
        <v>100</v>
      </c>
      <c r="Q192" s="51" t="s">
        <v>191</v>
      </c>
      <c r="T192" s="51">
        <v>201607</v>
      </c>
      <c r="U192" s="51" t="s">
        <v>34</v>
      </c>
      <c r="V192" s="51">
        <v>0</v>
      </c>
      <c r="W192" s="6">
        <v>-463.51</v>
      </c>
      <c r="AA192" s="51" t="s">
        <v>35</v>
      </c>
      <c r="AB192" s="51" t="s">
        <v>59</v>
      </c>
      <c r="AD192" s="51" t="s">
        <v>433</v>
      </c>
      <c r="AE192" s="51" t="s">
        <v>60</v>
      </c>
      <c r="AG192" s="51" t="s">
        <v>100</v>
      </c>
      <c r="AH192" s="51" t="s">
        <v>105</v>
      </c>
    </row>
    <row r="193" spans="1:34" x14ac:dyDescent="0.3">
      <c r="A193" s="51" t="s">
        <v>30</v>
      </c>
      <c r="B193" s="51">
        <v>1</v>
      </c>
      <c r="C193" s="51">
        <v>28</v>
      </c>
      <c r="D193" s="51">
        <v>442</v>
      </c>
      <c r="E193" s="51" t="s">
        <v>196</v>
      </c>
      <c r="F193" s="51" t="s">
        <v>11</v>
      </c>
      <c r="G193" s="51" t="s">
        <v>190</v>
      </c>
      <c r="H193" s="51" t="s">
        <v>190</v>
      </c>
      <c r="I193" s="51" t="s">
        <v>100</v>
      </c>
      <c r="J193" s="51" t="s">
        <v>100</v>
      </c>
      <c r="K193" s="51" t="s">
        <v>100</v>
      </c>
      <c r="L193" s="51">
        <v>1</v>
      </c>
      <c r="M193" s="51" t="s">
        <v>451</v>
      </c>
      <c r="N193" s="51">
        <v>90</v>
      </c>
      <c r="P193" s="51" t="s">
        <v>100</v>
      </c>
      <c r="Q193" s="51" t="s">
        <v>191</v>
      </c>
      <c r="T193" s="51">
        <v>201607</v>
      </c>
      <c r="U193" s="51" t="s">
        <v>34</v>
      </c>
      <c r="V193" s="51">
        <v>0</v>
      </c>
      <c r="W193" s="6">
        <v>-110.29</v>
      </c>
      <c r="AA193" s="51" t="s">
        <v>35</v>
      </c>
      <c r="AB193" s="51" t="s">
        <v>59</v>
      </c>
      <c r="AD193" s="51" t="s">
        <v>433</v>
      </c>
      <c r="AE193" s="51" t="s">
        <v>60</v>
      </c>
      <c r="AG193" s="51" t="s">
        <v>100</v>
      </c>
      <c r="AH193" s="51" t="s">
        <v>105</v>
      </c>
    </row>
    <row r="194" spans="1:34" x14ac:dyDescent="0.3">
      <c r="A194" s="51" t="s">
        <v>30</v>
      </c>
      <c r="B194" s="51">
        <v>1</v>
      </c>
      <c r="C194" s="51">
        <v>28</v>
      </c>
      <c r="D194" s="51">
        <v>442</v>
      </c>
      <c r="E194" s="51" t="s">
        <v>197</v>
      </c>
      <c r="F194" s="51" t="s">
        <v>12</v>
      </c>
      <c r="G194" s="51" t="s">
        <v>190</v>
      </c>
      <c r="H194" s="51" t="s">
        <v>190</v>
      </c>
      <c r="I194" s="51" t="s">
        <v>100</v>
      </c>
      <c r="J194" s="51" t="s">
        <v>100</v>
      </c>
      <c r="K194" s="51" t="s">
        <v>100</v>
      </c>
      <c r="L194" s="51">
        <v>1</v>
      </c>
      <c r="M194" s="51" t="s">
        <v>451</v>
      </c>
      <c r="N194" s="51">
        <v>90</v>
      </c>
      <c r="P194" s="51" t="s">
        <v>100</v>
      </c>
      <c r="Q194" s="51" t="s">
        <v>191</v>
      </c>
      <c r="T194" s="51">
        <v>201607</v>
      </c>
      <c r="U194" s="51" t="s">
        <v>34</v>
      </c>
      <c r="V194" s="51">
        <v>0</v>
      </c>
      <c r="W194" s="6">
        <v>-262.89999999999998</v>
      </c>
      <c r="AA194" s="51" t="s">
        <v>35</v>
      </c>
      <c r="AB194" s="51" t="s">
        <v>59</v>
      </c>
      <c r="AD194" s="51" t="s">
        <v>433</v>
      </c>
      <c r="AE194" s="51" t="s">
        <v>60</v>
      </c>
      <c r="AG194" s="51" t="s">
        <v>100</v>
      </c>
      <c r="AH194" s="51" t="s">
        <v>105</v>
      </c>
    </row>
    <row r="195" spans="1:34" x14ac:dyDescent="0.3">
      <c r="A195" s="51" t="s">
        <v>30</v>
      </c>
      <c r="B195" s="51">
        <v>1</v>
      </c>
      <c r="C195" s="51">
        <v>28</v>
      </c>
      <c r="D195" s="51">
        <v>442</v>
      </c>
      <c r="E195" s="51" t="s">
        <v>198</v>
      </c>
      <c r="F195" s="51" t="s">
        <v>13</v>
      </c>
      <c r="G195" s="51" t="s">
        <v>190</v>
      </c>
      <c r="H195" s="51" t="s">
        <v>190</v>
      </c>
      <c r="I195" s="51" t="s">
        <v>100</v>
      </c>
      <c r="J195" s="51" t="s">
        <v>100</v>
      </c>
      <c r="K195" s="51" t="s">
        <v>100</v>
      </c>
      <c r="L195" s="51">
        <v>1</v>
      </c>
      <c r="M195" s="51" t="s">
        <v>451</v>
      </c>
      <c r="N195" s="51">
        <v>90</v>
      </c>
      <c r="P195" s="51" t="s">
        <v>100</v>
      </c>
      <c r="Q195" s="51" t="s">
        <v>191</v>
      </c>
      <c r="T195" s="51">
        <v>201607</v>
      </c>
      <c r="U195" s="51" t="s">
        <v>34</v>
      </c>
      <c r="V195" s="51">
        <v>0</v>
      </c>
      <c r="W195" s="6">
        <v>-134.69999999999999</v>
      </c>
      <c r="AA195" s="51" t="s">
        <v>35</v>
      </c>
      <c r="AB195" s="51" t="s">
        <v>59</v>
      </c>
      <c r="AD195" s="51" t="s">
        <v>433</v>
      </c>
      <c r="AE195" s="51" t="s">
        <v>60</v>
      </c>
      <c r="AG195" s="51" t="s">
        <v>100</v>
      </c>
      <c r="AH195" s="51" t="s">
        <v>105</v>
      </c>
    </row>
    <row r="196" spans="1:34" x14ac:dyDescent="0.3">
      <c r="A196" s="51" t="s">
        <v>30</v>
      </c>
      <c r="B196" s="51">
        <v>1</v>
      </c>
      <c r="C196" s="51" t="s">
        <v>199</v>
      </c>
      <c r="D196" s="51">
        <v>440</v>
      </c>
      <c r="E196" s="51" t="s">
        <v>189</v>
      </c>
      <c r="F196" s="51" t="s">
        <v>5</v>
      </c>
      <c r="G196" s="51" t="s">
        <v>190</v>
      </c>
      <c r="H196" s="51" t="s">
        <v>190</v>
      </c>
      <c r="I196" s="51" t="s">
        <v>100</v>
      </c>
      <c r="J196" s="51" t="s">
        <v>100</v>
      </c>
      <c r="K196" s="51" t="s">
        <v>100</v>
      </c>
      <c r="L196" s="51">
        <v>1</v>
      </c>
      <c r="M196" s="51" t="s">
        <v>451</v>
      </c>
      <c r="N196" s="51">
        <v>90</v>
      </c>
      <c r="P196" s="51" t="s">
        <v>100</v>
      </c>
      <c r="Q196" s="51" t="s">
        <v>191</v>
      </c>
      <c r="T196" s="51">
        <v>201607</v>
      </c>
      <c r="U196" s="51" t="s">
        <v>34</v>
      </c>
      <c r="V196" s="51">
        <v>0</v>
      </c>
      <c r="W196" s="6">
        <v>-5426.16</v>
      </c>
      <c r="AA196" s="51" t="s">
        <v>35</v>
      </c>
      <c r="AB196" s="51" t="s">
        <v>59</v>
      </c>
      <c r="AD196" s="51" t="s">
        <v>433</v>
      </c>
      <c r="AE196" s="51" t="s">
        <v>60</v>
      </c>
      <c r="AG196" s="51" t="s">
        <v>100</v>
      </c>
      <c r="AH196" s="51" t="s">
        <v>105</v>
      </c>
    </row>
    <row r="197" spans="1:34" x14ac:dyDescent="0.3">
      <c r="A197" s="51" t="s">
        <v>30</v>
      </c>
      <c r="B197" s="51">
        <v>1</v>
      </c>
      <c r="C197" s="51" t="s">
        <v>199</v>
      </c>
      <c r="D197" s="51">
        <v>442</v>
      </c>
      <c r="E197" s="51" t="s">
        <v>437</v>
      </c>
      <c r="F197" s="51" t="s">
        <v>7</v>
      </c>
      <c r="G197" s="51" t="s">
        <v>190</v>
      </c>
      <c r="H197" s="51" t="s">
        <v>190</v>
      </c>
      <c r="I197" s="51" t="s">
        <v>100</v>
      </c>
      <c r="J197" s="51" t="s">
        <v>100</v>
      </c>
      <c r="K197" s="51" t="s">
        <v>100</v>
      </c>
      <c r="L197" s="51">
        <v>1</v>
      </c>
      <c r="M197" s="51" t="s">
        <v>451</v>
      </c>
      <c r="N197" s="51">
        <v>90</v>
      </c>
      <c r="P197" s="51" t="s">
        <v>100</v>
      </c>
      <c r="Q197" s="51" t="s">
        <v>191</v>
      </c>
      <c r="T197" s="51">
        <v>201607</v>
      </c>
      <c r="U197" s="51" t="s">
        <v>34</v>
      </c>
      <c r="V197" s="51">
        <v>0</v>
      </c>
      <c r="W197" s="6">
        <v>-101.45</v>
      </c>
      <c r="AA197" s="51" t="s">
        <v>35</v>
      </c>
      <c r="AB197" s="51" t="s">
        <v>59</v>
      </c>
      <c r="AD197" s="51" t="s">
        <v>433</v>
      </c>
      <c r="AE197" s="51" t="s">
        <v>60</v>
      </c>
      <c r="AG197" s="51" t="s">
        <v>100</v>
      </c>
      <c r="AH197" s="51" t="s">
        <v>105</v>
      </c>
    </row>
    <row r="198" spans="1:34" x14ac:dyDescent="0.3">
      <c r="A198" s="51" t="s">
        <v>30</v>
      </c>
      <c r="B198" s="51">
        <v>1</v>
      </c>
      <c r="C198" s="51" t="s">
        <v>199</v>
      </c>
      <c r="D198" s="51">
        <v>442</v>
      </c>
      <c r="E198" s="51" t="s">
        <v>193</v>
      </c>
      <c r="F198" s="51" t="s">
        <v>8</v>
      </c>
      <c r="G198" s="51" t="s">
        <v>190</v>
      </c>
      <c r="H198" s="51" t="s">
        <v>190</v>
      </c>
      <c r="I198" s="51" t="s">
        <v>100</v>
      </c>
      <c r="J198" s="51" t="s">
        <v>100</v>
      </c>
      <c r="K198" s="51" t="s">
        <v>100</v>
      </c>
      <c r="L198" s="51">
        <v>1</v>
      </c>
      <c r="M198" s="51" t="s">
        <v>451</v>
      </c>
      <c r="N198" s="51">
        <v>90</v>
      </c>
      <c r="P198" s="51" t="s">
        <v>100</v>
      </c>
      <c r="Q198" s="51" t="s">
        <v>191</v>
      </c>
      <c r="T198" s="51">
        <v>201607</v>
      </c>
      <c r="U198" s="51" t="s">
        <v>34</v>
      </c>
      <c r="V198" s="51">
        <v>0</v>
      </c>
      <c r="W198" s="6">
        <v>-473.34</v>
      </c>
      <c r="AA198" s="51" t="s">
        <v>35</v>
      </c>
      <c r="AB198" s="51" t="s">
        <v>59</v>
      </c>
      <c r="AD198" s="51" t="s">
        <v>433</v>
      </c>
      <c r="AE198" s="51" t="s">
        <v>60</v>
      </c>
      <c r="AG198" s="51" t="s">
        <v>100</v>
      </c>
      <c r="AH198" s="51" t="s">
        <v>105</v>
      </c>
    </row>
    <row r="199" spans="1:34" x14ac:dyDescent="0.3">
      <c r="A199" s="51" t="s">
        <v>30</v>
      </c>
      <c r="B199" s="51">
        <v>1</v>
      </c>
      <c r="C199" s="51" t="s">
        <v>199</v>
      </c>
      <c r="D199" s="51">
        <v>442</v>
      </c>
      <c r="E199" s="51" t="s">
        <v>194</v>
      </c>
      <c r="F199" s="51" t="s">
        <v>9</v>
      </c>
      <c r="G199" s="51" t="s">
        <v>190</v>
      </c>
      <c r="H199" s="51" t="s">
        <v>190</v>
      </c>
      <c r="I199" s="51" t="s">
        <v>100</v>
      </c>
      <c r="J199" s="51" t="s">
        <v>100</v>
      </c>
      <c r="K199" s="51" t="s">
        <v>100</v>
      </c>
      <c r="L199" s="51">
        <v>1</v>
      </c>
      <c r="M199" s="51" t="s">
        <v>451</v>
      </c>
      <c r="N199" s="51">
        <v>90</v>
      </c>
      <c r="P199" s="51" t="s">
        <v>100</v>
      </c>
      <c r="Q199" s="51" t="s">
        <v>191</v>
      </c>
      <c r="T199" s="51">
        <v>201607</v>
      </c>
      <c r="U199" s="51" t="s">
        <v>34</v>
      </c>
      <c r="V199" s="51">
        <v>0</v>
      </c>
      <c r="W199" s="6">
        <v>-23.08</v>
      </c>
      <c r="AA199" s="51" t="s">
        <v>35</v>
      </c>
      <c r="AB199" s="51" t="s">
        <v>59</v>
      </c>
      <c r="AD199" s="51" t="s">
        <v>433</v>
      </c>
      <c r="AE199" s="51" t="s">
        <v>60</v>
      </c>
      <c r="AG199" s="51" t="s">
        <v>100</v>
      </c>
      <c r="AH199" s="51" t="s">
        <v>105</v>
      </c>
    </row>
    <row r="200" spans="1:34" x14ac:dyDescent="0.3">
      <c r="A200" s="51" t="s">
        <v>30</v>
      </c>
      <c r="B200" s="51">
        <v>1</v>
      </c>
      <c r="C200" s="51" t="s">
        <v>199</v>
      </c>
      <c r="D200" s="51">
        <v>442</v>
      </c>
      <c r="E200" s="51" t="s">
        <v>195</v>
      </c>
      <c r="F200" s="51" t="s">
        <v>10</v>
      </c>
      <c r="G200" s="51" t="s">
        <v>190</v>
      </c>
      <c r="H200" s="51" t="s">
        <v>190</v>
      </c>
      <c r="I200" s="51" t="s">
        <v>100</v>
      </c>
      <c r="J200" s="51" t="s">
        <v>100</v>
      </c>
      <c r="K200" s="51" t="s">
        <v>100</v>
      </c>
      <c r="L200" s="51">
        <v>1</v>
      </c>
      <c r="M200" s="51" t="s">
        <v>451</v>
      </c>
      <c r="N200" s="51">
        <v>90</v>
      </c>
      <c r="P200" s="51" t="s">
        <v>100</v>
      </c>
      <c r="Q200" s="51" t="s">
        <v>191</v>
      </c>
      <c r="T200" s="51">
        <v>201607</v>
      </c>
      <c r="U200" s="51" t="s">
        <v>34</v>
      </c>
      <c r="V200" s="51">
        <v>0</v>
      </c>
      <c r="W200" s="6">
        <v>-725.56</v>
      </c>
      <c r="AA200" s="51" t="s">
        <v>35</v>
      </c>
      <c r="AB200" s="51" t="s">
        <v>59</v>
      </c>
      <c r="AD200" s="51" t="s">
        <v>433</v>
      </c>
      <c r="AE200" s="51" t="s">
        <v>60</v>
      </c>
      <c r="AG200" s="51" t="s">
        <v>100</v>
      </c>
      <c r="AH200" s="51" t="s">
        <v>105</v>
      </c>
    </row>
    <row r="201" spans="1:34" x14ac:dyDescent="0.3">
      <c r="A201" s="51" t="s">
        <v>30</v>
      </c>
      <c r="B201" s="51">
        <v>1</v>
      </c>
      <c r="C201" s="51" t="s">
        <v>199</v>
      </c>
      <c r="D201" s="51">
        <v>442</v>
      </c>
      <c r="E201" s="51" t="s">
        <v>196</v>
      </c>
      <c r="F201" s="51" t="s">
        <v>11</v>
      </c>
      <c r="G201" s="51" t="s">
        <v>190</v>
      </c>
      <c r="H201" s="51" t="s">
        <v>190</v>
      </c>
      <c r="I201" s="51" t="s">
        <v>100</v>
      </c>
      <c r="J201" s="51" t="s">
        <v>100</v>
      </c>
      <c r="K201" s="51" t="s">
        <v>100</v>
      </c>
      <c r="L201" s="51">
        <v>1</v>
      </c>
      <c r="M201" s="51" t="s">
        <v>451</v>
      </c>
      <c r="N201" s="51">
        <v>90</v>
      </c>
      <c r="P201" s="51" t="s">
        <v>100</v>
      </c>
      <c r="Q201" s="51" t="s">
        <v>191</v>
      </c>
      <c r="T201" s="51">
        <v>201607</v>
      </c>
      <c r="U201" s="51" t="s">
        <v>34</v>
      </c>
      <c r="V201" s="51">
        <v>0</v>
      </c>
      <c r="W201" s="6">
        <v>-157.1</v>
      </c>
      <c r="AA201" s="51" t="s">
        <v>35</v>
      </c>
      <c r="AB201" s="51" t="s">
        <v>59</v>
      </c>
      <c r="AD201" s="51" t="s">
        <v>433</v>
      </c>
      <c r="AE201" s="51" t="s">
        <v>60</v>
      </c>
      <c r="AG201" s="51" t="s">
        <v>100</v>
      </c>
      <c r="AH201" s="51" t="s">
        <v>105</v>
      </c>
    </row>
    <row r="202" spans="1:34" x14ac:dyDescent="0.3">
      <c r="A202" s="51" t="s">
        <v>30</v>
      </c>
      <c r="B202" s="51">
        <v>1</v>
      </c>
      <c r="C202" s="51" t="s">
        <v>199</v>
      </c>
      <c r="D202" s="51">
        <v>442</v>
      </c>
      <c r="E202" s="51" t="s">
        <v>197</v>
      </c>
      <c r="F202" s="51" t="s">
        <v>12</v>
      </c>
      <c r="G202" s="51" t="s">
        <v>190</v>
      </c>
      <c r="H202" s="51" t="s">
        <v>190</v>
      </c>
      <c r="I202" s="51" t="s">
        <v>100</v>
      </c>
      <c r="J202" s="51" t="s">
        <v>100</v>
      </c>
      <c r="K202" s="51" t="s">
        <v>100</v>
      </c>
      <c r="L202" s="51">
        <v>1</v>
      </c>
      <c r="M202" s="51" t="s">
        <v>451</v>
      </c>
      <c r="N202" s="51">
        <v>90</v>
      </c>
      <c r="P202" s="51" t="s">
        <v>100</v>
      </c>
      <c r="Q202" s="51" t="s">
        <v>191</v>
      </c>
      <c r="T202" s="51">
        <v>201607</v>
      </c>
      <c r="U202" s="51" t="s">
        <v>34</v>
      </c>
      <c r="V202" s="51">
        <v>0</v>
      </c>
      <c r="W202" s="6">
        <v>-223.45</v>
      </c>
      <c r="AA202" s="51" t="s">
        <v>35</v>
      </c>
      <c r="AB202" s="51" t="s">
        <v>59</v>
      </c>
      <c r="AD202" s="51" t="s">
        <v>433</v>
      </c>
      <c r="AE202" s="51" t="s">
        <v>60</v>
      </c>
      <c r="AG202" s="51" t="s">
        <v>100</v>
      </c>
      <c r="AH202" s="51" t="s">
        <v>105</v>
      </c>
    </row>
    <row r="203" spans="1:34" x14ac:dyDescent="0.3">
      <c r="A203" s="51" t="s">
        <v>30</v>
      </c>
      <c r="B203" s="51">
        <v>1</v>
      </c>
      <c r="C203" s="51" t="s">
        <v>199</v>
      </c>
      <c r="D203" s="51">
        <v>442</v>
      </c>
      <c r="E203" s="51" t="s">
        <v>198</v>
      </c>
      <c r="F203" s="51" t="s">
        <v>13</v>
      </c>
      <c r="G203" s="51" t="s">
        <v>190</v>
      </c>
      <c r="H203" s="51" t="s">
        <v>190</v>
      </c>
      <c r="I203" s="51" t="s">
        <v>100</v>
      </c>
      <c r="J203" s="51" t="s">
        <v>100</v>
      </c>
      <c r="K203" s="51" t="s">
        <v>100</v>
      </c>
      <c r="L203" s="51">
        <v>1</v>
      </c>
      <c r="M203" s="51" t="s">
        <v>451</v>
      </c>
      <c r="N203" s="51">
        <v>90</v>
      </c>
      <c r="P203" s="51" t="s">
        <v>100</v>
      </c>
      <c r="Q203" s="51" t="s">
        <v>191</v>
      </c>
      <c r="T203" s="51">
        <v>201607</v>
      </c>
      <c r="U203" s="51" t="s">
        <v>34</v>
      </c>
      <c r="V203" s="51">
        <v>0</v>
      </c>
      <c r="W203" s="6">
        <v>-328.77</v>
      </c>
      <c r="AA203" s="51" t="s">
        <v>35</v>
      </c>
      <c r="AB203" s="51" t="s">
        <v>59</v>
      </c>
      <c r="AD203" s="51" t="s">
        <v>433</v>
      </c>
      <c r="AE203" s="51" t="s">
        <v>60</v>
      </c>
      <c r="AG203" s="51" t="s">
        <v>100</v>
      </c>
      <c r="AH203" s="51" t="s">
        <v>105</v>
      </c>
    </row>
    <row r="204" spans="1:34" x14ac:dyDescent="0.3">
      <c r="A204" s="51" t="s">
        <v>30</v>
      </c>
      <c r="B204" s="51">
        <v>1</v>
      </c>
      <c r="C204" s="51" t="s">
        <v>200</v>
      </c>
      <c r="D204" s="51">
        <v>440</v>
      </c>
      <c r="E204" s="51" t="s">
        <v>189</v>
      </c>
      <c r="F204" s="51" t="s">
        <v>5</v>
      </c>
      <c r="G204" s="51" t="s">
        <v>190</v>
      </c>
      <c r="H204" s="51" t="s">
        <v>190</v>
      </c>
      <c r="I204" s="51" t="s">
        <v>100</v>
      </c>
      <c r="J204" s="51" t="s">
        <v>100</v>
      </c>
      <c r="K204" s="51" t="s">
        <v>100</v>
      </c>
      <c r="L204" s="51">
        <v>1</v>
      </c>
      <c r="M204" s="51" t="s">
        <v>451</v>
      </c>
      <c r="N204" s="51">
        <v>90</v>
      </c>
      <c r="P204" s="51" t="s">
        <v>100</v>
      </c>
      <c r="Q204" s="51" t="s">
        <v>191</v>
      </c>
      <c r="T204" s="51">
        <v>201607</v>
      </c>
      <c r="U204" s="51" t="s">
        <v>34</v>
      </c>
      <c r="V204" s="51">
        <v>0</v>
      </c>
      <c r="W204" s="6">
        <v>-5886.26</v>
      </c>
      <c r="AA204" s="51" t="s">
        <v>35</v>
      </c>
      <c r="AB204" s="51" t="s">
        <v>59</v>
      </c>
      <c r="AD204" s="51" t="s">
        <v>433</v>
      </c>
      <c r="AE204" s="51" t="s">
        <v>60</v>
      </c>
      <c r="AG204" s="51" t="s">
        <v>100</v>
      </c>
      <c r="AH204" s="51" t="s">
        <v>105</v>
      </c>
    </row>
    <row r="205" spans="1:34" x14ac:dyDescent="0.3">
      <c r="A205" s="51" t="s">
        <v>30</v>
      </c>
      <c r="B205" s="51">
        <v>1</v>
      </c>
      <c r="C205" s="51" t="s">
        <v>200</v>
      </c>
      <c r="D205" s="51">
        <v>442</v>
      </c>
      <c r="E205" s="51" t="s">
        <v>437</v>
      </c>
      <c r="F205" s="51" t="s">
        <v>7</v>
      </c>
      <c r="G205" s="51" t="s">
        <v>190</v>
      </c>
      <c r="H205" s="51" t="s">
        <v>190</v>
      </c>
      <c r="I205" s="51" t="s">
        <v>100</v>
      </c>
      <c r="J205" s="51" t="s">
        <v>100</v>
      </c>
      <c r="K205" s="51" t="s">
        <v>100</v>
      </c>
      <c r="L205" s="51">
        <v>1</v>
      </c>
      <c r="M205" s="51" t="s">
        <v>451</v>
      </c>
      <c r="N205" s="51">
        <v>90</v>
      </c>
      <c r="P205" s="51" t="s">
        <v>100</v>
      </c>
      <c r="Q205" s="51" t="s">
        <v>191</v>
      </c>
      <c r="T205" s="51">
        <v>201607</v>
      </c>
      <c r="U205" s="51" t="s">
        <v>34</v>
      </c>
      <c r="V205" s="51">
        <v>0</v>
      </c>
      <c r="W205" s="6">
        <v>-220.3</v>
      </c>
      <c r="AA205" s="51" t="s">
        <v>35</v>
      </c>
      <c r="AB205" s="51" t="s">
        <v>59</v>
      </c>
      <c r="AD205" s="51" t="s">
        <v>433</v>
      </c>
      <c r="AE205" s="51" t="s">
        <v>60</v>
      </c>
      <c r="AG205" s="51" t="s">
        <v>100</v>
      </c>
      <c r="AH205" s="51" t="s">
        <v>105</v>
      </c>
    </row>
    <row r="206" spans="1:34" x14ac:dyDescent="0.3">
      <c r="A206" s="51" t="s">
        <v>30</v>
      </c>
      <c r="B206" s="51">
        <v>1</v>
      </c>
      <c r="C206" s="51" t="s">
        <v>200</v>
      </c>
      <c r="D206" s="51">
        <v>442</v>
      </c>
      <c r="E206" s="51" t="s">
        <v>193</v>
      </c>
      <c r="F206" s="51" t="s">
        <v>8</v>
      </c>
      <c r="G206" s="51" t="s">
        <v>190</v>
      </c>
      <c r="H206" s="51" t="s">
        <v>190</v>
      </c>
      <c r="I206" s="51" t="s">
        <v>100</v>
      </c>
      <c r="J206" s="51" t="s">
        <v>100</v>
      </c>
      <c r="K206" s="51" t="s">
        <v>100</v>
      </c>
      <c r="L206" s="51">
        <v>1</v>
      </c>
      <c r="M206" s="51" t="s">
        <v>451</v>
      </c>
      <c r="N206" s="51">
        <v>90</v>
      </c>
      <c r="P206" s="51" t="s">
        <v>100</v>
      </c>
      <c r="Q206" s="51" t="s">
        <v>191</v>
      </c>
      <c r="T206" s="51">
        <v>201607</v>
      </c>
      <c r="U206" s="51" t="s">
        <v>34</v>
      </c>
      <c r="V206" s="51">
        <v>0</v>
      </c>
      <c r="W206" s="6">
        <v>-496.83</v>
      </c>
      <c r="AA206" s="51" t="s">
        <v>35</v>
      </c>
      <c r="AB206" s="51" t="s">
        <v>59</v>
      </c>
      <c r="AD206" s="51" t="s">
        <v>433</v>
      </c>
      <c r="AE206" s="51" t="s">
        <v>60</v>
      </c>
      <c r="AG206" s="51" t="s">
        <v>100</v>
      </c>
      <c r="AH206" s="51" t="s">
        <v>105</v>
      </c>
    </row>
    <row r="207" spans="1:34" x14ac:dyDescent="0.3">
      <c r="A207" s="51" t="s">
        <v>30</v>
      </c>
      <c r="B207" s="51">
        <v>1</v>
      </c>
      <c r="C207" s="51" t="s">
        <v>200</v>
      </c>
      <c r="D207" s="51">
        <v>442</v>
      </c>
      <c r="E207" s="51" t="s">
        <v>194</v>
      </c>
      <c r="F207" s="51" t="s">
        <v>9</v>
      </c>
      <c r="G207" s="51" t="s">
        <v>190</v>
      </c>
      <c r="H207" s="51" t="s">
        <v>190</v>
      </c>
      <c r="I207" s="51" t="s">
        <v>100</v>
      </c>
      <c r="J207" s="51" t="s">
        <v>100</v>
      </c>
      <c r="K207" s="51" t="s">
        <v>100</v>
      </c>
      <c r="L207" s="51">
        <v>1</v>
      </c>
      <c r="M207" s="51" t="s">
        <v>451</v>
      </c>
      <c r="N207" s="51">
        <v>90</v>
      </c>
      <c r="P207" s="51" t="s">
        <v>100</v>
      </c>
      <c r="Q207" s="51" t="s">
        <v>191</v>
      </c>
      <c r="T207" s="51">
        <v>201607</v>
      </c>
      <c r="U207" s="51" t="s">
        <v>34</v>
      </c>
      <c r="V207" s="51">
        <v>0</v>
      </c>
      <c r="W207" s="6">
        <v>-8.9499999999999993</v>
      </c>
      <c r="AA207" s="51" t="s">
        <v>35</v>
      </c>
      <c r="AB207" s="51" t="s">
        <v>59</v>
      </c>
      <c r="AD207" s="51" t="s">
        <v>433</v>
      </c>
      <c r="AE207" s="51" t="s">
        <v>60</v>
      </c>
      <c r="AG207" s="51" t="s">
        <v>100</v>
      </c>
      <c r="AH207" s="51" t="s">
        <v>105</v>
      </c>
    </row>
    <row r="208" spans="1:34" x14ac:dyDescent="0.3">
      <c r="A208" s="51" t="s">
        <v>30</v>
      </c>
      <c r="B208" s="51">
        <v>1</v>
      </c>
      <c r="C208" s="51" t="s">
        <v>200</v>
      </c>
      <c r="D208" s="51">
        <v>442</v>
      </c>
      <c r="E208" s="51" t="s">
        <v>195</v>
      </c>
      <c r="F208" s="51" t="s">
        <v>10</v>
      </c>
      <c r="G208" s="51" t="s">
        <v>190</v>
      </c>
      <c r="H208" s="51" t="s">
        <v>190</v>
      </c>
      <c r="I208" s="51" t="s">
        <v>100</v>
      </c>
      <c r="J208" s="51" t="s">
        <v>100</v>
      </c>
      <c r="K208" s="51" t="s">
        <v>100</v>
      </c>
      <c r="L208" s="51">
        <v>1</v>
      </c>
      <c r="M208" s="51" t="s">
        <v>451</v>
      </c>
      <c r="N208" s="51">
        <v>90</v>
      </c>
      <c r="P208" s="51" t="s">
        <v>100</v>
      </c>
      <c r="Q208" s="51" t="s">
        <v>191</v>
      </c>
      <c r="T208" s="51">
        <v>201607</v>
      </c>
      <c r="U208" s="51" t="s">
        <v>34</v>
      </c>
      <c r="V208" s="51">
        <v>0</v>
      </c>
      <c r="W208" s="6">
        <v>-572.76</v>
      </c>
      <c r="AA208" s="51" t="s">
        <v>35</v>
      </c>
      <c r="AB208" s="51" t="s">
        <v>59</v>
      </c>
      <c r="AD208" s="51" t="s">
        <v>433</v>
      </c>
      <c r="AE208" s="51" t="s">
        <v>60</v>
      </c>
      <c r="AG208" s="51" t="s">
        <v>100</v>
      </c>
      <c r="AH208" s="51" t="s">
        <v>105</v>
      </c>
    </row>
    <row r="209" spans="1:34" x14ac:dyDescent="0.3">
      <c r="A209" s="51" t="s">
        <v>30</v>
      </c>
      <c r="B209" s="51">
        <v>1</v>
      </c>
      <c r="C209" s="51" t="s">
        <v>200</v>
      </c>
      <c r="D209" s="51">
        <v>442</v>
      </c>
      <c r="E209" s="51" t="s">
        <v>196</v>
      </c>
      <c r="F209" s="51" t="s">
        <v>11</v>
      </c>
      <c r="G209" s="51" t="s">
        <v>190</v>
      </c>
      <c r="H209" s="51" t="s">
        <v>190</v>
      </c>
      <c r="I209" s="51" t="s">
        <v>100</v>
      </c>
      <c r="J209" s="51" t="s">
        <v>100</v>
      </c>
      <c r="K209" s="51" t="s">
        <v>100</v>
      </c>
      <c r="L209" s="51">
        <v>1</v>
      </c>
      <c r="M209" s="51" t="s">
        <v>451</v>
      </c>
      <c r="N209" s="51">
        <v>90</v>
      </c>
      <c r="P209" s="51" t="s">
        <v>100</v>
      </c>
      <c r="Q209" s="51" t="s">
        <v>191</v>
      </c>
      <c r="T209" s="51">
        <v>201607</v>
      </c>
      <c r="U209" s="51" t="s">
        <v>34</v>
      </c>
      <c r="V209" s="51">
        <v>0</v>
      </c>
      <c r="W209" s="6">
        <v>-102.13</v>
      </c>
      <c r="AA209" s="51" t="s">
        <v>35</v>
      </c>
      <c r="AB209" s="51" t="s">
        <v>59</v>
      </c>
      <c r="AD209" s="51" t="s">
        <v>433</v>
      </c>
      <c r="AE209" s="51" t="s">
        <v>60</v>
      </c>
      <c r="AG209" s="51" t="s">
        <v>100</v>
      </c>
      <c r="AH209" s="51" t="s">
        <v>105</v>
      </c>
    </row>
    <row r="210" spans="1:34" x14ac:dyDescent="0.3">
      <c r="A210" s="51" t="s">
        <v>30</v>
      </c>
      <c r="B210" s="51">
        <v>1</v>
      </c>
      <c r="C210" s="51" t="s">
        <v>200</v>
      </c>
      <c r="D210" s="51">
        <v>442</v>
      </c>
      <c r="E210" s="51" t="s">
        <v>197</v>
      </c>
      <c r="F210" s="51" t="s">
        <v>12</v>
      </c>
      <c r="G210" s="51" t="s">
        <v>190</v>
      </c>
      <c r="H210" s="51" t="s">
        <v>190</v>
      </c>
      <c r="I210" s="51" t="s">
        <v>100</v>
      </c>
      <c r="J210" s="51" t="s">
        <v>100</v>
      </c>
      <c r="K210" s="51" t="s">
        <v>100</v>
      </c>
      <c r="L210" s="51">
        <v>1</v>
      </c>
      <c r="M210" s="51" t="s">
        <v>451</v>
      </c>
      <c r="N210" s="51">
        <v>90</v>
      </c>
      <c r="P210" s="51" t="s">
        <v>100</v>
      </c>
      <c r="Q210" s="51" t="s">
        <v>191</v>
      </c>
      <c r="T210" s="51">
        <v>201607</v>
      </c>
      <c r="U210" s="51" t="s">
        <v>34</v>
      </c>
      <c r="V210" s="51">
        <v>0</v>
      </c>
      <c r="W210" s="6">
        <v>-666.72</v>
      </c>
      <c r="AA210" s="51" t="s">
        <v>35</v>
      </c>
      <c r="AB210" s="51" t="s">
        <v>59</v>
      </c>
      <c r="AD210" s="51" t="s">
        <v>433</v>
      </c>
      <c r="AE210" s="51" t="s">
        <v>60</v>
      </c>
      <c r="AG210" s="51" t="s">
        <v>100</v>
      </c>
      <c r="AH210" s="51" t="s">
        <v>105</v>
      </c>
    </row>
    <row r="211" spans="1:34" x14ac:dyDescent="0.3">
      <c r="A211" s="51" t="s">
        <v>30</v>
      </c>
      <c r="B211" s="51">
        <v>1</v>
      </c>
      <c r="C211" s="51" t="s">
        <v>200</v>
      </c>
      <c r="D211" s="51">
        <v>442</v>
      </c>
      <c r="E211" s="51" t="s">
        <v>198</v>
      </c>
      <c r="F211" s="51" t="s">
        <v>13</v>
      </c>
      <c r="G211" s="51" t="s">
        <v>190</v>
      </c>
      <c r="H211" s="51" t="s">
        <v>190</v>
      </c>
      <c r="I211" s="51" t="s">
        <v>100</v>
      </c>
      <c r="J211" s="51" t="s">
        <v>100</v>
      </c>
      <c r="K211" s="51" t="s">
        <v>100</v>
      </c>
      <c r="L211" s="51">
        <v>1</v>
      </c>
      <c r="M211" s="51" t="s">
        <v>451</v>
      </c>
      <c r="N211" s="51">
        <v>90</v>
      </c>
      <c r="P211" s="51" t="s">
        <v>100</v>
      </c>
      <c r="Q211" s="51" t="s">
        <v>191</v>
      </c>
      <c r="T211" s="51">
        <v>201607</v>
      </c>
      <c r="U211" s="51" t="s">
        <v>34</v>
      </c>
      <c r="V211" s="51">
        <v>0</v>
      </c>
      <c r="W211" s="6">
        <v>-118.01</v>
      </c>
      <c r="AA211" s="51" t="s">
        <v>35</v>
      </c>
      <c r="AB211" s="51" t="s">
        <v>59</v>
      </c>
      <c r="AD211" s="51" t="s">
        <v>433</v>
      </c>
      <c r="AE211" s="51" t="s">
        <v>60</v>
      </c>
      <c r="AG211" s="51" t="s">
        <v>100</v>
      </c>
      <c r="AH211" s="51" t="s">
        <v>105</v>
      </c>
    </row>
    <row r="212" spans="1:34" x14ac:dyDescent="0.3">
      <c r="A212" s="51" t="s">
        <v>30</v>
      </c>
      <c r="B212" s="51">
        <v>1</v>
      </c>
      <c r="C212" s="51" t="s">
        <v>201</v>
      </c>
      <c r="D212" s="51">
        <v>440</v>
      </c>
      <c r="E212" s="51" t="s">
        <v>189</v>
      </c>
      <c r="F212" s="51" t="s">
        <v>5</v>
      </c>
      <c r="G212" s="51" t="s">
        <v>190</v>
      </c>
      <c r="H212" s="51" t="s">
        <v>190</v>
      </c>
      <c r="I212" s="51" t="s">
        <v>100</v>
      </c>
      <c r="J212" s="51" t="s">
        <v>100</v>
      </c>
      <c r="K212" s="51" t="s">
        <v>100</v>
      </c>
      <c r="L212" s="51">
        <v>1</v>
      </c>
      <c r="M212" s="51" t="s">
        <v>451</v>
      </c>
      <c r="N212" s="51">
        <v>90</v>
      </c>
      <c r="P212" s="51" t="s">
        <v>100</v>
      </c>
      <c r="Q212" s="51" t="s">
        <v>191</v>
      </c>
      <c r="T212" s="51">
        <v>201607</v>
      </c>
      <c r="U212" s="51" t="s">
        <v>34</v>
      </c>
      <c r="V212" s="51">
        <v>0</v>
      </c>
      <c r="W212" s="6">
        <v>-11156.53</v>
      </c>
      <c r="AA212" s="51" t="s">
        <v>35</v>
      </c>
      <c r="AB212" s="51" t="s">
        <v>59</v>
      </c>
      <c r="AD212" s="51" t="s">
        <v>433</v>
      </c>
      <c r="AE212" s="51" t="s">
        <v>60</v>
      </c>
      <c r="AG212" s="51" t="s">
        <v>100</v>
      </c>
      <c r="AH212" s="51" t="s">
        <v>105</v>
      </c>
    </row>
    <row r="213" spans="1:34" x14ac:dyDescent="0.3">
      <c r="A213" s="51" t="s">
        <v>30</v>
      </c>
      <c r="B213" s="51">
        <v>1</v>
      </c>
      <c r="C213" s="51" t="s">
        <v>201</v>
      </c>
      <c r="D213" s="51">
        <v>442</v>
      </c>
      <c r="E213" s="51" t="s">
        <v>437</v>
      </c>
      <c r="F213" s="51" t="s">
        <v>7</v>
      </c>
      <c r="G213" s="51" t="s">
        <v>190</v>
      </c>
      <c r="H213" s="51" t="s">
        <v>190</v>
      </c>
      <c r="I213" s="51" t="s">
        <v>100</v>
      </c>
      <c r="J213" s="51" t="s">
        <v>100</v>
      </c>
      <c r="K213" s="51" t="s">
        <v>100</v>
      </c>
      <c r="L213" s="51">
        <v>1</v>
      </c>
      <c r="M213" s="51" t="s">
        <v>451</v>
      </c>
      <c r="N213" s="51">
        <v>90</v>
      </c>
      <c r="P213" s="51" t="s">
        <v>100</v>
      </c>
      <c r="Q213" s="51" t="s">
        <v>191</v>
      </c>
      <c r="T213" s="51">
        <v>201607</v>
      </c>
      <c r="U213" s="51" t="s">
        <v>34</v>
      </c>
      <c r="V213" s="51">
        <v>0</v>
      </c>
      <c r="W213" s="6">
        <v>-181.21</v>
      </c>
      <c r="AA213" s="51" t="s">
        <v>35</v>
      </c>
      <c r="AB213" s="51" t="s">
        <v>59</v>
      </c>
      <c r="AD213" s="51" t="s">
        <v>433</v>
      </c>
      <c r="AE213" s="51" t="s">
        <v>60</v>
      </c>
      <c r="AG213" s="51" t="s">
        <v>100</v>
      </c>
      <c r="AH213" s="51" t="s">
        <v>105</v>
      </c>
    </row>
    <row r="214" spans="1:34" x14ac:dyDescent="0.3">
      <c r="A214" s="51" t="s">
        <v>30</v>
      </c>
      <c r="B214" s="51">
        <v>1</v>
      </c>
      <c r="C214" s="51" t="s">
        <v>201</v>
      </c>
      <c r="D214" s="51">
        <v>442</v>
      </c>
      <c r="E214" s="51" t="s">
        <v>193</v>
      </c>
      <c r="F214" s="51" t="s">
        <v>8</v>
      </c>
      <c r="G214" s="51" t="s">
        <v>190</v>
      </c>
      <c r="H214" s="51" t="s">
        <v>190</v>
      </c>
      <c r="I214" s="51" t="s">
        <v>100</v>
      </c>
      <c r="J214" s="51" t="s">
        <v>100</v>
      </c>
      <c r="K214" s="51" t="s">
        <v>100</v>
      </c>
      <c r="L214" s="51">
        <v>1</v>
      </c>
      <c r="M214" s="51" t="s">
        <v>451</v>
      </c>
      <c r="N214" s="51">
        <v>90</v>
      </c>
      <c r="P214" s="51" t="s">
        <v>100</v>
      </c>
      <c r="Q214" s="51" t="s">
        <v>191</v>
      </c>
      <c r="T214" s="51">
        <v>201607</v>
      </c>
      <c r="U214" s="51" t="s">
        <v>34</v>
      </c>
      <c r="V214" s="51">
        <v>0</v>
      </c>
      <c r="W214" s="6">
        <v>-857.62</v>
      </c>
      <c r="AA214" s="51" t="s">
        <v>35</v>
      </c>
      <c r="AB214" s="51" t="s">
        <v>59</v>
      </c>
      <c r="AD214" s="51" t="s">
        <v>433</v>
      </c>
      <c r="AE214" s="51" t="s">
        <v>60</v>
      </c>
      <c r="AG214" s="51" t="s">
        <v>100</v>
      </c>
      <c r="AH214" s="51" t="s">
        <v>105</v>
      </c>
    </row>
    <row r="215" spans="1:34" x14ac:dyDescent="0.3">
      <c r="A215" s="51" t="s">
        <v>30</v>
      </c>
      <c r="B215" s="51">
        <v>1</v>
      </c>
      <c r="C215" s="51" t="s">
        <v>201</v>
      </c>
      <c r="D215" s="51">
        <v>442</v>
      </c>
      <c r="E215" s="51" t="s">
        <v>194</v>
      </c>
      <c r="F215" s="51" t="s">
        <v>9</v>
      </c>
      <c r="G215" s="51" t="s">
        <v>190</v>
      </c>
      <c r="H215" s="51" t="s">
        <v>190</v>
      </c>
      <c r="I215" s="51" t="s">
        <v>100</v>
      </c>
      <c r="J215" s="51" t="s">
        <v>100</v>
      </c>
      <c r="K215" s="51" t="s">
        <v>100</v>
      </c>
      <c r="L215" s="51">
        <v>1</v>
      </c>
      <c r="M215" s="51" t="s">
        <v>451</v>
      </c>
      <c r="N215" s="51">
        <v>90</v>
      </c>
      <c r="P215" s="51" t="s">
        <v>100</v>
      </c>
      <c r="Q215" s="51" t="s">
        <v>191</v>
      </c>
      <c r="T215" s="51">
        <v>201607</v>
      </c>
      <c r="U215" s="51" t="s">
        <v>34</v>
      </c>
      <c r="V215" s="51">
        <v>0</v>
      </c>
      <c r="W215" s="6">
        <v>-29.56</v>
      </c>
      <c r="AA215" s="51" t="s">
        <v>35</v>
      </c>
      <c r="AB215" s="51" t="s">
        <v>59</v>
      </c>
      <c r="AD215" s="51" t="s">
        <v>433</v>
      </c>
      <c r="AE215" s="51" t="s">
        <v>60</v>
      </c>
      <c r="AG215" s="51" t="s">
        <v>100</v>
      </c>
      <c r="AH215" s="51" t="s">
        <v>105</v>
      </c>
    </row>
    <row r="216" spans="1:34" x14ac:dyDescent="0.3">
      <c r="A216" s="51" t="s">
        <v>30</v>
      </c>
      <c r="B216" s="51">
        <v>1</v>
      </c>
      <c r="C216" s="51" t="s">
        <v>201</v>
      </c>
      <c r="D216" s="51">
        <v>442</v>
      </c>
      <c r="E216" s="51" t="s">
        <v>195</v>
      </c>
      <c r="F216" s="51" t="s">
        <v>10</v>
      </c>
      <c r="G216" s="51" t="s">
        <v>190</v>
      </c>
      <c r="H216" s="51" t="s">
        <v>190</v>
      </c>
      <c r="I216" s="51" t="s">
        <v>100</v>
      </c>
      <c r="J216" s="51" t="s">
        <v>100</v>
      </c>
      <c r="K216" s="51" t="s">
        <v>100</v>
      </c>
      <c r="L216" s="51">
        <v>1</v>
      </c>
      <c r="M216" s="51" t="s">
        <v>451</v>
      </c>
      <c r="N216" s="51">
        <v>90</v>
      </c>
      <c r="P216" s="51" t="s">
        <v>100</v>
      </c>
      <c r="Q216" s="51" t="s">
        <v>191</v>
      </c>
      <c r="T216" s="51">
        <v>201607</v>
      </c>
      <c r="U216" s="51" t="s">
        <v>34</v>
      </c>
      <c r="V216" s="51">
        <v>0</v>
      </c>
      <c r="W216" s="6">
        <v>-1659.33</v>
      </c>
      <c r="AA216" s="51" t="s">
        <v>35</v>
      </c>
      <c r="AB216" s="51" t="s">
        <v>59</v>
      </c>
      <c r="AD216" s="51" t="s">
        <v>433</v>
      </c>
      <c r="AE216" s="51" t="s">
        <v>60</v>
      </c>
      <c r="AG216" s="51" t="s">
        <v>100</v>
      </c>
      <c r="AH216" s="51" t="s">
        <v>105</v>
      </c>
    </row>
    <row r="217" spans="1:34" x14ac:dyDescent="0.3">
      <c r="A217" s="51" t="s">
        <v>30</v>
      </c>
      <c r="B217" s="51">
        <v>1</v>
      </c>
      <c r="C217" s="51" t="s">
        <v>201</v>
      </c>
      <c r="D217" s="51">
        <v>442</v>
      </c>
      <c r="E217" s="51" t="s">
        <v>196</v>
      </c>
      <c r="F217" s="51" t="s">
        <v>11</v>
      </c>
      <c r="G217" s="51" t="s">
        <v>190</v>
      </c>
      <c r="H217" s="51" t="s">
        <v>190</v>
      </c>
      <c r="I217" s="51" t="s">
        <v>100</v>
      </c>
      <c r="J217" s="51" t="s">
        <v>100</v>
      </c>
      <c r="K217" s="51" t="s">
        <v>100</v>
      </c>
      <c r="L217" s="51">
        <v>1</v>
      </c>
      <c r="M217" s="51" t="s">
        <v>451</v>
      </c>
      <c r="N217" s="51">
        <v>90</v>
      </c>
      <c r="P217" s="51" t="s">
        <v>100</v>
      </c>
      <c r="Q217" s="51" t="s">
        <v>191</v>
      </c>
      <c r="T217" s="51">
        <v>201607</v>
      </c>
      <c r="U217" s="51" t="s">
        <v>34</v>
      </c>
      <c r="V217" s="51">
        <v>0</v>
      </c>
      <c r="W217" s="6">
        <v>-206.86</v>
      </c>
      <c r="AA217" s="51" t="s">
        <v>35</v>
      </c>
      <c r="AB217" s="51" t="s">
        <v>59</v>
      </c>
      <c r="AD217" s="51" t="s">
        <v>433</v>
      </c>
      <c r="AE217" s="51" t="s">
        <v>60</v>
      </c>
      <c r="AG217" s="51" t="s">
        <v>100</v>
      </c>
      <c r="AH217" s="51" t="s">
        <v>105</v>
      </c>
    </row>
    <row r="218" spans="1:34" x14ac:dyDescent="0.3">
      <c r="A218" s="51" t="s">
        <v>30</v>
      </c>
      <c r="B218" s="51">
        <v>1</v>
      </c>
      <c r="C218" s="51" t="s">
        <v>201</v>
      </c>
      <c r="D218" s="51">
        <v>442</v>
      </c>
      <c r="E218" s="51" t="s">
        <v>197</v>
      </c>
      <c r="F218" s="51" t="s">
        <v>12</v>
      </c>
      <c r="G218" s="51" t="s">
        <v>190</v>
      </c>
      <c r="H218" s="51" t="s">
        <v>190</v>
      </c>
      <c r="I218" s="51" t="s">
        <v>100</v>
      </c>
      <c r="J218" s="51" t="s">
        <v>100</v>
      </c>
      <c r="K218" s="51" t="s">
        <v>100</v>
      </c>
      <c r="L218" s="51">
        <v>1</v>
      </c>
      <c r="M218" s="51" t="s">
        <v>451</v>
      </c>
      <c r="N218" s="51">
        <v>90</v>
      </c>
      <c r="P218" s="51" t="s">
        <v>100</v>
      </c>
      <c r="Q218" s="51" t="s">
        <v>191</v>
      </c>
      <c r="T218" s="51">
        <v>201607</v>
      </c>
      <c r="U218" s="51" t="s">
        <v>34</v>
      </c>
      <c r="V218" s="51">
        <v>0</v>
      </c>
      <c r="W218" s="6">
        <v>-1533.79</v>
      </c>
      <c r="AA218" s="51" t="s">
        <v>35</v>
      </c>
      <c r="AB218" s="51" t="s">
        <v>59</v>
      </c>
      <c r="AD218" s="51" t="s">
        <v>433</v>
      </c>
      <c r="AE218" s="51" t="s">
        <v>60</v>
      </c>
      <c r="AG218" s="51" t="s">
        <v>100</v>
      </c>
      <c r="AH218" s="51" t="s">
        <v>105</v>
      </c>
    </row>
    <row r="219" spans="1:34" x14ac:dyDescent="0.3">
      <c r="A219" s="51" t="s">
        <v>30</v>
      </c>
      <c r="B219" s="51">
        <v>1</v>
      </c>
      <c r="C219" s="51" t="s">
        <v>201</v>
      </c>
      <c r="D219" s="51">
        <v>442</v>
      </c>
      <c r="E219" s="51" t="s">
        <v>198</v>
      </c>
      <c r="F219" s="51" t="s">
        <v>13</v>
      </c>
      <c r="G219" s="51" t="s">
        <v>190</v>
      </c>
      <c r="H219" s="51" t="s">
        <v>190</v>
      </c>
      <c r="I219" s="51" t="s">
        <v>100</v>
      </c>
      <c r="J219" s="51" t="s">
        <v>100</v>
      </c>
      <c r="K219" s="51" t="s">
        <v>100</v>
      </c>
      <c r="L219" s="51">
        <v>1</v>
      </c>
      <c r="M219" s="51" t="s">
        <v>451</v>
      </c>
      <c r="N219" s="51">
        <v>90</v>
      </c>
      <c r="P219" s="51" t="s">
        <v>100</v>
      </c>
      <c r="Q219" s="51" t="s">
        <v>191</v>
      </c>
      <c r="T219" s="51">
        <v>201607</v>
      </c>
      <c r="U219" s="51" t="s">
        <v>34</v>
      </c>
      <c r="V219" s="51">
        <v>0</v>
      </c>
      <c r="W219" s="6">
        <v>-380.47</v>
      </c>
      <c r="AA219" s="51" t="s">
        <v>35</v>
      </c>
      <c r="AB219" s="51" t="s">
        <v>59</v>
      </c>
      <c r="AD219" s="51" t="s">
        <v>433</v>
      </c>
      <c r="AE219" s="51" t="s">
        <v>60</v>
      </c>
      <c r="AG219" s="51" t="s">
        <v>100</v>
      </c>
      <c r="AH219" s="51" t="s">
        <v>105</v>
      </c>
    </row>
    <row r="220" spans="1:34" x14ac:dyDescent="0.3">
      <c r="A220" s="51" t="s">
        <v>30</v>
      </c>
      <c r="B220" s="51">
        <v>1</v>
      </c>
      <c r="C220" s="51" t="s">
        <v>202</v>
      </c>
      <c r="D220" s="51">
        <v>440</v>
      </c>
      <c r="E220" s="51" t="s">
        <v>189</v>
      </c>
      <c r="F220" s="51" t="s">
        <v>5</v>
      </c>
      <c r="G220" s="51" t="s">
        <v>190</v>
      </c>
      <c r="H220" s="51" t="s">
        <v>190</v>
      </c>
      <c r="I220" s="51" t="s">
        <v>100</v>
      </c>
      <c r="J220" s="51" t="s">
        <v>100</v>
      </c>
      <c r="K220" s="51" t="s">
        <v>100</v>
      </c>
      <c r="L220" s="51">
        <v>1</v>
      </c>
      <c r="M220" s="51" t="s">
        <v>451</v>
      </c>
      <c r="N220" s="51">
        <v>90</v>
      </c>
      <c r="P220" s="51" t="s">
        <v>100</v>
      </c>
      <c r="Q220" s="51" t="s">
        <v>191</v>
      </c>
      <c r="T220" s="51">
        <v>201607</v>
      </c>
      <c r="U220" s="51" t="s">
        <v>34</v>
      </c>
      <c r="V220" s="51">
        <v>0</v>
      </c>
      <c r="W220" s="6">
        <v>-12404.43</v>
      </c>
      <c r="AA220" s="51" t="s">
        <v>35</v>
      </c>
      <c r="AB220" s="51" t="s">
        <v>59</v>
      </c>
      <c r="AD220" s="51" t="s">
        <v>433</v>
      </c>
      <c r="AE220" s="51" t="s">
        <v>60</v>
      </c>
      <c r="AG220" s="51" t="s">
        <v>100</v>
      </c>
      <c r="AH220" s="51" t="s">
        <v>105</v>
      </c>
    </row>
    <row r="221" spans="1:34" x14ac:dyDescent="0.3">
      <c r="A221" s="51" t="s">
        <v>30</v>
      </c>
      <c r="B221" s="51">
        <v>1</v>
      </c>
      <c r="C221" s="51" t="s">
        <v>202</v>
      </c>
      <c r="D221" s="51">
        <v>442</v>
      </c>
      <c r="E221" s="51" t="s">
        <v>436</v>
      </c>
      <c r="F221" s="51" t="s">
        <v>6</v>
      </c>
      <c r="G221" s="51" t="s">
        <v>190</v>
      </c>
      <c r="H221" s="51" t="s">
        <v>190</v>
      </c>
      <c r="I221" s="51" t="s">
        <v>100</v>
      </c>
      <c r="J221" s="51" t="s">
        <v>100</v>
      </c>
      <c r="K221" s="51" t="s">
        <v>100</v>
      </c>
      <c r="L221" s="51">
        <v>1</v>
      </c>
      <c r="M221" s="51" t="s">
        <v>451</v>
      </c>
      <c r="N221" s="51">
        <v>90</v>
      </c>
      <c r="P221" s="51" t="s">
        <v>100</v>
      </c>
      <c r="Q221" s="51" t="s">
        <v>191</v>
      </c>
      <c r="T221" s="51">
        <v>201607</v>
      </c>
      <c r="U221" s="51" t="s">
        <v>34</v>
      </c>
      <c r="V221" s="51">
        <v>0</v>
      </c>
      <c r="W221" s="6">
        <v>-230.95</v>
      </c>
      <c r="AA221" s="51" t="s">
        <v>35</v>
      </c>
      <c r="AB221" s="51" t="s">
        <v>59</v>
      </c>
      <c r="AD221" s="51" t="s">
        <v>433</v>
      </c>
      <c r="AE221" s="51" t="s">
        <v>60</v>
      </c>
      <c r="AG221" s="51" t="s">
        <v>100</v>
      </c>
      <c r="AH221" s="51" t="s">
        <v>105</v>
      </c>
    </row>
    <row r="222" spans="1:34" x14ac:dyDescent="0.3">
      <c r="A222" s="51" t="s">
        <v>30</v>
      </c>
      <c r="B222" s="51">
        <v>1</v>
      </c>
      <c r="C222" s="51" t="s">
        <v>202</v>
      </c>
      <c r="D222" s="51">
        <v>442</v>
      </c>
      <c r="E222" s="51" t="s">
        <v>437</v>
      </c>
      <c r="F222" s="51" t="s">
        <v>7</v>
      </c>
      <c r="G222" s="51" t="s">
        <v>190</v>
      </c>
      <c r="H222" s="51" t="s">
        <v>190</v>
      </c>
      <c r="I222" s="51" t="s">
        <v>100</v>
      </c>
      <c r="J222" s="51" t="s">
        <v>100</v>
      </c>
      <c r="K222" s="51" t="s">
        <v>100</v>
      </c>
      <c r="L222" s="51">
        <v>1</v>
      </c>
      <c r="M222" s="51" t="s">
        <v>451</v>
      </c>
      <c r="N222" s="51">
        <v>90</v>
      </c>
      <c r="P222" s="51" t="s">
        <v>100</v>
      </c>
      <c r="Q222" s="51" t="s">
        <v>191</v>
      </c>
      <c r="T222" s="51">
        <v>201607</v>
      </c>
      <c r="U222" s="51" t="s">
        <v>34</v>
      </c>
      <c r="V222" s="51">
        <v>0</v>
      </c>
      <c r="W222" s="6">
        <v>-218.83</v>
      </c>
      <c r="AA222" s="51" t="s">
        <v>35</v>
      </c>
      <c r="AB222" s="51" t="s">
        <v>59</v>
      </c>
      <c r="AD222" s="51" t="s">
        <v>433</v>
      </c>
      <c r="AE222" s="51" t="s">
        <v>60</v>
      </c>
      <c r="AG222" s="51" t="s">
        <v>100</v>
      </c>
      <c r="AH222" s="51" t="s">
        <v>105</v>
      </c>
    </row>
    <row r="223" spans="1:34" x14ac:dyDescent="0.3">
      <c r="A223" s="51" t="s">
        <v>30</v>
      </c>
      <c r="B223" s="51">
        <v>1</v>
      </c>
      <c r="C223" s="51" t="s">
        <v>202</v>
      </c>
      <c r="D223" s="51">
        <v>442</v>
      </c>
      <c r="E223" s="51" t="s">
        <v>193</v>
      </c>
      <c r="F223" s="51" t="s">
        <v>8</v>
      </c>
      <c r="G223" s="51" t="s">
        <v>190</v>
      </c>
      <c r="H223" s="51" t="s">
        <v>190</v>
      </c>
      <c r="I223" s="51" t="s">
        <v>100</v>
      </c>
      <c r="J223" s="51" t="s">
        <v>100</v>
      </c>
      <c r="K223" s="51" t="s">
        <v>100</v>
      </c>
      <c r="L223" s="51">
        <v>1</v>
      </c>
      <c r="M223" s="51" t="s">
        <v>451</v>
      </c>
      <c r="N223" s="51">
        <v>90</v>
      </c>
      <c r="P223" s="51" t="s">
        <v>100</v>
      </c>
      <c r="Q223" s="51" t="s">
        <v>191</v>
      </c>
      <c r="T223" s="51">
        <v>201607</v>
      </c>
      <c r="U223" s="51" t="s">
        <v>34</v>
      </c>
      <c r="V223" s="51">
        <v>0</v>
      </c>
      <c r="W223" s="6">
        <v>-1019.06</v>
      </c>
      <c r="AA223" s="51" t="s">
        <v>35</v>
      </c>
      <c r="AB223" s="51" t="s">
        <v>59</v>
      </c>
      <c r="AD223" s="51" t="s">
        <v>433</v>
      </c>
      <c r="AE223" s="51" t="s">
        <v>60</v>
      </c>
      <c r="AG223" s="51" t="s">
        <v>100</v>
      </c>
      <c r="AH223" s="51" t="s">
        <v>105</v>
      </c>
    </row>
    <row r="224" spans="1:34" x14ac:dyDescent="0.3">
      <c r="A224" s="51" t="s">
        <v>30</v>
      </c>
      <c r="B224" s="51">
        <v>1</v>
      </c>
      <c r="C224" s="51" t="s">
        <v>202</v>
      </c>
      <c r="D224" s="51">
        <v>442</v>
      </c>
      <c r="E224" s="51" t="s">
        <v>194</v>
      </c>
      <c r="F224" s="51" t="s">
        <v>9</v>
      </c>
      <c r="G224" s="51" t="s">
        <v>190</v>
      </c>
      <c r="H224" s="51" t="s">
        <v>190</v>
      </c>
      <c r="I224" s="51" t="s">
        <v>100</v>
      </c>
      <c r="J224" s="51" t="s">
        <v>100</v>
      </c>
      <c r="K224" s="51" t="s">
        <v>100</v>
      </c>
      <c r="L224" s="51">
        <v>1</v>
      </c>
      <c r="M224" s="51" t="s">
        <v>451</v>
      </c>
      <c r="N224" s="51">
        <v>90</v>
      </c>
      <c r="P224" s="51" t="s">
        <v>100</v>
      </c>
      <c r="Q224" s="51" t="s">
        <v>191</v>
      </c>
      <c r="T224" s="51">
        <v>201607</v>
      </c>
      <c r="U224" s="51" t="s">
        <v>34</v>
      </c>
      <c r="V224" s="51">
        <v>0</v>
      </c>
      <c r="W224" s="6">
        <v>-44.98</v>
      </c>
      <c r="AA224" s="51" t="s">
        <v>35</v>
      </c>
      <c r="AB224" s="51" t="s">
        <v>59</v>
      </c>
      <c r="AD224" s="51" t="s">
        <v>433</v>
      </c>
      <c r="AE224" s="51" t="s">
        <v>60</v>
      </c>
      <c r="AG224" s="51" t="s">
        <v>100</v>
      </c>
      <c r="AH224" s="51" t="s">
        <v>105</v>
      </c>
    </row>
    <row r="225" spans="1:34" x14ac:dyDescent="0.3">
      <c r="A225" s="51" t="s">
        <v>30</v>
      </c>
      <c r="B225" s="51">
        <v>1</v>
      </c>
      <c r="C225" s="51" t="s">
        <v>202</v>
      </c>
      <c r="D225" s="51">
        <v>442</v>
      </c>
      <c r="E225" s="51" t="s">
        <v>195</v>
      </c>
      <c r="F225" s="51" t="s">
        <v>10</v>
      </c>
      <c r="G225" s="51" t="s">
        <v>190</v>
      </c>
      <c r="H225" s="51" t="s">
        <v>190</v>
      </c>
      <c r="I225" s="51" t="s">
        <v>100</v>
      </c>
      <c r="J225" s="51" t="s">
        <v>100</v>
      </c>
      <c r="K225" s="51" t="s">
        <v>100</v>
      </c>
      <c r="L225" s="51">
        <v>1</v>
      </c>
      <c r="M225" s="51" t="s">
        <v>451</v>
      </c>
      <c r="N225" s="51">
        <v>90</v>
      </c>
      <c r="P225" s="51" t="s">
        <v>100</v>
      </c>
      <c r="Q225" s="51" t="s">
        <v>191</v>
      </c>
      <c r="T225" s="51">
        <v>201607</v>
      </c>
      <c r="U225" s="51" t="s">
        <v>34</v>
      </c>
      <c r="V225" s="51">
        <v>0</v>
      </c>
      <c r="W225" s="6">
        <v>-1525.88</v>
      </c>
      <c r="AA225" s="51" t="s">
        <v>35</v>
      </c>
      <c r="AB225" s="51" t="s">
        <v>59</v>
      </c>
      <c r="AD225" s="51" t="s">
        <v>433</v>
      </c>
      <c r="AE225" s="51" t="s">
        <v>60</v>
      </c>
      <c r="AG225" s="51" t="s">
        <v>100</v>
      </c>
      <c r="AH225" s="51" t="s">
        <v>105</v>
      </c>
    </row>
    <row r="226" spans="1:34" x14ac:dyDescent="0.3">
      <c r="A226" s="51" t="s">
        <v>30</v>
      </c>
      <c r="B226" s="51">
        <v>1</v>
      </c>
      <c r="C226" s="51" t="s">
        <v>202</v>
      </c>
      <c r="D226" s="51">
        <v>442</v>
      </c>
      <c r="E226" s="51" t="s">
        <v>196</v>
      </c>
      <c r="F226" s="51" t="s">
        <v>11</v>
      </c>
      <c r="G226" s="51" t="s">
        <v>190</v>
      </c>
      <c r="H226" s="51" t="s">
        <v>190</v>
      </c>
      <c r="I226" s="51" t="s">
        <v>100</v>
      </c>
      <c r="J226" s="51" t="s">
        <v>100</v>
      </c>
      <c r="K226" s="51" t="s">
        <v>100</v>
      </c>
      <c r="L226" s="51">
        <v>1</v>
      </c>
      <c r="M226" s="51" t="s">
        <v>451</v>
      </c>
      <c r="N226" s="51">
        <v>90</v>
      </c>
      <c r="P226" s="51" t="s">
        <v>100</v>
      </c>
      <c r="Q226" s="51" t="s">
        <v>191</v>
      </c>
      <c r="T226" s="51">
        <v>201607</v>
      </c>
      <c r="U226" s="51" t="s">
        <v>34</v>
      </c>
      <c r="V226" s="51">
        <v>0</v>
      </c>
      <c r="W226" s="6">
        <v>-240.62</v>
      </c>
      <c r="AA226" s="51" t="s">
        <v>35</v>
      </c>
      <c r="AB226" s="51" t="s">
        <v>59</v>
      </c>
      <c r="AD226" s="51" t="s">
        <v>433</v>
      </c>
      <c r="AE226" s="51" t="s">
        <v>60</v>
      </c>
      <c r="AG226" s="51" t="s">
        <v>100</v>
      </c>
      <c r="AH226" s="51" t="s">
        <v>105</v>
      </c>
    </row>
    <row r="227" spans="1:34" x14ac:dyDescent="0.3">
      <c r="A227" s="51" t="s">
        <v>30</v>
      </c>
      <c r="B227" s="51">
        <v>1</v>
      </c>
      <c r="C227" s="51" t="s">
        <v>202</v>
      </c>
      <c r="D227" s="51">
        <v>442</v>
      </c>
      <c r="E227" s="51" t="s">
        <v>197</v>
      </c>
      <c r="F227" s="51" t="s">
        <v>12</v>
      </c>
      <c r="G227" s="51" t="s">
        <v>190</v>
      </c>
      <c r="H227" s="51" t="s">
        <v>190</v>
      </c>
      <c r="I227" s="51" t="s">
        <v>100</v>
      </c>
      <c r="J227" s="51" t="s">
        <v>100</v>
      </c>
      <c r="K227" s="51" t="s">
        <v>100</v>
      </c>
      <c r="L227" s="51">
        <v>1</v>
      </c>
      <c r="M227" s="51" t="s">
        <v>451</v>
      </c>
      <c r="N227" s="51">
        <v>90</v>
      </c>
      <c r="P227" s="51" t="s">
        <v>100</v>
      </c>
      <c r="Q227" s="51" t="s">
        <v>191</v>
      </c>
      <c r="T227" s="51">
        <v>201607</v>
      </c>
      <c r="U227" s="51" t="s">
        <v>34</v>
      </c>
      <c r="V227" s="51">
        <v>0</v>
      </c>
      <c r="W227" s="6">
        <v>-639.5</v>
      </c>
      <c r="AA227" s="51" t="s">
        <v>35</v>
      </c>
      <c r="AB227" s="51" t="s">
        <v>59</v>
      </c>
      <c r="AD227" s="51" t="s">
        <v>433</v>
      </c>
      <c r="AE227" s="51" t="s">
        <v>60</v>
      </c>
      <c r="AG227" s="51" t="s">
        <v>100</v>
      </c>
      <c r="AH227" s="51" t="s">
        <v>105</v>
      </c>
    </row>
    <row r="228" spans="1:34" x14ac:dyDescent="0.3">
      <c r="A228" s="51" t="s">
        <v>30</v>
      </c>
      <c r="B228" s="51">
        <v>1</v>
      </c>
      <c r="C228" s="51" t="s">
        <v>202</v>
      </c>
      <c r="D228" s="51">
        <v>442</v>
      </c>
      <c r="E228" s="51" t="s">
        <v>198</v>
      </c>
      <c r="F228" s="51" t="s">
        <v>13</v>
      </c>
      <c r="G228" s="51" t="s">
        <v>190</v>
      </c>
      <c r="H228" s="51" t="s">
        <v>190</v>
      </c>
      <c r="I228" s="51" t="s">
        <v>100</v>
      </c>
      <c r="J228" s="51" t="s">
        <v>100</v>
      </c>
      <c r="K228" s="51" t="s">
        <v>100</v>
      </c>
      <c r="L228" s="51">
        <v>1</v>
      </c>
      <c r="M228" s="51" t="s">
        <v>451</v>
      </c>
      <c r="N228" s="51">
        <v>90</v>
      </c>
      <c r="P228" s="51" t="s">
        <v>100</v>
      </c>
      <c r="Q228" s="51" t="s">
        <v>191</v>
      </c>
      <c r="T228" s="51">
        <v>201607</v>
      </c>
      <c r="U228" s="51" t="s">
        <v>34</v>
      </c>
      <c r="V228" s="51">
        <v>0</v>
      </c>
      <c r="W228" s="6">
        <v>-438.93</v>
      </c>
      <c r="AA228" s="51" t="s">
        <v>35</v>
      </c>
      <c r="AB228" s="51" t="s">
        <v>59</v>
      </c>
      <c r="AD228" s="51" t="s">
        <v>433</v>
      </c>
      <c r="AE228" s="51" t="s">
        <v>60</v>
      </c>
      <c r="AG228" s="51" t="s">
        <v>100</v>
      </c>
      <c r="AH228" s="51" t="s">
        <v>105</v>
      </c>
    </row>
    <row r="229" spans="1:34" x14ac:dyDescent="0.3">
      <c r="A229" s="51" t="s">
        <v>30</v>
      </c>
      <c r="B229" s="51">
        <v>1</v>
      </c>
      <c r="C229" s="51" t="s">
        <v>203</v>
      </c>
      <c r="D229" s="51">
        <v>440</v>
      </c>
      <c r="E229" s="51" t="s">
        <v>189</v>
      </c>
      <c r="F229" s="51" t="s">
        <v>5</v>
      </c>
      <c r="G229" s="51" t="s">
        <v>190</v>
      </c>
      <c r="H229" s="51" t="s">
        <v>190</v>
      </c>
      <c r="I229" s="51" t="s">
        <v>100</v>
      </c>
      <c r="J229" s="51" t="s">
        <v>100</v>
      </c>
      <c r="K229" s="51" t="s">
        <v>100</v>
      </c>
      <c r="L229" s="51">
        <v>1</v>
      </c>
      <c r="M229" s="51" t="s">
        <v>451</v>
      </c>
      <c r="N229" s="51">
        <v>90</v>
      </c>
      <c r="P229" s="51" t="s">
        <v>100</v>
      </c>
      <c r="Q229" s="51" t="s">
        <v>191</v>
      </c>
      <c r="T229" s="51">
        <v>201607</v>
      </c>
      <c r="U229" s="51" t="s">
        <v>34</v>
      </c>
      <c r="V229" s="51">
        <v>0</v>
      </c>
      <c r="W229" s="6">
        <v>-22793.06</v>
      </c>
      <c r="AA229" s="51" t="s">
        <v>35</v>
      </c>
      <c r="AB229" s="51" t="s">
        <v>59</v>
      </c>
      <c r="AD229" s="51" t="s">
        <v>433</v>
      </c>
      <c r="AE229" s="51" t="s">
        <v>60</v>
      </c>
      <c r="AG229" s="51" t="s">
        <v>100</v>
      </c>
      <c r="AH229" s="51" t="s">
        <v>105</v>
      </c>
    </row>
    <row r="230" spans="1:34" x14ac:dyDescent="0.3">
      <c r="A230" s="51" t="s">
        <v>30</v>
      </c>
      <c r="B230" s="51">
        <v>1</v>
      </c>
      <c r="C230" s="51" t="s">
        <v>203</v>
      </c>
      <c r="D230" s="51">
        <v>442</v>
      </c>
      <c r="E230" s="51" t="s">
        <v>437</v>
      </c>
      <c r="F230" s="51" t="s">
        <v>7</v>
      </c>
      <c r="G230" s="51" t="s">
        <v>190</v>
      </c>
      <c r="H230" s="51" t="s">
        <v>190</v>
      </c>
      <c r="I230" s="51" t="s">
        <v>100</v>
      </c>
      <c r="J230" s="51" t="s">
        <v>100</v>
      </c>
      <c r="K230" s="51" t="s">
        <v>100</v>
      </c>
      <c r="L230" s="51">
        <v>1</v>
      </c>
      <c r="M230" s="51" t="s">
        <v>451</v>
      </c>
      <c r="N230" s="51">
        <v>90</v>
      </c>
      <c r="P230" s="51" t="s">
        <v>100</v>
      </c>
      <c r="Q230" s="51" t="s">
        <v>191</v>
      </c>
      <c r="T230" s="51">
        <v>201607</v>
      </c>
      <c r="U230" s="51" t="s">
        <v>34</v>
      </c>
      <c r="V230" s="51">
        <v>0</v>
      </c>
      <c r="W230" s="6">
        <v>-648.54999999999995</v>
      </c>
      <c r="AA230" s="51" t="s">
        <v>35</v>
      </c>
      <c r="AB230" s="51" t="s">
        <v>59</v>
      </c>
      <c r="AD230" s="51" t="s">
        <v>433</v>
      </c>
      <c r="AE230" s="51" t="s">
        <v>60</v>
      </c>
      <c r="AG230" s="51" t="s">
        <v>100</v>
      </c>
      <c r="AH230" s="51" t="s">
        <v>105</v>
      </c>
    </row>
    <row r="231" spans="1:34" x14ac:dyDescent="0.3">
      <c r="A231" s="51" t="s">
        <v>30</v>
      </c>
      <c r="B231" s="51">
        <v>1</v>
      </c>
      <c r="C231" s="51" t="s">
        <v>203</v>
      </c>
      <c r="D231" s="51">
        <v>442</v>
      </c>
      <c r="E231" s="51" t="s">
        <v>193</v>
      </c>
      <c r="F231" s="51" t="s">
        <v>8</v>
      </c>
      <c r="G231" s="51" t="s">
        <v>190</v>
      </c>
      <c r="H231" s="51" t="s">
        <v>190</v>
      </c>
      <c r="I231" s="51" t="s">
        <v>100</v>
      </c>
      <c r="J231" s="51" t="s">
        <v>100</v>
      </c>
      <c r="K231" s="51" t="s">
        <v>100</v>
      </c>
      <c r="L231" s="51">
        <v>1</v>
      </c>
      <c r="M231" s="51" t="s">
        <v>451</v>
      </c>
      <c r="N231" s="51">
        <v>90</v>
      </c>
      <c r="P231" s="51" t="s">
        <v>100</v>
      </c>
      <c r="Q231" s="51" t="s">
        <v>191</v>
      </c>
      <c r="T231" s="51">
        <v>201607</v>
      </c>
      <c r="U231" s="51" t="s">
        <v>34</v>
      </c>
      <c r="V231" s="51">
        <v>0</v>
      </c>
      <c r="W231" s="6">
        <v>-1301.73</v>
      </c>
      <c r="AA231" s="51" t="s">
        <v>35</v>
      </c>
      <c r="AB231" s="51" t="s">
        <v>59</v>
      </c>
      <c r="AD231" s="51" t="s">
        <v>433</v>
      </c>
      <c r="AE231" s="51" t="s">
        <v>60</v>
      </c>
      <c r="AG231" s="51" t="s">
        <v>100</v>
      </c>
      <c r="AH231" s="51" t="s">
        <v>105</v>
      </c>
    </row>
    <row r="232" spans="1:34" x14ac:dyDescent="0.3">
      <c r="A232" s="51" t="s">
        <v>30</v>
      </c>
      <c r="B232" s="51">
        <v>1</v>
      </c>
      <c r="C232" s="51" t="s">
        <v>203</v>
      </c>
      <c r="D232" s="51">
        <v>442</v>
      </c>
      <c r="E232" s="51" t="s">
        <v>194</v>
      </c>
      <c r="F232" s="51" t="s">
        <v>9</v>
      </c>
      <c r="G232" s="51" t="s">
        <v>190</v>
      </c>
      <c r="H232" s="51" t="s">
        <v>190</v>
      </c>
      <c r="I232" s="51" t="s">
        <v>100</v>
      </c>
      <c r="J232" s="51" t="s">
        <v>100</v>
      </c>
      <c r="K232" s="51" t="s">
        <v>100</v>
      </c>
      <c r="L232" s="51">
        <v>1</v>
      </c>
      <c r="M232" s="51" t="s">
        <v>451</v>
      </c>
      <c r="N232" s="51">
        <v>90</v>
      </c>
      <c r="P232" s="51" t="s">
        <v>100</v>
      </c>
      <c r="Q232" s="51" t="s">
        <v>191</v>
      </c>
      <c r="T232" s="51">
        <v>201607</v>
      </c>
      <c r="U232" s="51" t="s">
        <v>34</v>
      </c>
      <c r="V232" s="51">
        <v>0</v>
      </c>
      <c r="W232" s="6">
        <v>-39.43</v>
      </c>
      <c r="AA232" s="51" t="s">
        <v>35</v>
      </c>
      <c r="AB232" s="51" t="s">
        <v>59</v>
      </c>
      <c r="AD232" s="51" t="s">
        <v>433</v>
      </c>
      <c r="AE232" s="51" t="s">
        <v>60</v>
      </c>
      <c r="AG232" s="51" t="s">
        <v>100</v>
      </c>
      <c r="AH232" s="51" t="s">
        <v>105</v>
      </c>
    </row>
    <row r="233" spans="1:34" x14ac:dyDescent="0.3">
      <c r="A233" s="51" t="s">
        <v>30</v>
      </c>
      <c r="B233" s="51">
        <v>1</v>
      </c>
      <c r="C233" s="51" t="s">
        <v>203</v>
      </c>
      <c r="D233" s="51">
        <v>442</v>
      </c>
      <c r="E233" s="51" t="s">
        <v>195</v>
      </c>
      <c r="F233" s="51" t="s">
        <v>10</v>
      </c>
      <c r="G233" s="51" t="s">
        <v>190</v>
      </c>
      <c r="H233" s="51" t="s">
        <v>190</v>
      </c>
      <c r="I233" s="51" t="s">
        <v>100</v>
      </c>
      <c r="J233" s="51" t="s">
        <v>100</v>
      </c>
      <c r="K233" s="51" t="s">
        <v>100</v>
      </c>
      <c r="L233" s="51">
        <v>1</v>
      </c>
      <c r="M233" s="51" t="s">
        <v>451</v>
      </c>
      <c r="N233" s="51">
        <v>90</v>
      </c>
      <c r="P233" s="51" t="s">
        <v>100</v>
      </c>
      <c r="Q233" s="51" t="s">
        <v>191</v>
      </c>
      <c r="T233" s="51">
        <v>201607</v>
      </c>
      <c r="U233" s="51" t="s">
        <v>34</v>
      </c>
      <c r="V233" s="51">
        <v>0</v>
      </c>
      <c r="W233" s="6">
        <v>-3174.15</v>
      </c>
      <c r="AA233" s="51" t="s">
        <v>35</v>
      </c>
      <c r="AB233" s="51" t="s">
        <v>59</v>
      </c>
      <c r="AD233" s="51" t="s">
        <v>433</v>
      </c>
      <c r="AE233" s="51" t="s">
        <v>60</v>
      </c>
      <c r="AG233" s="51" t="s">
        <v>100</v>
      </c>
      <c r="AH233" s="51" t="s">
        <v>105</v>
      </c>
    </row>
    <row r="234" spans="1:34" x14ac:dyDescent="0.3">
      <c r="A234" s="51" t="s">
        <v>30</v>
      </c>
      <c r="B234" s="51">
        <v>1</v>
      </c>
      <c r="C234" s="51" t="s">
        <v>203</v>
      </c>
      <c r="D234" s="51">
        <v>442</v>
      </c>
      <c r="E234" s="51" t="s">
        <v>196</v>
      </c>
      <c r="F234" s="51" t="s">
        <v>11</v>
      </c>
      <c r="G234" s="51" t="s">
        <v>190</v>
      </c>
      <c r="H234" s="51" t="s">
        <v>190</v>
      </c>
      <c r="I234" s="51" t="s">
        <v>100</v>
      </c>
      <c r="J234" s="51" t="s">
        <v>100</v>
      </c>
      <c r="K234" s="51" t="s">
        <v>100</v>
      </c>
      <c r="L234" s="51">
        <v>1</v>
      </c>
      <c r="M234" s="51" t="s">
        <v>451</v>
      </c>
      <c r="N234" s="51">
        <v>90</v>
      </c>
      <c r="P234" s="51" t="s">
        <v>100</v>
      </c>
      <c r="Q234" s="51" t="s">
        <v>191</v>
      </c>
      <c r="T234" s="51">
        <v>201607</v>
      </c>
      <c r="U234" s="51" t="s">
        <v>34</v>
      </c>
      <c r="V234" s="51">
        <v>0</v>
      </c>
      <c r="W234" s="6">
        <v>-689.72</v>
      </c>
      <c r="AA234" s="51" t="s">
        <v>35</v>
      </c>
      <c r="AB234" s="51" t="s">
        <v>59</v>
      </c>
      <c r="AD234" s="51" t="s">
        <v>433</v>
      </c>
      <c r="AE234" s="51" t="s">
        <v>60</v>
      </c>
      <c r="AG234" s="51" t="s">
        <v>100</v>
      </c>
      <c r="AH234" s="51" t="s">
        <v>105</v>
      </c>
    </row>
    <row r="235" spans="1:34" x14ac:dyDescent="0.3">
      <c r="A235" s="51" t="s">
        <v>30</v>
      </c>
      <c r="B235" s="51">
        <v>1</v>
      </c>
      <c r="C235" s="51" t="s">
        <v>203</v>
      </c>
      <c r="D235" s="51">
        <v>442</v>
      </c>
      <c r="E235" s="51" t="s">
        <v>197</v>
      </c>
      <c r="F235" s="51" t="s">
        <v>12</v>
      </c>
      <c r="G235" s="51" t="s">
        <v>190</v>
      </c>
      <c r="H235" s="51" t="s">
        <v>190</v>
      </c>
      <c r="I235" s="51" t="s">
        <v>100</v>
      </c>
      <c r="J235" s="51" t="s">
        <v>100</v>
      </c>
      <c r="K235" s="51" t="s">
        <v>100</v>
      </c>
      <c r="L235" s="51">
        <v>1</v>
      </c>
      <c r="M235" s="51" t="s">
        <v>451</v>
      </c>
      <c r="N235" s="51">
        <v>90</v>
      </c>
      <c r="P235" s="51" t="s">
        <v>100</v>
      </c>
      <c r="Q235" s="51" t="s">
        <v>191</v>
      </c>
      <c r="T235" s="51">
        <v>201607</v>
      </c>
      <c r="U235" s="51" t="s">
        <v>34</v>
      </c>
      <c r="V235" s="51">
        <v>0</v>
      </c>
      <c r="W235" s="6">
        <v>-550.04999999999995</v>
      </c>
      <c r="AA235" s="51" t="s">
        <v>35</v>
      </c>
      <c r="AB235" s="51" t="s">
        <v>59</v>
      </c>
      <c r="AD235" s="51" t="s">
        <v>433</v>
      </c>
      <c r="AE235" s="51" t="s">
        <v>60</v>
      </c>
      <c r="AG235" s="51" t="s">
        <v>100</v>
      </c>
      <c r="AH235" s="51" t="s">
        <v>105</v>
      </c>
    </row>
    <row r="236" spans="1:34" x14ac:dyDescent="0.3">
      <c r="A236" s="51" t="s">
        <v>30</v>
      </c>
      <c r="B236" s="51">
        <v>1</v>
      </c>
      <c r="C236" s="51" t="s">
        <v>203</v>
      </c>
      <c r="D236" s="51">
        <v>442</v>
      </c>
      <c r="E236" s="51" t="s">
        <v>198</v>
      </c>
      <c r="F236" s="51" t="s">
        <v>13</v>
      </c>
      <c r="G236" s="51" t="s">
        <v>190</v>
      </c>
      <c r="H236" s="51" t="s">
        <v>190</v>
      </c>
      <c r="I236" s="51" t="s">
        <v>100</v>
      </c>
      <c r="J236" s="51" t="s">
        <v>100</v>
      </c>
      <c r="K236" s="51" t="s">
        <v>100</v>
      </c>
      <c r="L236" s="51">
        <v>1</v>
      </c>
      <c r="M236" s="51" t="s">
        <v>451</v>
      </c>
      <c r="N236" s="51">
        <v>90</v>
      </c>
      <c r="P236" s="51" t="s">
        <v>100</v>
      </c>
      <c r="Q236" s="51" t="s">
        <v>191</v>
      </c>
      <c r="T236" s="51">
        <v>201607</v>
      </c>
      <c r="U236" s="51" t="s">
        <v>34</v>
      </c>
      <c r="V236" s="51">
        <v>0</v>
      </c>
      <c r="W236" s="6">
        <v>-547.16999999999996</v>
      </c>
      <c r="AA236" s="51" t="s">
        <v>35</v>
      </c>
      <c r="AB236" s="51" t="s">
        <v>59</v>
      </c>
      <c r="AD236" s="51" t="s">
        <v>433</v>
      </c>
      <c r="AE236" s="51" t="s">
        <v>60</v>
      </c>
      <c r="AG236" s="51" t="s">
        <v>100</v>
      </c>
      <c r="AH236" s="51" t="s">
        <v>105</v>
      </c>
    </row>
    <row r="237" spans="1:34" x14ac:dyDescent="0.3">
      <c r="A237" s="51" t="s">
        <v>30</v>
      </c>
      <c r="B237" s="51">
        <v>1</v>
      </c>
      <c r="C237" s="51">
        <v>21</v>
      </c>
      <c r="D237" s="51">
        <v>440</v>
      </c>
      <c r="E237" s="51" t="s">
        <v>189</v>
      </c>
      <c r="F237" s="51" t="s">
        <v>5</v>
      </c>
      <c r="G237" s="51" t="s">
        <v>190</v>
      </c>
      <c r="H237" s="51" t="s">
        <v>190</v>
      </c>
      <c r="I237" s="51" t="s">
        <v>100</v>
      </c>
      <c r="J237" s="51" t="s">
        <v>100</v>
      </c>
      <c r="K237" s="51" t="s">
        <v>100</v>
      </c>
      <c r="L237" s="51">
        <v>1</v>
      </c>
      <c r="M237" s="51" t="s">
        <v>451</v>
      </c>
      <c r="N237" s="51">
        <v>90</v>
      </c>
      <c r="P237" s="51" t="s">
        <v>100</v>
      </c>
      <c r="Q237" s="51" t="s">
        <v>191</v>
      </c>
      <c r="T237" s="51">
        <v>201608</v>
      </c>
      <c r="U237" s="51" t="s">
        <v>34</v>
      </c>
      <c r="V237" s="51">
        <v>0</v>
      </c>
      <c r="W237" s="6">
        <v>-140048.70000000001</v>
      </c>
      <c r="AA237" s="51" t="s">
        <v>35</v>
      </c>
      <c r="AB237" s="51" t="s">
        <v>59</v>
      </c>
      <c r="AD237" s="51" t="s">
        <v>434</v>
      </c>
      <c r="AE237" s="51" t="s">
        <v>60</v>
      </c>
      <c r="AG237" s="51" t="s">
        <v>100</v>
      </c>
      <c r="AH237" s="51" t="s">
        <v>105</v>
      </c>
    </row>
    <row r="238" spans="1:34" x14ac:dyDescent="0.3">
      <c r="A238" s="51" t="s">
        <v>30</v>
      </c>
      <c r="B238" s="51">
        <v>1</v>
      </c>
      <c r="C238" s="51">
        <v>21</v>
      </c>
      <c r="D238" s="51">
        <v>442</v>
      </c>
      <c r="E238" s="51" t="s">
        <v>436</v>
      </c>
      <c r="F238" s="51" t="s">
        <v>6</v>
      </c>
      <c r="G238" s="51" t="s">
        <v>190</v>
      </c>
      <c r="H238" s="51" t="s">
        <v>190</v>
      </c>
      <c r="I238" s="51" t="s">
        <v>100</v>
      </c>
      <c r="J238" s="51" t="s">
        <v>100</v>
      </c>
      <c r="K238" s="51" t="s">
        <v>100</v>
      </c>
      <c r="L238" s="51">
        <v>1</v>
      </c>
      <c r="M238" s="51" t="s">
        <v>451</v>
      </c>
      <c r="N238" s="51">
        <v>90</v>
      </c>
      <c r="P238" s="51" t="s">
        <v>100</v>
      </c>
      <c r="Q238" s="51" t="s">
        <v>191</v>
      </c>
      <c r="T238" s="51">
        <v>201608</v>
      </c>
      <c r="U238" s="51" t="s">
        <v>34</v>
      </c>
      <c r="V238" s="51">
        <v>0</v>
      </c>
      <c r="W238" s="6">
        <v>-7321.5</v>
      </c>
      <c r="AA238" s="51" t="s">
        <v>35</v>
      </c>
      <c r="AB238" s="51" t="s">
        <v>59</v>
      </c>
      <c r="AD238" s="51" t="s">
        <v>434</v>
      </c>
      <c r="AE238" s="51" t="s">
        <v>60</v>
      </c>
      <c r="AG238" s="51" t="s">
        <v>100</v>
      </c>
      <c r="AH238" s="51" t="s">
        <v>105</v>
      </c>
    </row>
    <row r="239" spans="1:34" x14ac:dyDescent="0.3">
      <c r="A239" s="51" t="s">
        <v>30</v>
      </c>
      <c r="B239" s="51">
        <v>1</v>
      </c>
      <c r="C239" s="51">
        <v>21</v>
      </c>
      <c r="D239" s="51">
        <v>442</v>
      </c>
      <c r="E239" s="51" t="s">
        <v>437</v>
      </c>
      <c r="F239" s="51" t="s">
        <v>7</v>
      </c>
      <c r="G239" s="51" t="s">
        <v>190</v>
      </c>
      <c r="H239" s="51" t="s">
        <v>190</v>
      </c>
      <c r="I239" s="51" t="s">
        <v>100</v>
      </c>
      <c r="J239" s="51" t="s">
        <v>100</v>
      </c>
      <c r="K239" s="51" t="s">
        <v>100</v>
      </c>
      <c r="L239" s="51">
        <v>1</v>
      </c>
      <c r="M239" s="51" t="s">
        <v>451</v>
      </c>
      <c r="N239" s="51">
        <v>90</v>
      </c>
      <c r="P239" s="51" t="s">
        <v>100</v>
      </c>
      <c r="Q239" s="51" t="s">
        <v>191</v>
      </c>
      <c r="T239" s="51">
        <v>201608</v>
      </c>
      <c r="U239" s="51" t="s">
        <v>34</v>
      </c>
      <c r="V239" s="51">
        <v>0</v>
      </c>
      <c r="W239" s="6">
        <v>-159.47999999999999</v>
      </c>
      <c r="AA239" s="51" t="s">
        <v>35</v>
      </c>
      <c r="AB239" s="51" t="s">
        <v>59</v>
      </c>
      <c r="AD239" s="51" t="s">
        <v>434</v>
      </c>
      <c r="AE239" s="51" t="s">
        <v>60</v>
      </c>
      <c r="AG239" s="51" t="s">
        <v>100</v>
      </c>
      <c r="AH239" s="51" t="s">
        <v>105</v>
      </c>
    </row>
    <row r="240" spans="1:34" x14ac:dyDescent="0.3">
      <c r="A240" s="51" t="s">
        <v>30</v>
      </c>
      <c r="B240" s="51">
        <v>1</v>
      </c>
      <c r="C240" s="51">
        <v>21</v>
      </c>
      <c r="D240" s="51">
        <v>442</v>
      </c>
      <c r="E240" s="51" t="s">
        <v>193</v>
      </c>
      <c r="F240" s="51" t="s">
        <v>8</v>
      </c>
      <c r="G240" s="51" t="s">
        <v>190</v>
      </c>
      <c r="H240" s="51" t="s">
        <v>190</v>
      </c>
      <c r="I240" s="51" t="s">
        <v>100</v>
      </c>
      <c r="J240" s="51" t="s">
        <v>100</v>
      </c>
      <c r="K240" s="51" t="s">
        <v>100</v>
      </c>
      <c r="L240" s="51">
        <v>1</v>
      </c>
      <c r="M240" s="51" t="s">
        <v>451</v>
      </c>
      <c r="N240" s="51">
        <v>90</v>
      </c>
      <c r="P240" s="51" t="s">
        <v>100</v>
      </c>
      <c r="Q240" s="51" t="s">
        <v>191</v>
      </c>
      <c r="T240" s="51">
        <v>201608</v>
      </c>
      <c r="U240" s="51" t="s">
        <v>34</v>
      </c>
      <c r="V240" s="51">
        <v>0</v>
      </c>
      <c r="W240" s="6">
        <v>-7329.84</v>
      </c>
      <c r="AA240" s="51" t="s">
        <v>35</v>
      </c>
      <c r="AB240" s="51" t="s">
        <v>59</v>
      </c>
      <c r="AD240" s="51" t="s">
        <v>434</v>
      </c>
      <c r="AE240" s="51" t="s">
        <v>60</v>
      </c>
      <c r="AG240" s="51" t="s">
        <v>100</v>
      </c>
      <c r="AH240" s="51" t="s">
        <v>105</v>
      </c>
    </row>
    <row r="241" spans="1:34" x14ac:dyDescent="0.3">
      <c r="A241" s="51" t="s">
        <v>30</v>
      </c>
      <c r="B241" s="51">
        <v>1</v>
      </c>
      <c r="C241" s="51">
        <v>21</v>
      </c>
      <c r="D241" s="51">
        <v>442</v>
      </c>
      <c r="E241" s="51" t="s">
        <v>194</v>
      </c>
      <c r="F241" s="51" t="s">
        <v>9</v>
      </c>
      <c r="G241" s="51" t="s">
        <v>190</v>
      </c>
      <c r="H241" s="51" t="s">
        <v>190</v>
      </c>
      <c r="I241" s="51" t="s">
        <v>100</v>
      </c>
      <c r="J241" s="51" t="s">
        <v>100</v>
      </c>
      <c r="K241" s="51" t="s">
        <v>100</v>
      </c>
      <c r="L241" s="51">
        <v>1</v>
      </c>
      <c r="M241" s="51" t="s">
        <v>451</v>
      </c>
      <c r="N241" s="51">
        <v>90</v>
      </c>
      <c r="P241" s="51" t="s">
        <v>100</v>
      </c>
      <c r="Q241" s="51" t="s">
        <v>191</v>
      </c>
      <c r="T241" s="51">
        <v>201608</v>
      </c>
      <c r="U241" s="51" t="s">
        <v>34</v>
      </c>
      <c r="V241" s="51">
        <v>0</v>
      </c>
      <c r="W241" s="6">
        <v>-214.19</v>
      </c>
      <c r="AA241" s="51" t="s">
        <v>35</v>
      </c>
      <c r="AB241" s="51" t="s">
        <v>59</v>
      </c>
      <c r="AD241" s="51" t="s">
        <v>434</v>
      </c>
      <c r="AE241" s="51" t="s">
        <v>60</v>
      </c>
      <c r="AG241" s="51" t="s">
        <v>100</v>
      </c>
      <c r="AH241" s="51" t="s">
        <v>105</v>
      </c>
    </row>
    <row r="242" spans="1:34" x14ac:dyDescent="0.3">
      <c r="A242" s="51" t="s">
        <v>30</v>
      </c>
      <c r="B242" s="51">
        <v>1</v>
      </c>
      <c r="C242" s="51">
        <v>21</v>
      </c>
      <c r="D242" s="51">
        <v>442</v>
      </c>
      <c r="E242" s="51" t="s">
        <v>195</v>
      </c>
      <c r="F242" s="51" t="s">
        <v>10</v>
      </c>
      <c r="G242" s="51" t="s">
        <v>190</v>
      </c>
      <c r="H242" s="51" t="s">
        <v>190</v>
      </c>
      <c r="I242" s="51" t="s">
        <v>100</v>
      </c>
      <c r="J242" s="51" t="s">
        <v>100</v>
      </c>
      <c r="K242" s="51" t="s">
        <v>100</v>
      </c>
      <c r="L242" s="51">
        <v>1</v>
      </c>
      <c r="M242" s="51" t="s">
        <v>451</v>
      </c>
      <c r="N242" s="51">
        <v>90</v>
      </c>
      <c r="P242" s="51" t="s">
        <v>100</v>
      </c>
      <c r="Q242" s="51" t="s">
        <v>191</v>
      </c>
      <c r="T242" s="51">
        <v>201608</v>
      </c>
      <c r="U242" s="51" t="s">
        <v>34</v>
      </c>
      <c r="V242" s="51">
        <v>0</v>
      </c>
      <c r="W242" s="6">
        <v>-28372.51</v>
      </c>
      <c r="AA242" s="51" t="s">
        <v>35</v>
      </c>
      <c r="AB242" s="51" t="s">
        <v>59</v>
      </c>
      <c r="AD242" s="51" t="s">
        <v>434</v>
      </c>
      <c r="AE242" s="51" t="s">
        <v>60</v>
      </c>
      <c r="AG242" s="51" t="s">
        <v>100</v>
      </c>
      <c r="AH242" s="51" t="s">
        <v>105</v>
      </c>
    </row>
    <row r="243" spans="1:34" x14ac:dyDescent="0.3">
      <c r="A243" s="51" t="s">
        <v>30</v>
      </c>
      <c r="B243" s="51">
        <v>1</v>
      </c>
      <c r="C243" s="51">
        <v>21</v>
      </c>
      <c r="D243" s="51">
        <v>442</v>
      </c>
      <c r="E243" s="51" t="s">
        <v>196</v>
      </c>
      <c r="F243" s="51" t="s">
        <v>11</v>
      </c>
      <c r="G243" s="51" t="s">
        <v>190</v>
      </c>
      <c r="H243" s="51" t="s">
        <v>190</v>
      </c>
      <c r="I243" s="51" t="s">
        <v>100</v>
      </c>
      <c r="J243" s="51" t="s">
        <v>100</v>
      </c>
      <c r="K243" s="51" t="s">
        <v>100</v>
      </c>
      <c r="L243" s="51">
        <v>1</v>
      </c>
      <c r="M243" s="51" t="s">
        <v>451</v>
      </c>
      <c r="N243" s="51">
        <v>90</v>
      </c>
      <c r="P243" s="51" t="s">
        <v>100</v>
      </c>
      <c r="Q243" s="51" t="s">
        <v>191</v>
      </c>
      <c r="T243" s="51">
        <v>201608</v>
      </c>
      <c r="U243" s="51" t="s">
        <v>34</v>
      </c>
      <c r="V243" s="51">
        <v>0</v>
      </c>
      <c r="W243" s="6">
        <v>-2823.46</v>
      </c>
      <c r="AA243" s="51" t="s">
        <v>35</v>
      </c>
      <c r="AB243" s="51" t="s">
        <v>59</v>
      </c>
      <c r="AD243" s="51" t="s">
        <v>434</v>
      </c>
      <c r="AE243" s="51" t="s">
        <v>60</v>
      </c>
      <c r="AG243" s="51" t="s">
        <v>100</v>
      </c>
      <c r="AH243" s="51" t="s">
        <v>105</v>
      </c>
    </row>
    <row r="244" spans="1:34" x14ac:dyDescent="0.3">
      <c r="A244" s="51" t="s">
        <v>30</v>
      </c>
      <c r="B244" s="51">
        <v>1</v>
      </c>
      <c r="C244" s="51">
        <v>21</v>
      </c>
      <c r="D244" s="51">
        <v>442</v>
      </c>
      <c r="E244" s="51" t="s">
        <v>197</v>
      </c>
      <c r="F244" s="51" t="s">
        <v>12</v>
      </c>
      <c r="G244" s="51" t="s">
        <v>190</v>
      </c>
      <c r="H244" s="51" t="s">
        <v>190</v>
      </c>
      <c r="I244" s="51" t="s">
        <v>100</v>
      </c>
      <c r="J244" s="51" t="s">
        <v>100</v>
      </c>
      <c r="K244" s="51" t="s">
        <v>100</v>
      </c>
      <c r="L244" s="51">
        <v>1</v>
      </c>
      <c r="M244" s="51" t="s">
        <v>451</v>
      </c>
      <c r="N244" s="51">
        <v>90</v>
      </c>
      <c r="P244" s="51" t="s">
        <v>100</v>
      </c>
      <c r="Q244" s="51" t="s">
        <v>191</v>
      </c>
      <c r="T244" s="51">
        <v>201608</v>
      </c>
      <c r="U244" s="51" t="s">
        <v>34</v>
      </c>
      <c r="V244" s="51">
        <v>0</v>
      </c>
      <c r="W244" s="6">
        <v>-8568.17</v>
      </c>
      <c r="AA244" s="51" t="s">
        <v>35</v>
      </c>
      <c r="AB244" s="51" t="s">
        <v>59</v>
      </c>
      <c r="AD244" s="51" t="s">
        <v>434</v>
      </c>
      <c r="AE244" s="51" t="s">
        <v>60</v>
      </c>
      <c r="AG244" s="51" t="s">
        <v>100</v>
      </c>
      <c r="AH244" s="51" t="s">
        <v>105</v>
      </c>
    </row>
    <row r="245" spans="1:34" x14ac:dyDescent="0.3">
      <c r="A245" s="51" t="s">
        <v>30</v>
      </c>
      <c r="B245" s="51">
        <v>1</v>
      </c>
      <c r="C245" s="51">
        <v>21</v>
      </c>
      <c r="D245" s="51">
        <v>442</v>
      </c>
      <c r="E245" s="51" t="s">
        <v>198</v>
      </c>
      <c r="F245" s="51" t="s">
        <v>13</v>
      </c>
      <c r="G245" s="51" t="s">
        <v>190</v>
      </c>
      <c r="H245" s="51" t="s">
        <v>190</v>
      </c>
      <c r="I245" s="51" t="s">
        <v>100</v>
      </c>
      <c r="J245" s="51" t="s">
        <v>100</v>
      </c>
      <c r="K245" s="51" t="s">
        <v>100</v>
      </c>
      <c r="L245" s="51">
        <v>1</v>
      </c>
      <c r="M245" s="51" t="s">
        <v>451</v>
      </c>
      <c r="N245" s="51">
        <v>90</v>
      </c>
      <c r="P245" s="51" t="s">
        <v>100</v>
      </c>
      <c r="Q245" s="51" t="s">
        <v>191</v>
      </c>
      <c r="T245" s="51">
        <v>201608</v>
      </c>
      <c r="U245" s="51" t="s">
        <v>34</v>
      </c>
      <c r="V245" s="51">
        <v>0</v>
      </c>
      <c r="W245" s="6">
        <v>-2668.01</v>
      </c>
      <c r="AA245" s="51" t="s">
        <v>35</v>
      </c>
      <c r="AB245" s="51" t="s">
        <v>59</v>
      </c>
      <c r="AD245" s="51" t="s">
        <v>434</v>
      </c>
      <c r="AE245" s="51" t="s">
        <v>60</v>
      </c>
      <c r="AG245" s="51" t="s">
        <v>100</v>
      </c>
      <c r="AH245" s="51" t="s">
        <v>105</v>
      </c>
    </row>
    <row r="246" spans="1:34" x14ac:dyDescent="0.3">
      <c r="A246" s="51" t="s">
        <v>30</v>
      </c>
      <c r="B246" s="51">
        <v>1</v>
      </c>
      <c r="C246" s="51">
        <v>23</v>
      </c>
      <c r="D246" s="51">
        <v>440</v>
      </c>
      <c r="E246" s="51" t="s">
        <v>189</v>
      </c>
      <c r="F246" s="51" t="s">
        <v>5</v>
      </c>
      <c r="G246" s="51" t="s">
        <v>190</v>
      </c>
      <c r="H246" s="51" t="s">
        <v>190</v>
      </c>
      <c r="I246" s="51" t="s">
        <v>100</v>
      </c>
      <c r="J246" s="51" t="s">
        <v>100</v>
      </c>
      <c r="K246" s="51" t="s">
        <v>100</v>
      </c>
      <c r="L246" s="51">
        <v>1</v>
      </c>
      <c r="M246" s="51" t="s">
        <v>451</v>
      </c>
      <c r="N246" s="51">
        <v>90</v>
      </c>
      <c r="P246" s="51" t="s">
        <v>100</v>
      </c>
      <c r="Q246" s="51" t="s">
        <v>191</v>
      </c>
      <c r="T246" s="51">
        <v>201608</v>
      </c>
      <c r="U246" s="51" t="s">
        <v>34</v>
      </c>
      <c r="V246" s="51">
        <v>0</v>
      </c>
      <c r="W246" s="6">
        <v>-8802.2099999999991</v>
      </c>
      <c r="AA246" s="51" t="s">
        <v>35</v>
      </c>
      <c r="AB246" s="51" t="s">
        <v>59</v>
      </c>
      <c r="AD246" s="51" t="s">
        <v>434</v>
      </c>
      <c r="AE246" s="51" t="s">
        <v>60</v>
      </c>
      <c r="AG246" s="51" t="s">
        <v>100</v>
      </c>
      <c r="AH246" s="51" t="s">
        <v>105</v>
      </c>
    </row>
    <row r="247" spans="1:34" x14ac:dyDescent="0.3">
      <c r="A247" s="51" t="s">
        <v>30</v>
      </c>
      <c r="B247" s="51">
        <v>1</v>
      </c>
      <c r="C247" s="51">
        <v>23</v>
      </c>
      <c r="D247" s="51">
        <v>442</v>
      </c>
      <c r="E247" s="51" t="s">
        <v>437</v>
      </c>
      <c r="F247" s="51" t="s">
        <v>7</v>
      </c>
      <c r="G247" s="51" t="s">
        <v>190</v>
      </c>
      <c r="H247" s="51" t="s">
        <v>190</v>
      </c>
      <c r="I247" s="51" t="s">
        <v>100</v>
      </c>
      <c r="J247" s="51" t="s">
        <v>100</v>
      </c>
      <c r="K247" s="51" t="s">
        <v>100</v>
      </c>
      <c r="L247" s="51">
        <v>1</v>
      </c>
      <c r="M247" s="51" t="s">
        <v>451</v>
      </c>
      <c r="N247" s="51">
        <v>90</v>
      </c>
      <c r="P247" s="51" t="s">
        <v>100</v>
      </c>
      <c r="Q247" s="51" t="s">
        <v>191</v>
      </c>
      <c r="T247" s="51">
        <v>201608</v>
      </c>
      <c r="U247" s="51" t="s">
        <v>34</v>
      </c>
      <c r="V247" s="51">
        <v>0</v>
      </c>
      <c r="W247" s="6">
        <v>-153.81</v>
      </c>
      <c r="AA247" s="51" t="s">
        <v>35</v>
      </c>
      <c r="AB247" s="51" t="s">
        <v>59</v>
      </c>
      <c r="AD247" s="51" t="s">
        <v>434</v>
      </c>
      <c r="AE247" s="51" t="s">
        <v>60</v>
      </c>
      <c r="AG247" s="51" t="s">
        <v>100</v>
      </c>
      <c r="AH247" s="51" t="s">
        <v>105</v>
      </c>
    </row>
    <row r="248" spans="1:34" x14ac:dyDescent="0.3">
      <c r="A248" s="51" t="s">
        <v>30</v>
      </c>
      <c r="B248" s="51">
        <v>1</v>
      </c>
      <c r="C248" s="51">
        <v>23</v>
      </c>
      <c r="D248" s="51">
        <v>442</v>
      </c>
      <c r="E248" s="51" t="s">
        <v>193</v>
      </c>
      <c r="F248" s="51" t="s">
        <v>8</v>
      </c>
      <c r="G248" s="51" t="s">
        <v>190</v>
      </c>
      <c r="H248" s="51" t="s">
        <v>190</v>
      </c>
      <c r="I248" s="51" t="s">
        <v>100</v>
      </c>
      <c r="J248" s="51" t="s">
        <v>100</v>
      </c>
      <c r="K248" s="51" t="s">
        <v>100</v>
      </c>
      <c r="L248" s="51">
        <v>1</v>
      </c>
      <c r="M248" s="51" t="s">
        <v>451</v>
      </c>
      <c r="N248" s="51">
        <v>90</v>
      </c>
      <c r="P248" s="51" t="s">
        <v>100</v>
      </c>
      <c r="Q248" s="51" t="s">
        <v>191</v>
      </c>
      <c r="T248" s="51">
        <v>201608</v>
      </c>
      <c r="U248" s="51" t="s">
        <v>34</v>
      </c>
      <c r="V248" s="51">
        <v>0</v>
      </c>
      <c r="W248" s="6">
        <v>-512.04</v>
      </c>
      <c r="AA248" s="51" t="s">
        <v>35</v>
      </c>
      <c r="AB248" s="51" t="s">
        <v>59</v>
      </c>
      <c r="AD248" s="51" t="s">
        <v>434</v>
      </c>
      <c r="AE248" s="51" t="s">
        <v>60</v>
      </c>
      <c r="AG248" s="51" t="s">
        <v>100</v>
      </c>
      <c r="AH248" s="51" t="s">
        <v>105</v>
      </c>
    </row>
    <row r="249" spans="1:34" x14ac:dyDescent="0.3">
      <c r="A249" s="51" t="s">
        <v>30</v>
      </c>
      <c r="B249" s="51">
        <v>1</v>
      </c>
      <c r="C249" s="51">
        <v>23</v>
      </c>
      <c r="D249" s="51">
        <v>442</v>
      </c>
      <c r="E249" s="51" t="s">
        <v>194</v>
      </c>
      <c r="F249" s="51" t="s">
        <v>9</v>
      </c>
      <c r="G249" s="51" t="s">
        <v>190</v>
      </c>
      <c r="H249" s="51" t="s">
        <v>190</v>
      </c>
      <c r="I249" s="51" t="s">
        <v>100</v>
      </c>
      <c r="J249" s="51" t="s">
        <v>100</v>
      </c>
      <c r="K249" s="51" t="s">
        <v>100</v>
      </c>
      <c r="L249" s="51">
        <v>1</v>
      </c>
      <c r="M249" s="51" t="s">
        <v>451</v>
      </c>
      <c r="N249" s="51">
        <v>90</v>
      </c>
      <c r="P249" s="51" t="s">
        <v>100</v>
      </c>
      <c r="Q249" s="51" t="s">
        <v>191</v>
      </c>
      <c r="T249" s="51">
        <v>201608</v>
      </c>
      <c r="U249" s="51" t="s">
        <v>34</v>
      </c>
      <c r="V249" s="51">
        <v>0</v>
      </c>
      <c r="W249" s="6">
        <v>-13.57</v>
      </c>
      <c r="AA249" s="51" t="s">
        <v>35</v>
      </c>
      <c r="AB249" s="51" t="s">
        <v>59</v>
      </c>
      <c r="AD249" s="51" t="s">
        <v>434</v>
      </c>
      <c r="AE249" s="51" t="s">
        <v>60</v>
      </c>
      <c r="AG249" s="51" t="s">
        <v>100</v>
      </c>
      <c r="AH249" s="51" t="s">
        <v>105</v>
      </c>
    </row>
    <row r="250" spans="1:34" x14ac:dyDescent="0.3">
      <c r="A250" s="51" t="s">
        <v>30</v>
      </c>
      <c r="B250" s="51">
        <v>1</v>
      </c>
      <c r="C250" s="51">
        <v>23</v>
      </c>
      <c r="D250" s="51">
        <v>442</v>
      </c>
      <c r="E250" s="51" t="s">
        <v>195</v>
      </c>
      <c r="F250" s="51" t="s">
        <v>10</v>
      </c>
      <c r="G250" s="51" t="s">
        <v>190</v>
      </c>
      <c r="H250" s="51" t="s">
        <v>190</v>
      </c>
      <c r="I250" s="51" t="s">
        <v>100</v>
      </c>
      <c r="J250" s="51" t="s">
        <v>100</v>
      </c>
      <c r="K250" s="51" t="s">
        <v>100</v>
      </c>
      <c r="L250" s="51">
        <v>1</v>
      </c>
      <c r="M250" s="51" t="s">
        <v>451</v>
      </c>
      <c r="N250" s="51">
        <v>90</v>
      </c>
      <c r="P250" s="51" t="s">
        <v>100</v>
      </c>
      <c r="Q250" s="51" t="s">
        <v>191</v>
      </c>
      <c r="T250" s="51">
        <v>201608</v>
      </c>
      <c r="U250" s="51" t="s">
        <v>34</v>
      </c>
      <c r="V250" s="51">
        <v>0</v>
      </c>
      <c r="W250" s="6">
        <v>-953.66</v>
      </c>
      <c r="AA250" s="51" t="s">
        <v>35</v>
      </c>
      <c r="AB250" s="51" t="s">
        <v>59</v>
      </c>
      <c r="AD250" s="51" t="s">
        <v>434</v>
      </c>
      <c r="AE250" s="51" t="s">
        <v>60</v>
      </c>
      <c r="AG250" s="51" t="s">
        <v>100</v>
      </c>
      <c r="AH250" s="51" t="s">
        <v>105</v>
      </c>
    </row>
    <row r="251" spans="1:34" x14ac:dyDescent="0.3">
      <c r="A251" s="51" t="s">
        <v>30</v>
      </c>
      <c r="B251" s="51">
        <v>1</v>
      </c>
      <c r="C251" s="51">
        <v>23</v>
      </c>
      <c r="D251" s="51">
        <v>442</v>
      </c>
      <c r="E251" s="51" t="s">
        <v>196</v>
      </c>
      <c r="F251" s="51" t="s">
        <v>11</v>
      </c>
      <c r="G251" s="51" t="s">
        <v>190</v>
      </c>
      <c r="H251" s="51" t="s">
        <v>190</v>
      </c>
      <c r="I251" s="51" t="s">
        <v>100</v>
      </c>
      <c r="J251" s="51" t="s">
        <v>100</v>
      </c>
      <c r="K251" s="51" t="s">
        <v>100</v>
      </c>
      <c r="L251" s="51">
        <v>1</v>
      </c>
      <c r="M251" s="51" t="s">
        <v>451</v>
      </c>
      <c r="N251" s="51">
        <v>90</v>
      </c>
      <c r="P251" s="51" t="s">
        <v>100</v>
      </c>
      <c r="Q251" s="51" t="s">
        <v>191</v>
      </c>
      <c r="T251" s="51">
        <v>201608</v>
      </c>
      <c r="U251" s="51" t="s">
        <v>34</v>
      </c>
      <c r="V251" s="51">
        <v>0</v>
      </c>
      <c r="W251" s="6">
        <v>-275.73</v>
      </c>
      <c r="AA251" s="51" t="s">
        <v>35</v>
      </c>
      <c r="AB251" s="51" t="s">
        <v>59</v>
      </c>
      <c r="AD251" s="51" t="s">
        <v>434</v>
      </c>
      <c r="AE251" s="51" t="s">
        <v>60</v>
      </c>
      <c r="AG251" s="51" t="s">
        <v>100</v>
      </c>
      <c r="AH251" s="51" t="s">
        <v>105</v>
      </c>
    </row>
    <row r="252" spans="1:34" x14ac:dyDescent="0.3">
      <c r="A252" s="51" t="s">
        <v>30</v>
      </c>
      <c r="B252" s="51">
        <v>1</v>
      </c>
      <c r="C252" s="51">
        <v>23</v>
      </c>
      <c r="D252" s="51">
        <v>442</v>
      </c>
      <c r="E252" s="51" t="s">
        <v>197</v>
      </c>
      <c r="F252" s="51" t="s">
        <v>12</v>
      </c>
      <c r="G252" s="51" t="s">
        <v>190</v>
      </c>
      <c r="H252" s="51" t="s">
        <v>190</v>
      </c>
      <c r="I252" s="51" t="s">
        <v>100</v>
      </c>
      <c r="J252" s="51" t="s">
        <v>100</v>
      </c>
      <c r="K252" s="51" t="s">
        <v>100</v>
      </c>
      <c r="L252" s="51">
        <v>1</v>
      </c>
      <c r="M252" s="51" t="s">
        <v>451</v>
      </c>
      <c r="N252" s="51">
        <v>90</v>
      </c>
      <c r="P252" s="51" t="s">
        <v>100</v>
      </c>
      <c r="Q252" s="51" t="s">
        <v>191</v>
      </c>
      <c r="T252" s="51">
        <v>201608</v>
      </c>
      <c r="U252" s="51" t="s">
        <v>34</v>
      </c>
      <c r="V252" s="51">
        <v>0</v>
      </c>
      <c r="W252" s="6">
        <v>-96.85</v>
      </c>
      <c r="AA252" s="51" t="s">
        <v>35</v>
      </c>
      <c r="AB252" s="51" t="s">
        <v>59</v>
      </c>
      <c r="AD252" s="51" t="s">
        <v>434</v>
      </c>
      <c r="AE252" s="51" t="s">
        <v>60</v>
      </c>
      <c r="AG252" s="51" t="s">
        <v>100</v>
      </c>
      <c r="AH252" s="51" t="s">
        <v>105</v>
      </c>
    </row>
    <row r="253" spans="1:34" x14ac:dyDescent="0.3">
      <c r="A253" s="51" t="s">
        <v>30</v>
      </c>
      <c r="B253" s="51">
        <v>1</v>
      </c>
      <c r="C253" s="51">
        <v>23</v>
      </c>
      <c r="D253" s="51">
        <v>442</v>
      </c>
      <c r="E253" s="51" t="s">
        <v>198</v>
      </c>
      <c r="F253" s="51" t="s">
        <v>13</v>
      </c>
      <c r="G253" s="51" t="s">
        <v>190</v>
      </c>
      <c r="H253" s="51" t="s">
        <v>190</v>
      </c>
      <c r="I253" s="51" t="s">
        <v>100</v>
      </c>
      <c r="J253" s="51" t="s">
        <v>100</v>
      </c>
      <c r="K253" s="51" t="s">
        <v>100</v>
      </c>
      <c r="L253" s="51">
        <v>1</v>
      </c>
      <c r="M253" s="51" t="s">
        <v>451</v>
      </c>
      <c r="N253" s="51">
        <v>90</v>
      </c>
      <c r="P253" s="51" t="s">
        <v>100</v>
      </c>
      <c r="Q253" s="51" t="s">
        <v>191</v>
      </c>
      <c r="T253" s="51">
        <v>201608</v>
      </c>
      <c r="U253" s="51" t="s">
        <v>34</v>
      </c>
      <c r="V253" s="51">
        <v>0</v>
      </c>
      <c r="W253" s="6">
        <v>-504.47</v>
      </c>
      <c r="AA253" s="51" t="s">
        <v>35</v>
      </c>
      <c r="AB253" s="51" t="s">
        <v>59</v>
      </c>
      <c r="AD253" s="51" t="s">
        <v>434</v>
      </c>
      <c r="AE253" s="51" t="s">
        <v>60</v>
      </c>
      <c r="AG253" s="51" t="s">
        <v>100</v>
      </c>
      <c r="AH253" s="51" t="s">
        <v>105</v>
      </c>
    </row>
    <row r="254" spans="1:34" x14ac:dyDescent="0.3">
      <c r="A254" s="51" t="s">
        <v>30</v>
      </c>
      <c r="B254" s="51">
        <v>1</v>
      </c>
      <c r="C254" s="51">
        <v>25</v>
      </c>
      <c r="D254" s="51">
        <v>440</v>
      </c>
      <c r="E254" s="51" t="s">
        <v>189</v>
      </c>
      <c r="F254" s="51" t="s">
        <v>5</v>
      </c>
      <c r="G254" s="51" t="s">
        <v>190</v>
      </c>
      <c r="H254" s="51" t="s">
        <v>190</v>
      </c>
      <c r="I254" s="51" t="s">
        <v>100</v>
      </c>
      <c r="J254" s="51" t="s">
        <v>100</v>
      </c>
      <c r="K254" s="51" t="s">
        <v>100</v>
      </c>
      <c r="L254" s="51">
        <v>1</v>
      </c>
      <c r="M254" s="51" t="s">
        <v>451</v>
      </c>
      <c r="N254" s="51">
        <v>90</v>
      </c>
      <c r="P254" s="51" t="s">
        <v>100</v>
      </c>
      <c r="Q254" s="51" t="s">
        <v>191</v>
      </c>
      <c r="T254" s="51">
        <v>201608</v>
      </c>
      <c r="U254" s="51" t="s">
        <v>34</v>
      </c>
      <c r="V254" s="51">
        <v>0</v>
      </c>
      <c r="W254" s="6">
        <v>-14907.43</v>
      </c>
      <c r="AA254" s="51" t="s">
        <v>35</v>
      </c>
      <c r="AB254" s="51" t="s">
        <v>59</v>
      </c>
      <c r="AD254" s="51" t="s">
        <v>434</v>
      </c>
      <c r="AE254" s="51" t="s">
        <v>60</v>
      </c>
      <c r="AG254" s="51" t="s">
        <v>100</v>
      </c>
      <c r="AH254" s="51" t="s">
        <v>105</v>
      </c>
    </row>
    <row r="255" spans="1:34" x14ac:dyDescent="0.3">
      <c r="A255" s="51" t="s">
        <v>30</v>
      </c>
      <c r="B255" s="51">
        <v>1</v>
      </c>
      <c r="C255" s="51">
        <v>25</v>
      </c>
      <c r="D255" s="51">
        <v>442</v>
      </c>
      <c r="E255" s="51" t="s">
        <v>436</v>
      </c>
      <c r="F255" s="51" t="s">
        <v>6</v>
      </c>
      <c r="G255" s="51" t="s">
        <v>190</v>
      </c>
      <c r="H255" s="51" t="s">
        <v>190</v>
      </c>
      <c r="I255" s="51" t="s">
        <v>100</v>
      </c>
      <c r="J255" s="51" t="s">
        <v>100</v>
      </c>
      <c r="K255" s="51" t="s">
        <v>100</v>
      </c>
      <c r="L255" s="51">
        <v>1</v>
      </c>
      <c r="M255" s="51" t="s">
        <v>451</v>
      </c>
      <c r="N255" s="51">
        <v>90</v>
      </c>
      <c r="P255" s="51" t="s">
        <v>100</v>
      </c>
      <c r="Q255" s="51" t="s">
        <v>191</v>
      </c>
      <c r="T255" s="51">
        <v>201608</v>
      </c>
      <c r="U255" s="51" t="s">
        <v>34</v>
      </c>
      <c r="V255" s="51">
        <v>0</v>
      </c>
      <c r="W255" s="6">
        <v>-261.49</v>
      </c>
      <c r="AA255" s="51" t="s">
        <v>35</v>
      </c>
      <c r="AB255" s="51" t="s">
        <v>59</v>
      </c>
      <c r="AD255" s="51" t="s">
        <v>434</v>
      </c>
      <c r="AE255" s="51" t="s">
        <v>60</v>
      </c>
      <c r="AG255" s="51" t="s">
        <v>100</v>
      </c>
      <c r="AH255" s="51" t="s">
        <v>105</v>
      </c>
    </row>
    <row r="256" spans="1:34" x14ac:dyDescent="0.3">
      <c r="A256" s="51" t="s">
        <v>30</v>
      </c>
      <c r="B256" s="51">
        <v>1</v>
      </c>
      <c r="C256" s="51">
        <v>25</v>
      </c>
      <c r="D256" s="51">
        <v>442</v>
      </c>
      <c r="E256" s="51" t="s">
        <v>193</v>
      </c>
      <c r="F256" s="51" t="s">
        <v>8</v>
      </c>
      <c r="G256" s="51" t="s">
        <v>190</v>
      </c>
      <c r="H256" s="51" t="s">
        <v>190</v>
      </c>
      <c r="I256" s="51" t="s">
        <v>100</v>
      </c>
      <c r="J256" s="51" t="s">
        <v>100</v>
      </c>
      <c r="K256" s="51" t="s">
        <v>100</v>
      </c>
      <c r="L256" s="51">
        <v>1</v>
      </c>
      <c r="M256" s="51" t="s">
        <v>451</v>
      </c>
      <c r="N256" s="51">
        <v>90</v>
      </c>
      <c r="P256" s="51" t="s">
        <v>100</v>
      </c>
      <c r="Q256" s="51" t="s">
        <v>191</v>
      </c>
      <c r="T256" s="51">
        <v>201608</v>
      </c>
      <c r="U256" s="51" t="s">
        <v>34</v>
      </c>
      <c r="V256" s="51">
        <v>0</v>
      </c>
      <c r="W256" s="6">
        <v>-699.48</v>
      </c>
      <c r="AA256" s="51" t="s">
        <v>35</v>
      </c>
      <c r="AB256" s="51" t="s">
        <v>59</v>
      </c>
      <c r="AD256" s="51" t="s">
        <v>434</v>
      </c>
      <c r="AE256" s="51" t="s">
        <v>60</v>
      </c>
      <c r="AG256" s="51" t="s">
        <v>100</v>
      </c>
      <c r="AH256" s="51" t="s">
        <v>105</v>
      </c>
    </row>
    <row r="257" spans="1:34" x14ac:dyDescent="0.3">
      <c r="A257" s="51" t="s">
        <v>30</v>
      </c>
      <c r="B257" s="51">
        <v>1</v>
      </c>
      <c r="C257" s="51">
        <v>25</v>
      </c>
      <c r="D257" s="51">
        <v>442</v>
      </c>
      <c r="E257" s="51" t="s">
        <v>194</v>
      </c>
      <c r="F257" s="51" t="s">
        <v>9</v>
      </c>
      <c r="G257" s="51" t="s">
        <v>190</v>
      </c>
      <c r="H257" s="51" t="s">
        <v>190</v>
      </c>
      <c r="I257" s="51" t="s">
        <v>100</v>
      </c>
      <c r="J257" s="51" t="s">
        <v>100</v>
      </c>
      <c r="K257" s="51" t="s">
        <v>100</v>
      </c>
      <c r="L257" s="51">
        <v>1</v>
      </c>
      <c r="M257" s="51" t="s">
        <v>451</v>
      </c>
      <c r="N257" s="51">
        <v>90</v>
      </c>
      <c r="P257" s="51" t="s">
        <v>100</v>
      </c>
      <c r="Q257" s="51" t="s">
        <v>191</v>
      </c>
      <c r="T257" s="51">
        <v>201608</v>
      </c>
      <c r="U257" s="51" t="s">
        <v>34</v>
      </c>
      <c r="V257" s="51">
        <v>0</v>
      </c>
      <c r="W257" s="6">
        <v>-14.4</v>
      </c>
      <c r="AA257" s="51" t="s">
        <v>35</v>
      </c>
      <c r="AB257" s="51" t="s">
        <v>59</v>
      </c>
      <c r="AD257" s="51" t="s">
        <v>434</v>
      </c>
      <c r="AE257" s="51" t="s">
        <v>60</v>
      </c>
      <c r="AG257" s="51" t="s">
        <v>100</v>
      </c>
      <c r="AH257" s="51" t="s">
        <v>105</v>
      </c>
    </row>
    <row r="258" spans="1:34" x14ac:dyDescent="0.3">
      <c r="A258" s="51" t="s">
        <v>30</v>
      </c>
      <c r="B258" s="51">
        <v>1</v>
      </c>
      <c r="C258" s="51">
        <v>25</v>
      </c>
      <c r="D258" s="51">
        <v>442</v>
      </c>
      <c r="E258" s="51" t="s">
        <v>195</v>
      </c>
      <c r="F258" s="51" t="s">
        <v>10</v>
      </c>
      <c r="G258" s="51" t="s">
        <v>190</v>
      </c>
      <c r="H258" s="51" t="s">
        <v>190</v>
      </c>
      <c r="I258" s="51" t="s">
        <v>100</v>
      </c>
      <c r="J258" s="51" t="s">
        <v>100</v>
      </c>
      <c r="K258" s="51" t="s">
        <v>100</v>
      </c>
      <c r="L258" s="51">
        <v>1</v>
      </c>
      <c r="M258" s="51" t="s">
        <v>451</v>
      </c>
      <c r="N258" s="51">
        <v>90</v>
      </c>
      <c r="P258" s="51" t="s">
        <v>100</v>
      </c>
      <c r="Q258" s="51" t="s">
        <v>191</v>
      </c>
      <c r="T258" s="51">
        <v>201608</v>
      </c>
      <c r="U258" s="51" t="s">
        <v>34</v>
      </c>
      <c r="V258" s="51">
        <v>0</v>
      </c>
      <c r="W258" s="6">
        <v>-2013.88</v>
      </c>
      <c r="AA258" s="51" t="s">
        <v>35</v>
      </c>
      <c r="AB258" s="51" t="s">
        <v>59</v>
      </c>
      <c r="AD258" s="51" t="s">
        <v>434</v>
      </c>
      <c r="AE258" s="51" t="s">
        <v>60</v>
      </c>
      <c r="AG258" s="51" t="s">
        <v>100</v>
      </c>
      <c r="AH258" s="51" t="s">
        <v>105</v>
      </c>
    </row>
    <row r="259" spans="1:34" x14ac:dyDescent="0.3">
      <c r="A259" s="51" t="s">
        <v>30</v>
      </c>
      <c r="B259" s="51">
        <v>1</v>
      </c>
      <c r="C259" s="51">
        <v>25</v>
      </c>
      <c r="D259" s="51">
        <v>442</v>
      </c>
      <c r="E259" s="51" t="s">
        <v>196</v>
      </c>
      <c r="F259" s="51" t="s">
        <v>11</v>
      </c>
      <c r="G259" s="51" t="s">
        <v>190</v>
      </c>
      <c r="H259" s="51" t="s">
        <v>190</v>
      </c>
      <c r="I259" s="51" t="s">
        <v>100</v>
      </c>
      <c r="J259" s="51" t="s">
        <v>100</v>
      </c>
      <c r="K259" s="51" t="s">
        <v>100</v>
      </c>
      <c r="L259" s="51">
        <v>1</v>
      </c>
      <c r="M259" s="51" t="s">
        <v>451</v>
      </c>
      <c r="N259" s="51">
        <v>90</v>
      </c>
      <c r="P259" s="51" t="s">
        <v>100</v>
      </c>
      <c r="Q259" s="51" t="s">
        <v>191</v>
      </c>
      <c r="T259" s="51">
        <v>201608</v>
      </c>
      <c r="U259" s="51" t="s">
        <v>34</v>
      </c>
      <c r="V259" s="51">
        <v>0</v>
      </c>
      <c r="W259" s="6">
        <v>-96.05</v>
      </c>
      <c r="AA259" s="51" t="s">
        <v>35</v>
      </c>
      <c r="AB259" s="51" t="s">
        <v>59</v>
      </c>
      <c r="AD259" s="51" t="s">
        <v>434</v>
      </c>
      <c r="AE259" s="51" t="s">
        <v>60</v>
      </c>
      <c r="AG259" s="51" t="s">
        <v>100</v>
      </c>
      <c r="AH259" s="51" t="s">
        <v>105</v>
      </c>
    </row>
    <row r="260" spans="1:34" x14ac:dyDescent="0.3">
      <c r="A260" s="51" t="s">
        <v>30</v>
      </c>
      <c r="B260" s="51">
        <v>1</v>
      </c>
      <c r="C260" s="51">
        <v>25</v>
      </c>
      <c r="D260" s="51">
        <v>442</v>
      </c>
      <c r="E260" s="51" t="s">
        <v>197</v>
      </c>
      <c r="F260" s="51" t="s">
        <v>12</v>
      </c>
      <c r="G260" s="51" t="s">
        <v>190</v>
      </c>
      <c r="H260" s="51" t="s">
        <v>190</v>
      </c>
      <c r="I260" s="51" t="s">
        <v>100</v>
      </c>
      <c r="J260" s="51" t="s">
        <v>100</v>
      </c>
      <c r="K260" s="51" t="s">
        <v>100</v>
      </c>
      <c r="L260" s="51">
        <v>1</v>
      </c>
      <c r="M260" s="51" t="s">
        <v>451</v>
      </c>
      <c r="N260" s="51">
        <v>90</v>
      </c>
      <c r="P260" s="51" t="s">
        <v>100</v>
      </c>
      <c r="Q260" s="51" t="s">
        <v>191</v>
      </c>
      <c r="T260" s="51">
        <v>201608</v>
      </c>
      <c r="U260" s="51" t="s">
        <v>34</v>
      </c>
      <c r="V260" s="51">
        <v>0</v>
      </c>
      <c r="W260" s="6">
        <v>-215.59</v>
      </c>
      <c r="AA260" s="51" t="s">
        <v>35</v>
      </c>
      <c r="AB260" s="51" t="s">
        <v>59</v>
      </c>
      <c r="AD260" s="51" t="s">
        <v>434</v>
      </c>
      <c r="AE260" s="51" t="s">
        <v>60</v>
      </c>
      <c r="AG260" s="51" t="s">
        <v>100</v>
      </c>
      <c r="AH260" s="51" t="s">
        <v>105</v>
      </c>
    </row>
    <row r="261" spans="1:34" x14ac:dyDescent="0.3">
      <c r="A261" s="51" t="s">
        <v>30</v>
      </c>
      <c r="B261" s="51">
        <v>1</v>
      </c>
      <c r="C261" s="51">
        <v>25</v>
      </c>
      <c r="D261" s="51">
        <v>442</v>
      </c>
      <c r="E261" s="51" t="s">
        <v>198</v>
      </c>
      <c r="F261" s="51" t="s">
        <v>13</v>
      </c>
      <c r="G261" s="51" t="s">
        <v>190</v>
      </c>
      <c r="H261" s="51" t="s">
        <v>190</v>
      </c>
      <c r="I261" s="51" t="s">
        <v>100</v>
      </c>
      <c r="J261" s="51" t="s">
        <v>100</v>
      </c>
      <c r="K261" s="51" t="s">
        <v>100</v>
      </c>
      <c r="L261" s="51">
        <v>1</v>
      </c>
      <c r="M261" s="51" t="s">
        <v>451</v>
      </c>
      <c r="N261" s="51">
        <v>90</v>
      </c>
      <c r="P261" s="51" t="s">
        <v>100</v>
      </c>
      <c r="Q261" s="51" t="s">
        <v>191</v>
      </c>
      <c r="T261" s="51">
        <v>201608</v>
      </c>
      <c r="U261" s="51" t="s">
        <v>34</v>
      </c>
      <c r="V261" s="51">
        <v>0</v>
      </c>
      <c r="W261" s="6">
        <v>-15.31</v>
      </c>
      <c r="AA261" s="51" t="s">
        <v>35</v>
      </c>
      <c r="AB261" s="51" t="s">
        <v>59</v>
      </c>
      <c r="AD261" s="51" t="s">
        <v>434</v>
      </c>
      <c r="AE261" s="51" t="s">
        <v>60</v>
      </c>
      <c r="AG261" s="51" t="s">
        <v>100</v>
      </c>
      <c r="AH261" s="51" t="s">
        <v>105</v>
      </c>
    </row>
    <row r="262" spans="1:34" x14ac:dyDescent="0.3">
      <c r="A262" s="51" t="s">
        <v>30</v>
      </c>
      <c r="B262" s="51">
        <v>1</v>
      </c>
      <c r="C262" s="51">
        <v>26</v>
      </c>
      <c r="D262" s="51">
        <v>440</v>
      </c>
      <c r="E262" s="51" t="s">
        <v>189</v>
      </c>
      <c r="F262" s="51" t="s">
        <v>5</v>
      </c>
      <c r="G262" s="51" t="s">
        <v>190</v>
      </c>
      <c r="H262" s="51" t="s">
        <v>190</v>
      </c>
      <c r="I262" s="51" t="s">
        <v>100</v>
      </c>
      <c r="J262" s="51" t="s">
        <v>100</v>
      </c>
      <c r="K262" s="51" t="s">
        <v>100</v>
      </c>
      <c r="L262" s="51">
        <v>1</v>
      </c>
      <c r="M262" s="51" t="s">
        <v>451</v>
      </c>
      <c r="N262" s="51">
        <v>90</v>
      </c>
      <c r="P262" s="51" t="s">
        <v>100</v>
      </c>
      <c r="Q262" s="51" t="s">
        <v>191</v>
      </c>
      <c r="T262" s="51">
        <v>201608</v>
      </c>
      <c r="U262" s="51" t="s">
        <v>34</v>
      </c>
      <c r="V262" s="51">
        <v>0</v>
      </c>
      <c r="W262" s="6">
        <v>-24583.91</v>
      </c>
      <c r="AA262" s="51" t="s">
        <v>35</v>
      </c>
      <c r="AB262" s="51" t="s">
        <v>59</v>
      </c>
      <c r="AD262" s="51" t="s">
        <v>434</v>
      </c>
      <c r="AE262" s="51" t="s">
        <v>60</v>
      </c>
      <c r="AG262" s="51" t="s">
        <v>100</v>
      </c>
      <c r="AH262" s="51" t="s">
        <v>105</v>
      </c>
    </row>
    <row r="263" spans="1:34" x14ac:dyDescent="0.3">
      <c r="A263" s="51" t="s">
        <v>30</v>
      </c>
      <c r="B263" s="51">
        <v>1</v>
      </c>
      <c r="C263" s="51">
        <v>26</v>
      </c>
      <c r="D263" s="51">
        <v>442</v>
      </c>
      <c r="E263" s="51" t="s">
        <v>193</v>
      </c>
      <c r="F263" s="51" t="s">
        <v>8</v>
      </c>
      <c r="G263" s="51" t="s">
        <v>190</v>
      </c>
      <c r="H263" s="51" t="s">
        <v>190</v>
      </c>
      <c r="I263" s="51" t="s">
        <v>100</v>
      </c>
      <c r="J263" s="51" t="s">
        <v>100</v>
      </c>
      <c r="K263" s="51" t="s">
        <v>100</v>
      </c>
      <c r="L263" s="51">
        <v>1</v>
      </c>
      <c r="M263" s="51" t="s">
        <v>451</v>
      </c>
      <c r="N263" s="51">
        <v>90</v>
      </c>
      <c r="P263" s="51" t="s">
        <v>100</v>
      </c>
      <c r="Q263" s="51" t="s">
        <v>191</v>
      </c>
      <c r="T263" s="51">
        <v>201608</v>
      </c>
      <c r="U263" s="51" t="s">
        <v>34</v>
      </c>
      <c r="V263" s="51">
        <v>0</v>
      </c>
      <c r="W263" s="6">
        <v>-823.58</v>
      </c>
      <c r="AA263" s="51" t="s">
        <v>35</v>
      </c>
      <c r="AB263" s="51" t="s">
        <v>59</v>
      </c>
      <c r="AD263" s="51" t="s">
        <v>434</v>
      </c>
      <c r="AE263" s="51" t="s">
        <v>60</v>
      </c>
      <c r="AG263" s="51" t="s">
        <v>100</v>
      </c>
      <c r="AH263" s="51" t="s">
        <v>105</v>
      </c>
    </row>
    <row r="264" spans="1:34" x14ac:dyDescent="0.3">
      <c r="A264" s="51" t="s">
        <v>30</v>
      </c>
      <c r="B264" s="51">
        <v>1</v>
      </c>
      <c r="C264" s="51">
        <v>26</v>
      </c>
      <c r="D264" s="51">
        <v>442</v>
      </c>
      <c r="E264" s="51" t="s">
        <v>194</v>
      </c>
      <c r="F264" s="51" t="s">
        <v>9</v>
      </c>
      <c r="G264" s="51" t="s">
        <v>190</v>
      </c>
      <c r="H264" s="51" t="s">
        <v>190</v>
      </c>
      <c r="I264" s="51" t="s">
        <v>100</v>
      </c>
      <c r="J264" s="51" t="s">
        <v>100</v>
      </c>
      <c r="K264" s="51" t="s">
        <v>100</v>
      </c>
      <c r="L264" s="51">
        <v>1</v>
      </c>
      <c r="M264" s="51" t="s">
        <v>451</v>
      </c>
      <c r="N264" s="51">
        <v>90</v>
      </c>
      <c r="P264" s="51" t="s">
        <v>100</v>
      </c>
      <c r="Q264" s="51" t="s">
        <v>191</v>
      </c>
      <c r="T264" s="51">
        <v>201608</v>
      </c>
      <c r="U264" s="51" t="s">
        <v>34</v>
      </c>
      <c r="V264" s="51">
        <v>0</v>
      </c>
      <c r="W264" s="6">
        <v>-32.520000000000003</v>
      </c>
      <c r="AA264" s="51" t="s">
        <v>35</v>
      </c>
      <c r="AB264" s="51" t="s">
        <v>59</v>
      </c>
      <c r="AD264" s="51" t="s">
        <v>434</v>
      </c>
      <c r="AE264" s="51" t="s">
        <v>60</v>
      </c>
      <c r="AG264" s="51" t="s">
        <v>100</v>
      </c>
      <c r="AH264" s="51" t="s">
        <v>105</v>
      </c>
    </row>
    <row r="265" spans="1:34" x14ac:dyDescent="0.3">
      <c r="A265" s="51" t="s">
        <v>30</v>
      </c>
      <c r="B265" s="51">
        <v>1</v>
      </c>
      <c r="C265" s="51">
        <v>26</v>
      </c>
      <c r="D265" s="51">
        <v>442</v>
      </c>
      <c r="E265" s="51" t="s">
        <v>195</v>
      </c>
      <c r="F265" s="51" t="s">
        <v>10</v>
      </c>
      <c r="G265" s="51" t="s">
        <v>190</v>
      </c>
      <c r="H265" s="51" t="s">
        <v>190</v>
      </c>
      <c r="I265" s="51" t="s">
        <v>100</v>
      </c>
      <c r="J265" s="51" t="s">
        <v>100</v>
      </c>
      <c r="K265" s="51" t="s">
        <v>100</v>
      </c>
      <c r="L265" s="51">
        <v>1</v>
      </c>
      <c r="M265" s="51" t="s">
        <v>451</v>
      </c>
      <c r="N265" s="51">
        <v>90</v>
      </c>
      <c r="P265" s="51" t="s">
        <v>100</v>
      </c>
      <c r="Q265" s="51" t="s">
        <v>191</v>
      </c>
      <c r="T265" s="51">
        <v>201608</v>
      </c>
      <c r="U265" s="51" t="s">
        <v>34</v>
      </c>
      <c r="V265" s="51">
        <v>0</v>
      </c>
      <c r="W265" s="6">
        <v>-1550.81</v>
      </c>
      <c r="AA265" s="51" t="s">
        <v>35</v>
      </c>
      <c r="AB265" s="51" t="s">
        <v>59</v>
      </c>
      <c r="AD265" s="51" t="s">
        <v>434</v>
      </c>
      <c r="AE265" s="51" t="s">
        <v>60</v>
      </c>
      <c r="AG265" s="51" t="s">
        <v>100</v>
      </c>
      <c r="AH265" s="51" t="s">
        <v>105</v>
      </c>
    </row>
    <row r="266" spans="1:34" x14ac:dyDescent="0.3">
      <c r="A266" s="51" t="s">
        <v>30</v>
      </c>
      <c r="B266" s="51">
        <v>1</v>
      </c>
      <c r="C266" s="51">
        <v>26</v>
      </c>
      <c r="D266" s="51">
        <v>442</v>
      </c>
      <c r="E266" s="51" t="s">
        <v>196</v>
      </c>
      <c r="F266" s="51" t="s">
        <v>11</v>
      </c>
      <c r="G266" s="51" t="s">
        <v>190</v>
      </c>
      <c r="H266" s="51" t="s">
        <v>190</v>
      </c>
      <c r="I266" s="51" t="s">
        <v>100</v>
      </c>
      <c r="J266" s="51" t="s">
        <v>100</v>
      </c>
      <c r="K266" s="51" t="s">
        <v>100</v>
      </c>
      <c r="L266" s="51">
        <v>1</v>
      </c>
      <c r="M266" s="51" t="s">
        <v>451</v>
      </c>
      <c r="N266" s="51">
        <v>90</v>
      </c>
      <c r="P266" s="51" t="s">
        <v>100</v>
      </c>
      <c r="Q266" s="51" t="s">
        <v>191</v>
      </c>
      <c r="T266" s="51">
        <v>201608</v>
      </c>
      <c r="U266" s="51" t="s">
        <v>34</v>
      </c>
      <c r="V266" s="51">
        <v>0</v>
      </c>
      <c r="W266" s="6">
        <v>-145.99</v>
      </c>
      <c r="AA266" s="51" t="s">
        <v>35</v>
      </c>
      <c r="AB266" s="51" t="s">
        <v>59</v>
      </c>
      <c r="AD266" s="51" t="s">
        <v>434</v>
      </c>
      <c r="AE266" s="51" t="s">
        <v>60</v>
      </c>
      <c r="AG266" s="51" t="s">
        <v>100</v>
      </c>
      <c r="AH266" s="51" t="s">
        <v>105</v>
      </c>
    </row>
    <row r="267" spans="1:34" x14ac:dyDescent="0.3">
      <c r="A267" s="51" t="s">
        <v>30</v>
      </c>
      <c r="B267" s="51">
        <v>1</v>
      </c>
      <c r="C267" s="51">
        <v>26</v>
      </c>
      <c r="D267" s="51">
        <v>442</v>
      </c>
      <c r="E267" s="51" t="s">
        <v>197</v>
      </c>
      <c r="F267" s="51" t="s">
        <v>12</v>
      </c>
      <c r="G267" s="51" t="s">
        <v>190</v>
      </c>
      <c r="H267" s="51" t="s">
        <v>190</v>
      </c>
      <c r="I267" s="51" t="s">
        <v>100</v>
      </c>
      <c r="J267" s="51" t="s">
        <v>100</v>
      </c>
      <c r="K267" s="51" t="s">
        <v>100</v>
      </c>
      <c r="L267" s="51">
        <v>1</v>
      </c>
      <c r="M267" s="51" t="s">
        <v>451</v>
      </c>
      <c r="N267" s="51">
        <v>90</v>
      </c>
      <c r="P267" s="51" t="s">
        <v>100</v>
      </c>
      <c r="Q267" s="51" t="s">
        <v>191</v>
      </c>
      <c r="T267" s="51">
        <v>201608</v>
      </c>
      <c r="U267" s="51" t="s">
        <v>34</v>
      </c>
      <c r="V267" s="51">
        <v>0</v>
      </c>
      <c r="W267" s="6">
        <v>-461.53</v>
      </c>
      <c r="AA267" s="51" t="s">
        <v>35</v>
      </c>
      <c r="AB267" s="51" t="s">
        <v>59</v>
      </c>
      <c r="AD267" s="51" t="s">
        <v>434</v>
      </c>
      <c r="AE267" s="51" t="s">
        <v>60</v>
      </c>
      <c r="AG267" s="51" t="s">
        <v>100</v>
      </c>
      <c r="AH267" s="51" t="s">
        <v>105</v>
      </c>
    </row>
    <row r="268" spans="1:34" x14ac:dyDescent="0.3">
      <c r="A268" s="51" t="s">
        <v>30</v>
      </c>
      <c r="B268" s="51">
        <v>1</v>
      </c>
      <c r="C268" s="51">
        <v>26</v>
      </c>
      <c r="D268" s="51">
        <v>442</v>
      </c>
      <c r="E268" s="51" t="s">
        <v>198</v>
      </c>
      <c r="F268" s="51" t="s">
        <v>13</v>
      </c>
      <c r="G268" s="51" t="s">
        <v>190</v>
      </c>
      <c r="H268" s="51" t="s">
        <v>190</v>
      </c>
      <c r="I268" s="51" t="s">
        <v>100</v>
      </c>
      <c r="J268" s="51" t="s">
        <v>100</v>
      </c>
      <c r="K268" s="51" t="s">
        <v>100</v>
      </c>
      <c r="L268" s="51">
        <v>1</v>
      </c>
      <c r="M268" s="51" t="s">
        <v>451</v>
      </c>
      <c r="N268" s="51">
        <v>90</v>
      </c>
      <c r="P268" s="51" t="s">
        <v>100</v>
      </c>
      <c r="Q268" s="51" t="s">
        <v>191</v>
      </c>
      <c r="T268" s="51">
        <v>201608</v>
      </c>
      <c r="U268" s="51" t="s">
        <v>34</v>
      </c>
      <c r="V268" s="51">
        <v>0</v>
      </c>
      <c r="W268" s="6">
        <v>-321.5</v>
      </c>
      <c r="AA268" s="51" t="s">
        <v>35</v>
      </c>
      <c r="AB268" s="51" t="s">
        <v>59</v>
      </c>
      <c r="AD268" s="51" t="s">
        <v>434</v>
      </c>
      <c r="AE268" s="51" t="s">
        <v>60</v>
      </c>
      <c r="AG268" s="51" t="s">
        <v>100</v>
      </c>
      <c r="AH268" s="51" t="s">
        <v>105</v>
      </c>
    </row>
    <row r="269" spans="1:34" x14ac:dyDescent="0.3">
      <c r="A269" s="51" t="s">
        <v>30</v>
      </c>
      <c r="B269" s="51">
        <v>1</v>
      </c>
      <c r="C269" s="51">
        <v>27</v>
      </c>
      <c r="D269" s="51">
        <v>440</v>
      </c>
      <c r="E269" s="51" t="s">
        <v>189</v>
      </c>
      <c r="F269" s="51" t="s">
        <v>5</v>
      </c>
      <c r="G269" s="51" t="s">
        <v>190</v>
      </c>
      <c r="H269" s="51" t="s">
        <v>190</v>
      </c>
      <c r="I269" s="51" t="s">
        <v>100</v>
      </c>
      <c r="J269" s="51" t="s">
        <v>100</v>
      </c>
      <c r="K269" s="51" t="s">
        <v>100</v>
      </c>
      <c r="L269" s="51">
        <v>1</v>
      </c>
      <c r="M269" s="51" t="s">
        <v>451</v>
      </c>
      <c r="N269" s="51">
        <v>90</v>
      </c>
      <c r="P269" s="51" t="s">
        <v>100</v>
      </c>
      <c r="Q269" s="51" t="s">
        <v>191</v>
      </c>
      <c r="T269" s="51">
        <v>201608</v>
      </c>
      <c r="U269" s="51" t="s">
        <v>34</v>
      </c>
      <c r="V269" s="51">
        <v>0</v>
      </c>
      <c r="W269" s="6">
        <v>-5193.3599999999997</v>
      </c>
      <c r="AA269" s="51" t="s">
        <v>35</v>
      </c>
      <c r="AB269" s="51" t="s">
        <v>59</v>
      </c>
      <c r="AD269" s="51" t="s">
        <v>434</v>
      </c>
      <c r="AE269" s="51" t="s">
        <v>60</v>
      </c>
      <c r="AG269" s="51" t="s">
        <v>100</v>
      </c>
      <c r="AH269" s="51" t="s">
        <v>105</v>
      </c>
    </row>
    <row r="270" spans="1:34" x14ac:dyDescent="0.3">
      <c r="A270" s="51" t="s">
        <v>30</v>
      </c>
      <c r="B270" s="51">
        <v>1</v>
      </c>
      <c r="C270" s="51">
        <v>27</v>
      </c>
      <c r="D270" s="51">
        <v>442</v>
      </c>
      <c r="E270" s="51" t="s">
        <v>193</v>
      </c>
      <c r="F270" s="51" t="s">
        <v>8</v>
      </c>
      <c r="G270" s="51" t="s">
        <v>190</v>
      </c>
      <c r="H270" s="51" t="s">
        <v>190</v>
      </c>
      <c r="I270" s="51" t="s">
        <v>100</v>
      </c>
      <c r="J270" s="51" t="s">
        <v>100</v>
      </c>
      <c r="K270" s="51" t="s">
        <v>100</v>
      </c>
      <c r="L270" s="51">
        <v>1</v>
      </c>
      <c r="M270" s="51" t="s">
        <v>451</v>
      </c>
      <c r="N270" s="51">
        <v>90</v>
      </c>
      <c r="P270" s="51" t="s">
        <v>100</v>
      </c>
      <c r="Q270" s="51" t="s">
        <v>191</v>
      </c>
      <c r="T270" s="51">
        <v>201608</v>
      </c>
      <c r="U270" s="51" t="s">
        <v>34</v>
      </c>
      <c r="V270" s="51">
        <v>0</v>
      </c>
      <c r="W270" s="6">
        <v>-441.34</v>
      </c>
      <c r="AA270" s="51" t="s">
        <v>35</v>
      </c>
      <c r="AB270" s="51" t="s">
        <v>59</v>
      </c>
      <c r="AD270" s="51" t="s">
        <v>434</v>
      </c>
      <c r="AE270" s="51" t="s">
        <v>60</v>
      </c>
      <c r="AG270" s="51" t="s">
        <v>100</v>
      </c>
      <c r="AH270" s="51" t="s">
        <v>105</v>
      </c>
    </row>
    <row r="271" spans="1:34" x14ac:dyDescent="0.3">
      <c r="A271" s="51" t="s">
        <v>30</v>
      </c>
      <c r="B271" s="51">
        <v>1</v>
      </c>
      <c r="C271" s="51">
        <v>27</v>
      </c>
      <c r="D271" s="51">
        <v>442</v>
      </c>
      <c r="E271" s="51" t="s">
        <v>194</v>
      </c>
      <c r="F271" s="51" t="s">
        <v>9</v>
      </c>
      <c r="G271" s="51" t="s">
        <v>190</v>
      </c>
      <c r="H271" s="51" t="s">
        <v>190</v>
      </c>
      <c r="I271" s="51" t="s">
        <v>100</v>
      </c>
      <c r="J271" s="51" t="s">
        <v>100</v>
      </c>
      <c r="K271" s="51" t="s">
        <v>100</v>
      </c>
      <c r="L271" s="51">
        <v>1</v>
      </c>
      <c r="M271" s="51" t="s">
        <v>451</v>
      </c>
      <c r="N271" s="51">
        <v>90</v>
      </c>
      <c r="P271" s="51" t="s">
        <v>100</v>
      </c>
      <c r="Q271" s="51" t="s">
        <v>191</v>
      </c>
      <c r="T271" s="51">
        <v>201608</v>
      </c>
      <c r="U271" s="51" t="s">
        <v>34</v>
      </c>
      <c r="V271" s="51">
        <v>0</v>
      </c>
      <c r="W271" s="6">
        <v>-5.37</v>
      </c>
      <c r="AA271" s="51" t="s">
        <v>35</v>
      </c>
      <c r="AB271" s="51" t="s">
        <v>59</v>
      </c>
      <c r="AD271" s="51" t="s">
        <v>434</v>
      </c>
      <c r="AE271" s="51" t="s">
        <v>60</v>
      </c>
      <c r="AG271" s="51" t="s">
        <v>100</v>
      </c>
      <c r="AH271" s="51" t="s">
        <v>105</v>
      </c>
    </row>
    <row r="272" spans="1:34" x14ac:dyDescent="0.3">
      <c r="A272" s="51" t="s">
        <v>30</v>
      </c>
      <c r="B272" s="51">
        <v>1</v>
      </c>
      <c r="C272" s="51">
        <v>27</v>
      </c>
      <c r="D272" s="51">
        <v>442</v>
      </c>
      <c r="E272" s="51" t="s">
        <v>195</v>
      </c>
      <c r="F272" s="51" t="s">
        <v>10</v>
      </c>
      <c r="G272" s="51" t="s">
        <v>190</v>
      </c>
      <c r="H272" s="51" t="s">
        <v>190</v>
      </c>
      <c r="I272" s="51" t="s">
        <v>100</v>
      </c>
      <c r="J272" s="51" t="s">
        <v>100</v>
      </c>
      <c r="K272" s="51" t="s">
        <v>100</v>
      </c>
      <c r="L272" s="51">
        <v>1</v>
      </c>
      <c r="M272" s="51" t="s">
        <v>451</v>
      </c>
      <c r="N272" s="51">
        <v>90</v>
      </c>
      <c r="P272" s="51" t="s">
        <v>100</v>
      </c>
      <c r="Q272" s="51" t="s">
        <v>191</v>
      </c>
      <c r="T272" s="51">
        <v>201608</v>
      </c>
      <c r="U272" s="51" t="s">
        <v>34</v>
      </c>
      <c r="V272" s="51">
        <v>0</v>
      </c>
      <c r="W272" s="6">
        <v>-420.58</v>
      </c>
      <c r="AA272" s="51" t="s">
        <v>35</v>
      </c>
      <c r="AB272" s="51" t="s">
        <v>59</v>
      </c>
      <c r="AD272" s="51" t="s">
        <v>434</v>
      </c>
      <c r="AE272" s="51" t="s">
        <v>60</v>
      </c>
      <c r="AG272" s="51" t="s">
        <v>100</v>
      </c>
      <c r="AH272" s="51" t="s">
        <v>105</v>
      </c>
    </row>
    <row r="273" spans="1:34" x14ac:dyDescent="0.3">
      <c r="A273" s="51" t="s">
        <v>30</v>
      </c>
      <c r="B273" s="51">
        <v>1</v>
      </c>
      <c r="C273" s="51">
        <v>27</v>
      </c>
      <c r="D273" s="51">
        <v>442</v>
      </c>
      <c r="E273" s="51" t="s">
        <v>196</v>
      </c>
      <c r="F273" s="51" t="s">
        <v>11</v>
      </c>
      <c r="G273" s="51" t="s">
        <v>190</v>
      </c>
      <c r="H273" s="51" t="s">
        <v>190</v>
      </c>
      <c r="I273" s="51" t="s">
        <v>100</v>
      </c>
      <c r="J273" s="51" t="s">
        <v>100</v>
      </c>
      <c r="K273" s="51" t="s">
        <v>100</v>
      </c>
      <c r="L273" s="51">
        <v>1</v>
      </c>
      <c r="M273" s="51" t="s">
        <v>451</v>
      </c>
      <c r="N273" s="51">
        <v>90</v>
      </c>
      <c r="P273" s="51" t="s">
        <v>100</v>
      </c>
      <c r="Q273" s="51" t="s">
        <v>191</v>
      </c>
      <c r="T273" s="51">
        <v>201608</v>
      </c>
      <c r="U273" s="51" t="s">
        <v>34</v>
      </c>
      <c r="V273" s="51">
        <v>0</v>
      </c>
      <c r="W273" s="6">
        <v>-7.1</v>
      </c>
      <c r="AA273" s="51" t="s">
        <v>35</v>
      </c>
      <c r="AB273" s="51" t="s">
        <v>59</v>
      </c>
      <c r="AD273" s="51" t="s">
        <v>434</v>
      </c>
      <c r="AE273" s="51" t="s">
        <v>60</v>
      </c>
      <c r="AG273" s="51" t="s">
        <v>100</v>
      </c>
      <c r="AH273" s="51" t="s">
        <v>105</v>
      </c>
    </row>
    <row r="274" spans="1:34" x14ac:dyDescent="0.3">
      <c r="A274" s="51" t="s">
        <v>30</v>
      </c>
      <c r="B274" s="51">
        <v>1</v>
      </c>
      <c r="C274" s="51">
        <v>27</v>
      </c>
      <c r="D274" s="51">
        <v>442</v>
      </c>
      <c r="E274" s="51" t="s">
        <v>197</v>
      </c>
      <c r="F274" s="51" t="s">
        <v>12</v>
      </c>
      <c r="G274" s="51" t="s">
        <v>190</v>
      </c>
      <c r="H274" s="51" t="s">
        <v>190</v>
      </c>
      <c r="I274" s="51" t="s">
        <v>100</v>
      </c>
      <c r="J274" s="51" t="s">
        <v>100</v>
      </c>
      <c r="K274" s="51" t="s">
        <v>100</v>
      </c>
      <c r="L274" s="51">
        <v>1</v>
      </c>
      <c r="M274" s="51" t="s">
        <v>451</v>
      </c>
      <c r="N274" s="51">
        <v>90</v>
      </c>
      <c r="P274" s="51" t="s">
        <v>100</v>
      </c>
      <c r="Q274" s="51" t="s">
        <v>191</v>
      </c>
      <c r="T274" s="51">
        <v>201608</v>
      </c>
      <c r="U274" s="51" t="s">
        <v>34</v>
      </c>
      <c r="V274" s="51">
        <v>0</v>
      </c>
      <c r="W274" s="6">
        <v>-289.79000000000002</v>
      </c>
      <c r="AA274" s="51" t="s">
        <v>35</v>
      </c>
      <c r="AB274" s="51" t="s">
        <v>59</v>
      </c>
      <c r="AD274" s="51" t="s">
        <v>434</v>
      </c>
      <c r="AE274" s="51" t="s">
        <v>60</v>
      </c>
      <c r="AG274" s="51" t="s">
        <v>100</v>
      </c>
      <c r="AH274" s="51" t="s">
        <v>105</v>
      </c>
    </row>
    <row r="275" spans="1:34" x14ac:dyDescent="0.3">
      <c r="A275" s="51" t="s">
        <v>30</v>
      </c>
      <c r="B275" s="51">
        <v>1</v>
      </c>
      <c r="C275" s="51">
        <v>28</v>
      </c>
      <c r="D275" s="51">
        <v>440</v>
      </c>
      <c r="E275" s="51" t="s">
        <v>189</v>
      </c>
      <c r="F275" s="51" t="s">
        <v>5</v>
      </c>
      <c r="G275" s="51" t="s">
        <v>190</v>
      </c>
      <c r="H275" s="51" t="s">
        <v>190</v>
      </c>
      <c r="I275" s="51" t="s">
        <v>100</v>
      </c>
      <c r="J275" s="51" t="s">
        <v>100</v>
      </c>
      <c r="K275" s="51" t="s">
        <v>100</v>
      </c>
      <c r="L275" s="51">
        <v>1</v>
      </c>
      <c r="M275" s="51" t="s">
        <v>451</v>
      </c>
      <c r="N275" s="51">
        <v>90</v>
      </c>
      <c r="P275" s="51" t="s">
        <v>100</v>
      </c>
      <c r="Q275" s="51" t="s">
        <v>191</v>
      </c>
      <c r="T275" s="51">
        <v>201608</v>
      </c>
      <c r="U275" s="51" t="s">
        <v>34</v>
      </c>
      <c r="V275" s="51">
        <v>0</v>
      </c>
      <c r="W275" s="6">
        <v>-7607.23</v>
      </c>
      <c r="AA275" s="51" t="s">
        <v>35</v>
      </c>
      <c r="AB275" s="51" t="s">
        <v>59</v>
      </c>
      <c r="AD275" s="51" t="s">
        <v>434</v>
      </c>
      <c r="AE275" s="51" t="s">
        <v>60</v>
      </c>
      <c r="AG275" s="51" t="s">
        <v>100</v>
      </c>
      <c r="AH275" s="51" t="s">
        <v>105</v>
      </c>
    </row>
    <row r="276" spans="1:34" x14ac:dyDescent="0.3">
      <c r="A276" s="51" t="s">
        <v>30</v>
      </c>
      <c r="B276" s="51">
        <v>1</v>
      </c>
      <c r="C276" s="51">
        <v>28</v>
      </c>
      <c r="D276" s="51">
        <v>442</v>
      </c>
      <c r="E276" s="51" t="s">
        <v>437</v>
      </c>
      <c r="F276" s="51" t="s">
        <v>7</v>
      </c>
      <c r="G276" s="51" t="s">
        <v>190</v>
      </c>
      <c r="H276" s="51" t="s">
        <v>190</v>
      </c>
      <c r="I276" s="51" t="s">
        <v>100</v>
      </c>
      <c r="J276" s="51" t="s">
        <v>100</v>
      </c>
      <c r="K276" s="51" t="s">
        <v>100</v>
      </c>
      <c r="L276" s="51">
        <v>1</v>
      </c>
      <c r="M276" s="51" t="s">
        <v>451</v>
      </c>
      <c r="N276" s="51">
        <v>90</v>
      </c>
      <c r="P276" s="51" t="s">
        <v>100</v>
      </c>
      <c r="Q276" s="51" t="s">
        <v>191</v>
      </c>
      <c r="T276" s="51">
        <v>201608</v>
      </c>
      <c r="U276" s="51" t="s">
        <v>34</v>
      </c>
      <c r="V276" s="51">
        <v>0</v>
      </c>
      <c r="W276" s="6">
        <v>-188.51</v>
      </c>
      <c r="AA276" s="51" t="s">
        <v>35</v>
      </c>
      <c r="AB276" s="51" t="s">
        <v>59</v>
      </c>
      <c r="AD276" s="51" t="s">
        <v>434</v>
      </c>
      <c r="AE276" s="51" t="s">
        <v>60</v>
      </c>
      <c r="AG276" s="51" t="s">
        <v>100</v>
      </c>
      <c r="AH276" s="51" t="s">
        <v>105</v>
      </c>
    </row>
    <row r="277" spans="1:34" x14ac:dyDescent="0.3">
      <c r="A277" s="51" t="s">
        <v>30</v>
      </c>
      <c r="B277" s="51">
        <v>1</v>
      </c>
      <c r="C277" s="51">
        <v>28</v>
      </c>
      <c r="D277" s="51">
        <v>442</v>
      </c>
      <c r="E277" s="51" t="s">
        <v>193</v>
      </c>
      <c r="F277" s="51" t="s">
        <v>8</v>
      </c>
      <c r="G277" s="51" t="s">
        <v>190</v>
      </c>
      <c r="H277" s="51" t="s">
        <v>190</v>
      </c>
      <c r="I277" s="51" t="s">
        <v>100</v>
      </c>
      <c r="J277" s="51" t="s">
        <v>100</v>
      </c>
      <c r="K277" s="51" t="s">
        <v>100</v>
      </c>
      <c r="L277" s="51">
        <v>1</v>
      </c>
      <c r="M277" s="51" t="s">
        <v>451</v>
      </c>
      <c r="N277" s="51">
        <v>90</v>
      </c>
      <c r="P277" s="51" t="s">
        <v>100</v>
      </c>
      <c r="Q277" s="51" t="s">
        <v>191</v>
      </c>
      <c r="T277" s="51">
        <v>201608</v>
      </c>
      <c r="U277" s="51" t="s">
        <v>34</v>
      </c>
      <c r="V277" s="51">
        <v>0</v>
      </c>
      <c r="W277" s="6">
        <v>-406.34</v>
      </c>
      <c r="AA277" s="51" t="s">
        <v>35</v>
      </c>
      <c r="AB277" s="51" t="s">
        <v>59</v>
      </c>
      <c r="AD277" s="51" t="s">
        <v>434</v>
      </c>
      <c r="AE277" s="51" t="s">
        <v>60</v>
      </c>
      <c r="AG277" s="51" t="s">
        <v>100</v>
      </c>
      <c r="AH277" s="51" t="s">
        <v>105</v>
      </c>
    </row>
    <row r="278" spans="1:34" x14ac:dyDescent="0.3">
      <c r="A278" s="51" t="s">
        <v>30</v>
      </c>
      <c r="B278" s="51">
        <v>1</v>
      </c>
      <c r="C278" s="51">
        <v>28</v>
      </c>
      <c r="D278" s="51">
        <v>442</v>
      </c>
      <c r="E278" s="51" t="s">
        <v>194</v>
      </c>
      <c r="F278" s="51" t="s">
        <v>9</v>
      </c>
      <c r="G278" s="51" t="s">
        <v>190</v>
      </c>
      <c r="H278" s="51" t="s">
        <v>190</v>
      </c>
      <c r="I278" s="51" t="s">
        <v>100</v>
      </c>
      <c r="J278" s="51" t="s">
        <v>100</v>
      </c>
      <c r="K278" s="51" t="s">
        <v>100</v>
      </c>
      <c r="L278" s="51">
        <v>1</v>
      </c>
      <c r="M278" s="51" t="s">
        <v>451</v>
      </c>
      <c r="N278" s="51">
        <v>90</v>
      </c>
      <c r="P278" s="51" t="s">
        <v>100</v>
      </c>
      <c r="Q278" s="51" t="s">
        <v>191</v>
      </c>
      <c r="T278" s="51">
        <v>201608</v>
      </c>
      <c r="U278" s="51" t="s">
        <v>34</v>
      </c>
      <c r="V278" s="51">
        <v>0</v>
      </c>
      <c r="W278" s="6">
        <v>-7.72</v>
      </c>
      <c r="AA278" s="51" t="s">
        <v>35</v>
      </c>
      <c r="AB278" s="51" t="s">
        <v>59</v>
      </c>
      <c r="AD278" s="51" t="s">
        <v>434</v>
      </c>
      <c r="AE278" s="51" t="s">
        <v>60</v>
      </c>
      <c r="AG278" s="51" t="s">
        <v>100</v>
      </c>
      <c r="AH278" s="51" t="s">
        <v>105</v>
      </c>
    </row>
    <row r="279" spans="1:34" x14ac:dyDescent="0.3">
      <c r="A279" s="51" t="s">
        <v>30</v>
      </c>
      <c r="B279" s="51">
        <v>1</v>
      </c>
      <c r="C279" s="51">
        <v>28</v>
      </c>
      <c r="D279" s="51">
        <v>442</v>
      </c>
      <c r="E279" s="51" t="s">
        <v>195</v>
      </c>
      <c r="F279" s="51" t="s">
        <v>10</v>
      </c>
      <c r="G279" s="51" t="s">
        <v>190</v>
      </c>
      <c r="H279" s="51" t="s">
        <v>190</v>
      </c>
      <c r="I279" s="51" t="s">
        <v>100</v>
      </c>
      <c r="J279" s="51" t="s">
        <v>100</v>
      </c>
      <c r="K279" s="51" t="s">
        <v>100</v>
      </c>
      <c r="L279" s="51">
        <v>1</v>
      </c>
      <c r="M279" s="51" t="s">
        <v>451</v>
      </c>
      <c r="N279" s="51">
        <v>90</v>
      </c>
      <c r="P279" s="51" t="s">
        <v>100</v>
      </c>
      <c r="Q279" s="51" t="s">
        <v>191</v>
      </c>
      <c r="T279" s="51">
        <v>201608</v>
      </c>
      <c r="U279" s="51" t="s">
        <v>34</v>
      </c>
      <c r="V279" s="51">
        <v>0</v>
      </c>
      <c r="W279" s="6">
        <v>-446.67</v>
      </c>
      <c r="AA279" s="51" t="s">
        <v>35</v>
      </c>
      <c r="AB279" s="51" t="s">
        <v>59</v>
      </c>
      <c r="AD279" s="51" t="s">
        <v>434</v>
      </c>
      <c r="AE279" s="51" t="s">
        <v>60</v>
      </c>
      <c r="AG279" s="51" t="s">
        <v>100</v>
      </c>
      <c r="AH279" s="51" t="s">
        <v>105</v>
      </c>
    </row>
    <row r="280" spans="1:34" x14ac:dyDescent="0.3">
      <c r="A280" s="51" t="s">
        <v>30</v>
      </c>
      <c r="B280" s="51">
        <v>1</v>
      </c>
      <c r="C280" s="51">
        <v>28</v>
      </c>
      <c r="D280" s="51">
        <v>442</v>
      </c>
      <c r="E280" s="51" t="s">
        <v>196</v>
      </c>
      <c r="F280" s="51" t="s">
        <v>11</v>
      </c>
      <c r="G280" s="51" t="s">
        <v>190</v>
      </c>
      <c r="H280" s="51" t="s">
        <v>190</v>
      </c>
      <c r="I280" s="51" t="s">
        <v>100</v>
      </c>
      <c r="J280" s="51" t="s">
        <v>100</v>
      </c>
      <c r="K280" s="51" t="s">
        <v>100</v>
      </c>
      <c r="L280" s="51">
        <v>1</v>
      </c>
      <c r="M280" s="51" t="s">
        <v>451</v>
      </c>
      <c r="N280" s="51">
        <v>90</v>
      </c>
      <c r="P280" s="51" t="s">
        <v>100</v>
      </c>
      <c r="Q280" s="51" t="s">
        <v>191</v>
      </c>
      <c r="T280" s="51">
        <v>201608</v>
      </c>
      <c r="U280" s="51" t="s">
        <v>34</v>
      </c>
      <c r="V280" s="51">
        <v>0</v>
      </c>
      <c r="W280" s="6">
        <v>-105.18</v>
      </c>
      <c r="AA280" s="51" t="s">
        <v>35</v>
      </c>
      <c r="AB280" s="51" t="s">
        <v>59</v>
      </c>
      <c r="AD280" s="51" t="s">
        <v>434</v>
      </c>
      <c r="AE280" s="51" t="s">
        <v>60</v>
      </c>
      <c r="AG280" s="51" t="s">
        <v>100</v>
      </c>
      <c r="AH280" s="51" t="s">
        <v>105</v>
      </c>
    </row>
    <row r="281" spans="1:34" x14ac:dyDescent="0.3">
      <c r="A281" s="51" t="s">
        <v>30</v>
      </c>
      <c r="B281" s="51">
        <v>1</v>
      </c>
      <c r="C281" s="51">
        <v>28</v>
      </c>
      <c r="D281" s="51">
        <v>442</v>
      </c>
      <c r="E281" s="51" t="s">
        <v>197</v>
      </c>
      <c r="F281" s="51" t="s">
        <v>12</v>
      </c>
      <c r="G281" s="51" t="s">
        <v>190</v>
      </c>
      <c r="H281" s="51" t="s">
        <v>190</v>
      </c>
      <c r="I281" s="51" t="s">
        <v>100</v>
      </c>
      <c r="J281" s="51" t="s">
        <v>100</v>
      </c>
      <c r="K281" s="51" t="s">
        <v>100</v>
      </c>
      <c r="L281" s="51">
        <v>1</v>
      </c>
      <c r="M281" s="51" t="s">
        <v>451</v>
      </c>
      <c r="N281" s="51">
        <v>90</v>
      </c>
      <c r="P281" s="51" t="s">
        <v>100</v>
      </c>
      <c r="Q281" s="51" t="s">
        <v>191</v>
      </c>
      <c r="T281" s="51">
        <v>201608</v>
      </c>
      <c r="U281" s="51" t="s">
        <v>34</v>
      </c>
      <c r="V281" s="51">
        <v>0</v>
      </c>
      <c r="W281" s="6">
        <v>-282.36</v>
      </c>
      <c r="AA281" s="51" t="s">
        <v>35</v>
      </c>
      <c r="AB281" s="51" t="s">
        <v>59</v>
      </c>
      <c r="AD281" s="51" t="s">
        <v>434</v>
      </c>
      <c r="AE281" s="51" t="s">
        <v>60</v>
      </c>
      <c r="AG281" s="51" t="s">
        <v>100</v>
      </c>
      <c r="AH281" s="51" t="s">
        <v>105</v>
      </c>
    </row>
    <row r="282" spans="1:34" x14ac:dyDescent="0.3">
      <c r="A282" s="51" t="s">
        <v>30</v>
      </c>
      <c r="B282" s="51">
        <v>1</v>
      </c>
      <c r="C282" s="51">
        <v>28</v>
      </c>
      <c r="D282" s="51">
        <v>442</v>
      </c>
      <c r="E282" s="51" t="s">
        <v>198</v>
      </c>
      <c r="F282" s="51" t="s">
        <v>13</v>
      </c>
      <c r="G282" s="51" t="s">
        <v>190</v>
      </c>
      <c r="H282" s="51" t="s">
        <v>190</v>
      </c>
      <c r="I282" s="51" t="s">
        <v>100</v>
      </c>
      <c r="J282" s="51" t="s">
        <v>100</v>
      </c>
      <c r="K282" s="51" t="s">
        <v>100</v>
      </c>
      <c r="L282" s="51">
        <v>1</v>
      </c>
      <c r="M282" s="51" t="s">
        <v>451</v>
      </c>
      <c r="N282" s="51">
        <v>90</v>
      </c>
      <c r="P282" s="51" t="s">
        <v>100</v>
      </c>
      <c r="Q282" s="51" t="s">
        <v>191</v>
      </c>
      <c r="T282" s="51">
        <v>201608</v>
      </c>
      <c r="U282" s="51" t="s">
        <v>34</v>
      </c>
      <c r="V282" s="51">
        <v>0</v>
      </c>
      <c r="W282" s="6">
        <v>-123.16</v>
      </c>
      <c r="AA282" s="51" t="s">
        <v>35</v>
      </c>
      <c r="AB282" s="51" t="s">
        <v>59</v>
      </c>
      <c r="AD282" s="51" t="s">
        <v>434</v>
      </c>
      <c r="AE282" s="51" t="s">
        <v>60</v>
      </c>
      <c r="AG282" s="51" t="s">
        <v>100</v>
      </c>
      <c r="AH282" s="51" t="s">
        <v>105</v>
      </c>
    </row>
    <row r="283" spans="1:34" x14ac:dyDescent="0.3">
      <c r="A283" s="51" t="s">
        <v>30</v>
      </c>
      <c r="B283" s="51">
        <v>1</v>
      </c>
      <c r="C283" s="51" t="s">
        <v>199</v>
      </c>
      <c r="D283" s="51">
        <v>440</v>
      </c>
      <c r="E283" s="51" t="s">
        <v>189</v>
      </c>
      <c r="F283" s="51" t="s">
        <v>5</v>
      </c>
      <c r="G283" s="51" t="s">
        <v>190</v>
      </c>
      <c r="H283" s="51" t="s">
        <v>190</v>
      </c>
      <c r="I283" s="51" t="s">
        <v>100</v>
      </c>
      <c r="J283" s="51" t="s">
        <v>100</v>
      </c>
      <c r="K283" s="51" t="s">
        <v>100</v>
      </c>
      <c r="L283" s="51">
        <v>1</v>
      </c>
      <c r="M283" s="51" t="s">
        <v>451</v>
      </c>
      <c r="N283" s="51">
        <v>90</v>
      </c>
      <c r="P283" s="51" t="s">
        <v>100</v>
      </c>
      <c r="Q283" s="51" t="s">
        <v>191</v>
      </c>
      <c r="T283" s="51">
        <v>201608</v>
      </c>
      <c r="U283" s="51" t="s">
        <v>34</v>
      </c>
      <c r="V283" s="51">
        <v>0</v>
      </c>
      <c r="W283" s="6">
        <v>-5427.83</v>
      </c>
      <c r="AA283" s="51" t="s">
        <v>35</v>
      </c>
      <c r="AB283" s="51" t="s">
        <v>59</v>
      </c>
      <c r="AD283" s="51" t="s">
        <v>434</v>
      </c>
      <c r="AE283" s="51" t="s">
        <v>60</v>
      </c>
      <c r="AG283" s="51" t="s">
        <v>100</v>
      </c>
      <c r="AH283" s="51" t="s">
        <v>105</v>
      </c>
    </row>
    <row r="284" spans="1:34" x14ac:dyDescent="0.3">
      <c r="A284" s="51" t="s">
        <v>30</v>
      </c>
      <c r="B284" s="51">
        <v>1</v>
      </c>
      <c r="C284" s="51" t="s">
        <v>199</v>
      </c>
      <c r="D284" s="51">
        <v>442</v>
      </c>
      <c r="E284" s="51" t="s">
        <v>437</v>
      </c>
      <c r="F284" s="51" t="s">
        <v>7</v>
      </c>
      <c r="G284" s="51" t="s">
        <v>190</v>
      </c>
      <c r="H284" s="51" t="s">
        <v>190</v>
      </c>
      <c r="I284" s="51" t="s">
        <v>100</v>
      </c>
      <c r="J284" s="51" t="s">
        <v>100</v>
      </c>
      <c r="K284" s="51" t="s">
        <v>100</v>
      </c>
      <c r="L284" s="51">
        <v>1</v>
      </c>
      <c r="M284" s="51" t="s">
        <v>451</v>
      </c>
      <c r="N284" s="51">
        <v>90</v>
      </c>
      <c r="P284" s="51" t="s">
        <v>100</v>
      </c>
      <c r="Q284" s="51" t="s">
        <v>191</v>
      </c>
      <c r="T284" s="51">
        <v>201608</v>
      </c>
      <c r="U284" s="51" t="s">
        <v>34</v>
      </c>
      <c r="V284" s="51">
        <v>0</v>
      </c>
      <c r="W284" s="6">
        <v>-108.35</v>
      </c>
      <c r="AA284" s="51" t="s">
        <v>35</v>
      </c>
      <c r="AB284" s="51" t="s">
        <v>59</v>
      </c>
      <c r="AD284" s="51" t="s">
        <v>434</v>
      </c>
      <c r="AE284" s="51" t="s">
        <v>60</v>
      </c>
      <c r="AG284" s="51" t="s">
        <v>100</v>
      </c>
      <c r="AH284" s="51" t="s">
        <v>105</v>
      </c>
    </row>
    <row r="285" spans="1:34" x14ac:dyDescent="0.3">
      <c r="A285" s="51" t="s">
        <v>30</v>
      </c>
      <c r="B285" s="51">
        <v>1</v>
      </c>
      <c r="C285" s="51" t="s">
        <v>199</v>
      </c>
      <c r="D285" s="51">
        <v>442</v>
      </c>
      <c r="E285" s="51" t="s">
        <v>193</v>
      </c>
      <c r="F285" s="51" t="s">
        <v>8</v>
      </c>
      <c r="G285" s="51" t="s">
        <v>190</v>
      </c>
      <c r="H285" s="51" t="s">
        <v>190</v>
      </c>
      <c r="I285" s="51" t="s">
        <v>100</v>
      </c>
      <c r="J285" s="51" t="s">
        <v>100</v>
      </c>
      <c r="K285" s="51" t="s">
        <v>100</v>
      </c>
      <c r="L285" s="51">
        <v>1</v>
      </c>
      <c r="M285" s="51" t="s">
        <v>451</v>
      </c>
      <c r="N285" s="51">
        <v>90</v>
      </c>
      <c r="P285" s="51" t="s">
        <v>100</v>
      </c>
      <c r="Q285" s="51" t="s">
        <v>191</v>
      </c>
      <c r="T285" s="51">
        <v>201608</v>
      </c>
      <c r="U285" s="51" t="s">
        <v>34</v>
      </c>
      <c r="V285" s="51">
        <v>0</v>
      </c>
      <c r="W285" s="6">
        <v>-468.54</v>
      </c>
      <c r="AA285" s="51" t="s">
        <v>35</v>
      </c>
      <c r="AB285" s="51" t="s">
        <v>59</v>
      </c>
      <c r="AD285" s="51" t="s">
        <v>434</v>
      </c>
      <c r="AE285" s="51" t="s">
        <v>60</v>
      </c>
      <c r="AG285" s="51" t="s">
        <v>100</v>
      </c>
      <c r="AH285" s="51" t="s">
        <v>105</v>
      </c>
    </row>
    <row r="286" spans="1:34" x14ac:dyDescent="0.3">
      <c r="A286" s="51" t="s">
        <v>30</v>
      </c>
      <c r="B286" s="51">
        <v>1</v>
      </c>
      <c r="C286" s="51" t="s">
        <v>199</v>
      </c>
      <c r="D286" s="51">
        <v>442</v>
      </c>
      <c r="E286" s="51" t="s">
        <v>194</v>
      </c>
      <c r="F286" s="51" t="s">
        <v>9</v>
      </c>
      <c r="G286" s="51" t="s">
        <v>190</v>
      </c>
      <c r="H286" s="51" t="s">
        <v>190</v>
      </c>
      <c r="I286" s="51" t="s">
        <v>100</v>
      </c>
      <c r="J286" s="51" t="s">
        <v>100</v>
      </c>
      <c r="K286" s="51" t="s">
        <v>100</v>
      </c>
      <c r="L286" s="51">
        <v>1</v>
      </c>
      <c r="M286" s="51" t="s">
        <v>451</v>
      </c>
      <c r="N286" s="51">
        <v>90</v>
      </c>
      <c r="P286" s="51" t="s">
        <v>100</v>
      </c>
      <c r="Q286" s="51" t="s">
        <v>191</v>
      </c>
      <c r="T286" s="51">
        <v>201608</v>
      </c>
      <c r="U286" s="51" t="s">
        <v>34</v>
      </c>
      <c r="V286" s="51">
        <v>0</v>
      </c>
      <c r="W286" s="6">
        <v>-20.34</v>
      </c>
      <c r="AA286" s="51" t="s">
        <v>35</v>
      </c>
      <c r="AB286" s="51" t="s">
        <v>59</v>
      </c>
      <c r="AD286" s="51" t="s">
        <v>434</v>
      </c>
      <c r="AE286" s="51" t="s">
        <v>60</v>
      </c>
      <c r="AG286" s="51" t="s">
        <v>100</v>
      </c>
      <c r="AH286" s="51" t="s">
        <v>105</v>
      </c>
    </row>
    <row r="287" spans="1:34" x14ac:dyDescent="0.3">
      <c r="A287" s="51" t="s">
        <v>30</v>
      </c>
      <c r="B287" s="51">
        <v>1</v>
      </c>
      <c r="C287" s="51" t="s">
        <v>199</v>
      </c>
      <c r="D287" s="51">
        <v>442</v>
      </c>
      <c r="E287" s="51" t="s">
        <v>195</v>
      </c>
      <c r="F287" s="51" t="s">
        <v>10</v>
      </c>
      <c r="G287" s="51" t="s">
        <v>190</v>
      </c>
      <c r="H287" s="51" t="s">
        <v>190</v>
      </c>
      <c r="I287" s="51" t="s">
        <v>100</v>
      </c>
      <c r="J287" s="51" t="s">
        <v>100</v>
      </c>
      <c r="K287" s="51" t="s">
        <v>100</v>
      </c>
      <c r="L287" s="51">
        <v>1</v>
      </c>
      <c r="M287" s="51" t="s">
        <v>451</v>
      </c>
      <c r="N287" s="51">
        <v>90</v>
      </c>
      <c r="P287" s="51" t="s">
        <v>100</v>
      </c>
      <c r="Q287" s="51" t="s">
        <v>191</v>
      </c>
      <c r="T287" s="51">
        <v>201608</v>
      </c>
      <c r="U287" s="51" t="s">
        <v>34</v>
      </c>
      <c r="V287" s="51">
        <v>0</v>
      </c>
      <c r="W287" s="6">
        <v>-726.72</v>
      </c>
      <c r="AA287" s="51" t="s">
        <v>35</v>
      </c>
      <c r="AB287" s="51" t="s">
        <v>59</v>
      </c>
      <c r="AD287" s="51" t="s">
        <v>434</v>
      </c>
      <c r="AE287" s="51" t="s">
        <v>60</v>
      </c>
      <c r="AG287" s="51" t="s">
        <v>100</v>
      </c>
      <c r="AH287" s="51" t="s">
        <v>105</v>
      </c>
    </row>
    <row r="288" spans="1:34" x14ac:dyDescent="0.3">
      <c r="A288" s="51" t="s">
        <v>30</v>
      </c>
      <c r="B288" s="51">
        <v>1</v>
      </c>
      <c r="C288" s="51" t="s">
        <v>199</v>
      </c>
      <c r="D288" s="51">
        <v>442</v>
      </c>
      <c r="E288" s="51" t="s">
        <v>196</v>
      </c>
      <c r="F288" s="51" t="s">
        <v>11</v>
      </c>
      <c r="G288" s="51" t="s">
        <v>190</v>
      </c>
      <c r="H288" s="51" t="s">
        <v>190</v>
      </c>
      <c r="I288" s="51" t="s">
        <v>100</v>
      </c>
      <c r="J288" s="51" t="s">
        <v>100</v>
      </c>
      <c r="K288" s="51" t="s">
        <v>100</v>
      </c>
      <c r="L288" s="51">
        <v>1</v>
      </c>
      <c r="M288" s="51" t="s">
        <v>451</v>
      </c>
      <c r="N288" s="51">
        <v>90</v>
      </c>
      <c r="P288" s="51" t="s">
        <v>100</v>
      </c>
      <c r="Q288" s="51" t="s">
        <v>191</v>
      </c>
      <c r="T288" s="51">
        <v>201608</v>
      </c>
      <c r="U288" s="51" t="s">
        <v>34</v>
      </c>
      <c r="V288" s="51">
        <v>0</v>
      </c>
      <c r="W288" s="6">
        <v>-80.44</v>
      </c>
      <c r="AA288" s="51" t="s">
        <v>35</v>
      </c>
      <c r="AB288" s="51" t="s">
        <v>59</v>
      </c>
      <c r="AD288" s="51" t="s">
        <v>434</v>
      </c>
      <c r="AE288" s="51" t="s">
        <v>60</v>
      </c>
      <c r="AG288" s="51" t="s">
        <v>100</v>
      </c>
      <c r="AH288" s="51" t="s">
        <v>105</v>
      </c>
    </row>
    <row r="289" spans="1:34" x14ac:dyDescent="0.3">
      <c r="A289" s="51" t="s">
        <v>30</v>
      </c>
      <c r="B289" s="51">
        <v>1</v>
      </c>
      <c r="C289" s="51" t="s">
        <v>199</v>
      </c>
      <c r="D289" s="51">
        <v>442</v>
      </c>
      <c r="E289" s="51" t="s">
        <v>197</v>
      </c>
      <c r="F289" s="51" t="s">
        <v>12</v>
      </c>
      <c r="G289" s="51" t="s">
        <v>190</v>
      </c>
      <c r="H289" s="51" t="s">
        <v>190</v>
      </c>
      <c r="I289" s="51" t="s">
        <v>100</v>
      </c>
      <c r="J289" s="51" t="s">
        <v>100</v>
      </c>
      <c r="K289" s="51" t="s">
        <v>100</v>
      </c>
      <c r="L289" s="51">
        <v>1</v>
      </c>
      <c r="M289" s="51" t="s">
        <v>451</v>
      </c>
      <c r="N289" s="51">
        <v>90</v>
      </c>
      <c r="P289" s="51" t="s">
        <v>100</v>
      </c>
      <c r="Q289" s="51" t="s">
        <v>191</v>
      </c>
      <c r="T289" s="51">
        <v>201608</v>
      </c>
      <c r="U289" s="51" t="s">
        <v>34</v>
      </c>
      <c r="V289" s="51">
        <v>0</v>
      </c>
      <c r="W289" s="6">
        <v>-227.45</v>
      </c>
      <c r="AA289" s="51" t="s">
        <v>35</v>
      </c>
      <c r="AB289" s="51" t="s">
        <v>59</v>
      </c>
      <c r="AD289" s="51" t="s">
        <v>434</v>
      </c>
      <c r="AE289" s="51" t="s">
        <v>60</v>
      </c>
      <c r="AG289" s="51" t="s">
        <v>100</v>
      </c>
      <c r="AH289" s="51" t="s">
        <v>105</v>
      </c>
    </row>
    <row r="290" spans="1:34" x14ac:dyDescent="0.3">
      <c r="A290" s="51" t="s">
        <v>30</v>
      </c>
      <c r="B290" s="51">
        <v>1</v>
      </c>
      <c r="C290" s="51" t="s">
        <v>199</v>
      </c>
      <c r="D290" s="51">
        <v>442</v>
      </c>
      <c r="E290" s="51" t="s">
        <v>198</v>
      </c>
      <c r="F290" s="51" t="s">
        <v>13</v>
      </c>
      <c r="G290" s="51" t="s">
        <v>190</v>
      </c>
      <c r="H290" s="51" t="s">
        <v>190</v>
      </c>
      <c r="I290" s="51" t="s">
        <v>100</v>
      </c>
      <c r="J290" s="51" t="s">
        <v>100</v>
      </c>
      <c r="K290" s="51" t="s">
        <v>100</v>
      </c>
      <c r="L290" s="51">
        <v>1</v>
      </c>
      <c r="M290" s="51" t="s">
        <v>451</v>
      </c>
      <c r="N290" s="51">
        <v>90</v>
      </c>
      <c r="P290" s="51" t="s">
        <v>100</v>
      </c>
      <c r="Q290" s="51" t="s">
        <v>191</v>
      </c>
      <c r="T290" s="51">
        <v>201608</v>
      </c>
      <c r="U290" s="51" t="s">
        <v>34</v>
      </c>
      <c r="V290" s="51">
        <v>0</v>
      </c>
      <c r="W290" s="6">
        <v>-415.86</v>
      </c>
      <c r="AA290" s="51" t="s">
        <v>35</v>
      </c>
      <c r="AB290" s="51" t="s">
        <v>59</v>
      </c>
      <c r="AD290" s="51" t="s">
        <v>434</v>
      </c>
      <c r="AE290" s="51" t="s">
        <v>60</v>
      </c>
      <c r="AG290" s="51" t="s">
        <v>100</v>
      </c>
      <c r="AH290" s="51" t="s">
        <v>105</v>
      </c>
    </row>
    <row r="291" spans="1:34" x14ac:dyDescent="0.3">
      <c r="A291" s="51" t="s">
        <v>30</v>
      </c>
      <c r="B291" s="51">
        <v>1</v>
      </c>
      <c r="C291" s="51" t="s">
        <v>200</v>
      </c>
      <c r="D291" s="51">
        <v>440</v>
      </c>
      <c r="E291" s="51" t="s">
        <v>189</v>
      </c>
      <c r="F291" s="51" t="s">
        <v>5</v>
      </c>
      <c r="G291" s="51" t="s">
        <v>190</v>
      </c>
      <c r="H291" s="51" t="s">
        <v>190</v>
      </c>
      <c r="I291" s="51" t="s">
        <v>100</v>
      </c>
      <c r="J291" s="51" t="s">
        <v>100</v>
      </c>
      <c r="K291" s="51" t="s">
        <v>100</v>
      </c>
      <c r="L291" s="51">
        <v>1</v>
      </c>
      <c r="M291" s="51" t="s">
        <v>451</v>
      </c>
      <c r="N291" s="51">
        <v>90</v>
      </c>
      <c r="P291" s="51" t="s">
        <v>100</v>
      </c>
      <c r="Q291" s="51" t="s">
        <v>191</v>
      </c>
      <c r="T291" s="51">
        <v>201608</v>
      </c>
      <c r="U291" s="51" t="s">
        <v>34</v>
      </c>
      <c r="V291" s="51">
        <v>0</v>
      </c>
      <c r="W291" s="6">
        <v>-5824.76</v>
      </c>
      <c r="AA291" s="51" t="s">
        <v>35</v>
      </c>
      <c r="AB291" s="51" t="s">
        <v>59</v>
      </c>
      <c r="AD291" s="51" t="s">
        <v>434</v>
      </c>
      <c r="AE291" s="51" t="s">
        <v>60</v>
      </c>
      <c r="AG291" s="51" t="s">
        <v>100</v>
      </c>
      <c r="AH291" s="51" t="s">
        <v>105</v>
      </c>
    </row>
    <row r="292" spans="1:34" x14ac:dyDescent="0.3">
      <c r="A292" s="51" t="s">
        <v>30</v>
      </c>
      <c r="B292" s="51">
        <v>1</v>
      </c>
      <c r="C292" s="51" t="s">
        <v>200</v>
      </c>
      <c r="D292" s="51">
        <v>442</v>
      </c>
      <c r="E292" s="51" t="s">
        <v>437</v>
      </c>
      <c r="F292" s="51" t="s">
        <v>7</v>
      </c>
      <c r="G292" s="51" t="s">
        <v>190</v>
      </c>
      <c r="H292" s="51" t="s">
        <v>190</v>
      </c>
      <c r="I292" s="51" t="s">
        <v>100</v>
      </c>
      <c r="J292" s="51" t="s">
        <v>100</v>
      </c>
      <c r="K292" s="51" t="s">
        <v>100</v>
      </c>
      <c r="L292" s="51">
        <v>1</v>
      </c>
      <c r="M292" s="51" t="s">
        <v>451</v>
      </c>
      <c r="N292" s="51">
        <v>90</v>
      </c>
      <c r="P292" s="51" t="s">
        <v>100</v>
      </c>
      <c r="Q292" s="51" t="s">
        <v>191</v>
      </c>
      <c r="T292" s="51">
        <v>201608</v>
      </c>
      <c r="U292" s="51" t="s">
        <v>34</v>
      </c>
      <c r="V292" s="51">
        <v>0</v>
      </c>
      <c r="W292" s="6">
        <v>-214.41</v>
      </c>
      <c r="AA292" s="51" t="s">
        <v>35</v>
      </c>
      <c r="AB292" s="51" t="s">
        <v>59</v>
      </c>
      <c r="AD292" s="51" t="s">
        <v>434</v>
      </c>
      <c r="AE292" s="51" t="s">
        <v>60</v>
      </c>
      <c r="AG292" s="51" t="s">
        <v>100</v>
      </c>
      <c r="AH292" s="51" t="s">
        <v>105</v>
      </c>
    </row>
    <row r="293" spans="1:34" x14ac:dyDescent="0.3">
      <c r="A293" s="51" t="s">
        <v>30</v>
      </c>
      <c r="B293" s="51">
        <v>1</v>
      </c>
      <c r="C293" s="51" t="s">
        <v>200</v>
      </c>
      <c r="D293" s="51">
        <v>442</v>
      </c>
      <c r="E293" s="51" t="s">
        <v>193</v>
      </c>
      <c r="F293" s="51" t="s">
        <v>8</v>
      </c>
      <c r="G293" s="51" t="s">
        <v>190</v>
      </c>
      <c r="H293" s="51" t="s">
        <v>190</v>
      </c>
      <c r="I293" s="51" t="s">
        <v>100</v>
      </c>
      <c r="J293" s="51" t="s">
        <v>100</v>
      </c>
      <c r="K293" s="51" t="s">
        <v>100</v>
      </c>
      <c r="L293" s="51">
        <v>1</v>
      </c>
      <c r="M293" s="51" t="s">
        <v>451</v>
      </c>
      <c r="N293" s="51">
        <v>90</v>
      </c>
      <c r="P293" s="51" t="s">
        <v>100</v>
      </c>
      <c r="Q293" s="51" t="s">
        <v>191</v>
      </c>
      <c r="T293" s="51">
        <v>201608</v>
      </c>
      <c r="U293" s="51" t="s">
        <v>34</v>
      </c>
      <c r="V293" s="51">
        <v>0</v>
      </c>
      <c r="W293" s="6">
        <v>-485.05</v>
      </c>
      <c r="AA293" s="51" t="s">
        <v>35</v>
      </c>
      <c r="AB293" s="51" t="s">
        <v>59</v>
      </c>
      <c r="AD293" s="51" t="s">
        <v>434</v>
      </c>
      <c r="AE293" s="51" t="s">
        <v>60</v>
      </c>
      <c r="AG293" s="51" t="s">
        <v>100</v>
      </c>
      <c r="AH293" s="51" t="s">
        <v>105</v>
      </c>
    </row>
    <row r="294" spans="1:34" x14ac:dyDescent="0.3">
      <c r="A294" s="51" t="s">
        <v>30</v>
      </c>
      <c r="B294" s="51">
        <v>1</v>
      </c>
      <c r="C294" s="51" t="s">
        <v>200</v>
      </c>
      <c r="D294" s="51">
        <v>442</v>
      </c>
      <c r="E294" s="51" t="s">
        <v>194</v>
      </c>
      <c r="F294" s="51" t="s">
        <v>9</v>
      </c>
      <c r="G294" s="51" t="s">
        <v>190</v>
      </c>
      <c r="H294" s="51" t="s">
        <v>190</v>
      </c>
      <c r="I294" s="51" t="s">
        <v>100</v>
      </c>
      <c r="J294" s="51" t="s">
        <v>100</v>
      </c>
      <c r="K294" s="51" t="s">
        <v>100</v>
      </c>
      <c r="L294" s="51">
        <v>1</v>
      </c>
      <c r="M294" s="51" t="s">
        <v>451</v>
      </c>
      <c r="N294" s="51">
        <v>90</v>
      </c>
      <c r="P294" s="51" t="s">
        <v>100</v>
      </c>
      <c r="Q294" s="51" t="s">
        <v>191</v>
      </c>
      <c r="T294" s="51">
        <v>201608</v>
      </c>
      <c r="U294" s="51" t="s">
        <v>34</v>
      </c>
      <c r="V294" s="51">
        <v>0</v>
      </c>
      <c r="W294" s="6">
        <v>-8.41</v>
      </c>
      <c r="AA294" s="51" t="s">
        <v>35</v>
      </c>
      <c r="AB294" s="51" t="s">
        <v>59</v>
      </c>
      <c r="AD294" s="51" t="s">
        <v>434</v>
      </c>
      <c r="AE294" s="51" t="s">
        <v>60</v>
      </c>
      <c r="AG294" s="51" t="s">
        <v>100</v>
      </c>
      <c r="AH294" s="51" t="s">
        <v>105</v>
      </c>
    </row>
    <row r="295" spans="1:34" x14ac:dyDescent="0.3">
      <c r="A295" s="51" t="s">
        <v>30</v>
      </c>
      <c r="B295" s="51">
        <v>1</v>
      </c>
      <c r="C295" s="51" t="s">
        <v>200</v>
      </c>
      <c r="D295" s="51">
        <v>442</v>
      </c>
      <c r="E295" s="51" t="s">
        <v>195</v>
      </c>
      <c r="F295" s="51" t="s">
        <v>10</v>
      </c>
      <c r="G295" s="51" t="s">
        <v>190</v>
      </c>
      <c r="H295" s="51" t="s">
        <v>190</v>
      </c>
      <c r="I295" s="51" t="s">
        <v>100</v>
      </c>
      <c r="J295" s="51" t="s">
        <v>100</v>
      </c>
      <c r="K295" s="51" t="s">
        <v>100</v>
      </c>
      <c r="L295" s="51">
        <v>1</v>
      </c>
      <c r="M295" s="51" t="s">
        <v>451</v>
      </c>
      <c r="N295" s="51">
        <v>90</v>
      </c>
      <c r="P295" s="51" t="s">
        <v>100</v>
      </c>
      <c r="Q295" s="51" t="s">
        <v>191</v>
      </c>
      <c r="T295" s="51">
        <v>201608</v>
      </c>
      <c r="U295" s="51" t="s">
        <v>34</v>
      </c>
      <c r="V295" s="51">
        <v>0</v>
      </c>
      <c r="W295" s="6">
        <v>-557.79999999999995</v>
      </c>
      <c r="AA295" s="51" t="s">
        <v>35</v>
      </c>
      <c r="AB295" s="51" t="s">
        <v>59</v>
      </c>
      <c r="AD295" s="51" t="s">
        <v>434</v>
      </c>
      <c r="AE295" s="51" t="s">
        <v>60</v>
      </c>
      <c r="AG295" s="51" t="s">
        <v>100</v>
      </c>
      <c r="AH295" s="51" t="s">
        <v>105</v>
      </c>
    </row>
    <row r="296" spans="1:34" x14ac:dyDescent="0.3">
      <c r="A296" s="51" t="s">
        <v>30</v>
      </c>
      <c r="B296" s="51">
        <v>1</v>
      </c>
      <c r="C296" s="51" t="s">
        <v>200</v>
      </c>
      <c r="D296" s="51">
        <v>442</v>
      </c>
      <c r="E296" s="51" t="s">
        <v>196</v>
      </c>
      <c r="F296" s="51" t="s">
        <v>11</v>
      </c>
      <c r="G296" s="51" t="s">
        <v>190</v>
      </c>
      <c r="H296" s="51" t="s">
        <v>190</v>
      </c>
      <c r="I296" s="51" t="s">
        <v>100</v>
      </c>
      <c r="J296" s="51" t="s">
        <v>100</v>
      </c>
      <c r="K296" s="51" t="s">
        <v>100</v>
      </c>
      <c r="L296" s="51">
        <v>1</v>
      </c>
      <c r="M296" s="51" t="s">
        <v>451</v>
      </c>
      <c r="N296" s="51">
        <v>90</v>
      </c>
      <c r="P296" s="51" t="s">
        <v>100</v>
      </c>
      <c r="Q296" s="51" t="s">
        <v>191</v>
      </c>
      <c r="T296" s="51">
        <v>201608</v>
      </c>
      <c r="U296" s="51" t="s">
        <v>34</v>
      </c>
      <c r="V296" s="51">
        <v>0</v>
      </c>
      <c r="W296" s="6">
        <v>-100.15</v>
      </c>
      <c r="AA296" s="51" t="s">
        <v>35</v>
      </c>
      <c r="AB296" s="51" t="s">
        <v>59</v>
      </c>
      <c r="AD296" s="51" t="s">
        <v>434</v>
      </c>
      <c r="AE296" s="51" t="s">
        <v>60</v>
      </c>
      <c r="AG296" s="51" t="s">
        <v>100</v>
      </c>
      <c r="AH296" s="51" t="s">
        <v>105</v>
      </c>
    </row>
    <row r="297" spans="1:34" x14ac:dyDescent="0.3">
      <c r="A297" s="51" t="s">
        <v>30</v>
      </c>
      <c r="B297" s="51">
        <v>1</v>
      </c>
      <c r="C297" s="51" t="s">
        <v>200</v>
      </c>
      <c r="D297" s="51">
        <v>442</v>
      </c>
      <c r="E297" s="51" t="s">
        <v>197</v>
      </c>
      <c r="F297" s="51" t="s">
        <v>12</v>
      </c>
      <c r="G297" s="51" t="s">
        <v>190</v>
      </c>
      <c r="H297" s="51" t="s">
        <v>190</v>
      </c>
      <c r="I297" s="51" t="s">
        <v>100</v>
      </c>
      <c r="J297" s="51" t="s">
        <v>100</v>
      </c>
      <c r="K297" s="51" t="s">
        <v>100</v>
      </c>
      <c r="L297" s="51">
        <v>1</v>
      </c>
      <c r="M297" s="51" t="s">
        <v>451</v>
      </c>
      <c r="N297" s="51">
        <v>90</v>
      </c>
      <c r="P297" s="51" t="s">
        <v>100</v>
      </c>
      <c r="Q297" s="51" t="s">
        <v>191</v>
      </c>
      <c r="T297" s="51">
        <v>201608</v>
      </c>
      <c r="U297" s="51" t="s">
        <v>34</v>
      </c>
      <c r="V297" s="51">
        <v>0</v>
      </c>
      <c r="W297" s="6">
        <v>-535.48</v>
      </c>
      <c r="AA297" s="51" t="s">
        <v>35</v>
      </c>
      <c r="AB297" s="51" t="s">
        <v>59</v>
      </c>
      <c r="AD297" s="51" t="s">
        <v>434</v>
      </c>
      <c r="AE297" s="51" t="s">
        <v>60</v>
      </c>
      <c r="AG297" s="51" t="s">
        <v>100</v>
      </c>
      <c r="AH297" s="51" t="s">
        <v>105</v>
      </c>
    </row>
    <row r="298" spans="1:34" x14ac:dyDescent="0.3">
      <c r="A298" s="51" t="s">
        <v>30</v>
      </c>
      <c r="B298" s="51">
        <v>1</v>
      </c>
      <c r="C298" s="51" t="s">
        <v>200</v>
      </c>
      <c r="D298" s="51">
        <v>442</v>
      </c>
      <c r="E298" s="51" t="s">
        <v>198</v>
      </c>
      <c r="F298" s="51" t="s">
        <v>13</v>
      </c>
      <c r="G298" s="51" t="s">
        <v>190</v>
      </c>
      <c r="H298" s="51" t="s">
        <v>190</v>
      </c>
      <c r="I298" s="51" t="s">
        <v>100</v>
      </c>
      <c r="J298" s="51" t="s">
        <v>100</v>
      </c>
      <c r="K298" s="51" t="s">
        <v>100</v>
      </c>
      <c r="L298" s="51">
        <v>1</v>
      </c>
      <c r="M298" s="51" t="s">
        <v>451</v>
      </c>
      <c r="N298" s="51">
        <v>90</v>
      </c>
      <c r="P298" s="51" t="s">
        <v>100</v>
      </c>
      <c r="Q298" s="51" t="s">
        <v>191</v>
      </c>
      <c r="T298" s="51">
        <v>201608</v>
      </c>
      <c r="U298" s="51" t="s">
        <v>34</v>
      </c>
      <c r="V298" s="51">
        <v>0</v>
      </c>
      <c r="W298" s="6">
        <v>-106.23</v>
      </c>
      <c r="AA298" s="51" t="s">
        <v>35</v>
      </c>
      <c r="AB298" s="51" t="s">
        <v>59</v>
      </c>
      <c r="AD298" s="51" t="s">
        <v>434</v>
      </c>
      <c r="AE298" s="51" t="s">
        <v>60</v>
      </c>
      <c r="AG298" s="51" t="s">
        <v>100</v>
      </c>
      <c r="AH298" s="51" t="s">
        <v>105</v>
      </c>
    </row>
    <row r="299" spans="1:34" x14ac:dyDescent="0.3">
      <c r="A299" s="51" t="s">
        <v>30</v>
      </c>
      <c r="B299" s="51">
        <v>1</v>
      </c>
      <c r="C299" s="51" t="s">
        <v>201</v>
      </c>
      <c r="D299" s="51">
        <v>440</v>
      </c>
      <c r="E299" s="51" t="s">
        <v>189</v>
      </c>
      <c r="F299" s="51" t="s">
        <v>5</v>
      </c>
      <c r="G299" s="51" t="s">
        <v>190</v>
      </c>
      <c r="H299" s="51" t="s">
        <v>190</v>
      </c>
      <c r="I299" s="51" t="s">
        <v>100</v>
      </c>
      <c r="J299" s="51" t="s">
        <v>100</v>
      </c>
      <c r="K299" s="51" t="s">
        <v>100</v>
      </c>
      <c r="L299" s="51">
        <v>1</v>
      </c>
      <c r="M299" s="51" t="s">
        <v>451</v>
      </c>
      <c r="N299" s="51">
        <v>90</v>
      </c>
      <c r="P299" s="51" t="s">
        <v>100</v>
      </c>
      <c r="Q299" s="51" t="s">
        <v>191</v>
      </c>
      <c r="T299" s="51">
        <v>201608</v>
      </c>
      <c r="U299" s="51" t="s">
        <v>34</v>
      </c>
      <c r="V299" s="51">
        <v>0</v>
      </c>
      <c r="W299" s="6">
        <v>-11100.08</v>
      </c>
      <c r="AA299" s="51" t="s">
        <v>35</v>
      </c>
      <c r="AB299" s="51" t="s">
        <v>59</v>
      </c>
      <c r="AD299" s="51" t="s">
        <v>434</v>
      </c>
      <c r="AE299" s="51" t="s">
        <v>60</v>
      </c>
      <c r="AG299" s="51" t="s">
        <v>100</v>
      </c>
      <c r="AH299" s="51" t="s">
        <v>105</v>
      </c>
    </row>
    <row r="300" spans="1:34" x14ac:dyDescent="0.3">
      <c r="A300" s="51" t="s">
        <v>30</v>
      </c>
      <c r="B300" s="51">
        <v>1</v>
      </c>
      <c r="C300" s="51" t="s">
        <v>201</v>
      </c>
      <c r="D300" s="51">
        <v>442</v>
      </c>
      <c r="E300" s="51" t="s">
        <v>437</v>
      </c>
      <c r="F300" s="51" t="s">
        <v>7</v>
      </c>
      <c r="G300" s="51" t="s">
        <v>190</v>
      </c>
      <c r="H300" s="51" t="s">
        <v>190</v>
      </c>
      <c r="I300" s="51" t="s">
        <v>100</v>
      </c>
      <c r="J300" s="51" t="s">
        <v>100</v>
      </c>
      <c r="K300" s="51" t="s">
        <v>100</v>
      </c>
      <c r="L300" s="51">
        <v>1</v>
      </c>
      <c r="M300" s="51" t="s">
        <v>451</v>
      </c>
      <c r="N300" s="51">
        <v>90</v>
      </c>
      <c r="P300" s="51" t="s">
        <v>100</v>
      </c>
      <c r="Q300" s="51" t="s">
        <v>191</v>
      </c>
      <c r="T300" s="51">
        <v>201608</v>
      </c>
      <c r="U300" s="51" t="s">
        <v>34</v>
      </c>
      <c r="V300" s="51">
        <v>0</v>
      </c>
      <c r="W300" s="6">
        <v>-184.37</v>
      </c>
      <c r="AA300" s="51" t="s">
        <v>35</v>
      </c>
      <c r="AB300" s="51" t="s">
        <v>59</v>
      </c>
      <c r="AD300" s="51" t="s">
        <v>434</v>
      </c>
      <c r="AE300" s="51" t="s">
        <v>60</v>
      </c>
      <c r="AG300" s="51" t="s">
        <v>100</v>
      </c>
      <c r="AH300" s="51" t="s">
        <v>105</v>
      </c>
    </row>
    <row r="301" spans="1:34" x14ac:dyDescent="0.3">
      <c r="A301" s="51" t="s">
        <v>30</v>
      </c>
      <c r="B301" s="51">
        <v>1</v>
      </c>
      <c r="C301" s="51" t="s">
        <v>201</v>
      </c>
      <c r="D301" s="51">
        <v>442</v>
      </c>
      <c r="E301" s="51" t="s">
        <v>193</v>
      </c>
      <c r="F301" s="51" t="s">
        <v>8</v>
      </c>
      <c r="G301" s="51" t="s">
        <v>190</v>
      </c>
      <c r="H301" s="51" t="s">
        <v>190</v>
      </c>
      <c r="I301" s="51" t="s">
        <v>100</v>
      </c>
      <c r="J301" s="51" t="s">
        <v>100</v>
      </c>
      <c r="K301" s="51" t="s">
        <v>100</v>
      </c>
      <c r="L301" s="51">
        <v>1</v>
      </c>
      <c r="M301" s="51" t="s">
        <v>451</v>
      </c>
      <c r="N301" s="51">
        <v>90</v>
      </c>
      <c r="P301" s="51" t="s">
        <v>100</v>
      </c>
      <c r="Q301" s="51" t="s">
        <v>191</v>
      </c>
      <c r="T301" s="51">
        <v>201608</v>
      </c>
      <c r="U301" s="51" t="s">
        <v>34</v>
      </c>
      <c r="V301" s="51">
        <v>0</v>
      </c>
      <c r="W301" s="6">
        <v>-856.04</v>
      </c>
      <c r="AA301" s="51" t="s">
        <v>35</v>
      </c>
      <c r="AB301" s="51" t="s">
        <v>59</v>
      </c>
      <c r="AD301" s="51" t="s">
        <v>434</v>
      </c>
      <c r="AE301" s="51" t="s">
        <v>60</v>
      </c>
      <c r="AG301" s="51" t="s">
        <v>100</v>
      </c>
      <c r="AH301" s="51" t="s">
        <v>105</v>
      </c>
    </row>
    <row r="302" spans="1:34" x14ac:dyDescent="0.3">
      <c r="A302" s="51" t="s">
        <v>30</v>
      </c>
      <c r="B302" s="51">
        <v>1</v>
      </c>
      <c r="C302" s="51" t="s">
        <v>201</v>
      </c>
      <c r="D302" s="51">
        <v>442</v>
      </c>
      <c r="E302" s="51" t="s">
        <v>194</v>
      </c>
      <c r="F302" s="51" t="s">
        <v>9</v>
      </c>
      <c r="G302" s="51" t="s">
        <v>190</v>
      </c>
      <c r="H302" s="51" t="s">
        <v>190</v>
      </c>
      <c r="I302" s="51" t="s">
        <v>100</v>
      </c>
      <c r="J302" s="51" t="s">
        <v>100</v>
      </c>
      <c r="K302" s="51" t="s">
        <v>100</v>
      </c>
      <c r="L302" s="51">
        <v>1</v>
      </c>
      <c r="M302" s="51" t="s">
        <v>451</v>
      </c>
      <c r="N302" s="51">
        <v>90</v>
      </c>
      <c r="P302" s="51" t="s">
        <v>100</v>
      </c>
      <c r="Q302" s="51" t="s">
        <v>191</v>
      </c>
      <c r="T302" s="51">
        <v>201608</v>
      </c>
      <c r="U302" s="51" t="s">
        <v>34</v>
      </c>
      <c r="V302" s="51">
        <v>0</v>
      </c>
      <c r="W302" s="6">
        <v>-27.83</v>
      </c>
      <c r="AA302" s="51" t="s">
        <v>35</v>
      </c>
      <c r="AB302" s="51" t="s">
        <v>59</v>
      </c>
      <c r="AD302" s="51" t="s">
        <v>434</v>
      </c>
      <c r="AE302" s="51" t="s">
        <v>60</v>
      </c>
      <c r="AG302" s="51" t="s">
        <v>100</v>
      </c>
      <c r="AH302" s="51" t="s">
        <v>105</v>
      </c>
    </row>
    <row r="303" spans="1:34" x14ac:dyDescent="0.3">
      <c r="A303" s="51" t="s">
        <v>30</v>
      </c>
      <c r="B303" s="51">
        <v>1</v>
      </c>
      <c r="C303" s="51" t="s">
        <v>201</v>
      </c>
      <c r="D303" s="51">
        <v>442</v>
      </c>
      <c r="E303" s="51" t="s">
        <v>195</v>
      </c>
      <c r="F303" s="51" t="s">
        <v>10</v>
      </c>
      <c r="G303" s="51" t="s">
        <v>190</v>
      </c>
      <c r="H303" s="51" t="s">
        <v>190</v>
      </c>
      <c r="I303" s="51" t="s">
        <v>100</v>
      </c>
      <c r="J303" s="51" t="s">
        <v>100</v>
      </c>
      <c r="K303" s="51" t="s">
        <v>100</v>
      </c>
      <c r="L303" s="51">
        <v>1</v>
      </c>
      <c r="M303" s="51" t="s">
        <v>451</v>
      </c>
      <c r="N303" s="51">
        <v>90</v>
      </c>
      <c r="P303" s="51" t="s">
        <v>100</v>
      </c>
      <c r="Q303" s="51" t="s">
        <v>191</v>
      </c>
      <c r="T303" s="51">
        <v>201608</v>
      </c>
      <c r="U303" s="51" t="s">
        <v>34</v>
      </c>
      <c r="V303" s="51">
        <v>0</v>
      </c>
      <c r="W303" s="6">
        <v>-1676.18</v>
      </c>
      <c r="AA303" s="51" t="s">
        <v>35</v>
      </c>
      <c r="AB303" s="51" t="s">
        <v>59</v>
      </c>
      <c r="AD303" s="51" t="s">
        <v>434</v>
      </c>
      <c r="AE303" s="51" t="s">
        <v>60</v>
      </c>
      <c r="AG303" s="51" t="s">
        <v>100</v>
      </c>
      <c r="AH303" s="51" t="s">
        <v>105</v>
      </c>
    </row>
    <row r="304" spans="1:34" x14ac:dyDescent="0.3">
      <c r="A304" s="51" t="s">
        <v>30</v>
      </c>
      <c r="B304" s="51">
        <v>1</v>
      </c>
      <c r="C304" s="51" t="s">
        <v>201</v>
      </c>
      <c r="D304" s="51">
        <v>442</v>
      </c>
      <c r="E304" s="51" t="s">
        <v>196</v>
      </c>
      <c r="F304" s="51" t="s">
        <v>11</v>
      </c>
      <c r="G304" s="51" t="s">
        <v>190</v>
      </c>
      <c r="H304" s="51" t="s">
        <v>190</v>
      </c>
      <c r="I304" s="51" t="s">
        <v>100</v>
      </c>
      <c r="J304" s="51" t="s">
        <v>100</v>
      </c>
      <c r="K304" s="51" t="s">
        <v>100</v>
      </c>
      <c r="L304" s="51">
        <v>1</v>
      </c>
      <c r="M304" s="51" t="s">
        <v>451</v>
      </c>
      <c r="N304" s="51">
        <v>90</v>
      </c>
      <c r="P304" s="51" t="s">
        <v>100</v>
      </c>
      <c r="Q304" s="51" t="s">
        <v>191</v>
      </c>
      <c r="T304" s="51">
        <v>201608</v>
      </c>
      <c r="U304" s="51" t="s">
        <v>34</v>
      </c>
      <c r="V304" s="51">
        <v>0</v>
      </c>
      <c r="W304" s="6">
        <v>-216.8</v>
      </c>
      <c r="AA304" s="51" t="s">
        <v>35</v>
      </c>
      <c r="AB304" s="51" t="s">
        <v>59</v>
      </c>
      <c r="AD304" s="51" t="s">
        <v>434</v>
      </c>
      <c r="AE304" s="51" t="s">
        <v>60</v>
      </c>
      <c r="AG304" s="51" t="s">
        <v>100</v>
      </c>
      <c r="AH304" s="51" t="s">
        <v>105</v>
      </c>
    </row>
    <row r="305" spans="1:34" x14ac:dyDescent="0.3">
      <c r="A305" s="51" t="s">
        <v>30</v>
      </c>
      <c r="B305" s="51">
        <v>1</v>
      </c>
      <c r="C305" s="51" t="s">
        <v>201</v>
      </c>
      <c r="D305" s="51">
        <v>442</v>
      </c>
      <c r="E305" s="51" t="s">
        <v>197</v>
      </c>
      <c r="F305" s="51" t="s">
        <v>12</v>
      </c>
      <c r="G305" s="51" t="s">
        <v>190</v>
      </c>
      <c r="H305" s="51" t="s">
        <v>190</v>
      </c>
      <c r="I305" s="51" t="s">
        <v>100</v>
      </c>
      <c r="J305" s="51" t="s">
        <v>100</v>
      </c>
      <c r="K305" s="51" t="s">
        <v>100</v>
      </c>
      <c r="L305" s="51">
        <v>1</v>
      </c>
      <c r="M305" s="51" t="s">
        <v>451</v>
      </c>
      <c r="N305" s="51">
        <v>90</v>
      </c>
      <c r="P305" s="51" t="s">
        <v>100</v>
      </c>
      <c r="Q305" s="51" t="s">
        <v>191</v>
      </c>
      <c r="T305" s="51">
        <v>201608</v>
      </c>
      <c r="U305" s="51" t="s">
        <v>34</v>
      </c>
      <c r="V305" s="51">
        <v>0</v>
      </c>
      <c r="W305" s="6">
        <v>-1451.96</v>
      </c>
      <c r="AA305" s="51" t="s">
        <v>35</v>
      </c>
      <c r="AB305" s="51" t="s">
        <v>59</v>
      </c>
      <c r="AD305" s="51" t="s">
        <v>434</v>
      </c>
      <c r="AE305" s="51" t="s">
        <v>60</v>
      </c>
      <c r="AG305" s="51" t="s">
        <v>100</v>
      </c>
      <c r="AH305" s="51" t="s">
        <v>105</v>
      </c>
    </row>
    <row r="306" spans="1:34" x14ac:dyDescent="0.3">
      <c r="A306" s="51" t="s">
        <v>30</v>
      </c>
      <c r="B306" s="51">
        <v>1</v>
      </c>
      <c r="C306" s="51" t="s">
        <v>201</v>
      </c>
      <c r="D306" s="51">
        <v>442</v>
      </c>
      <c r="E306" s="51" t="s">
        <v>198</v>
      </c>
      <c r="F306" s="51" t="s">
        <v>13</v>
      </c>
      <c r="G306" s="51" t="s">
        <v>190</v>
      </c>
      <c r="H306" s="51" t="s">
        <v>190</v>
      </c>
      <c r="I306" s="51" t="s">
        <v>100</v>
      </c>
      <c r="J306" s="51" t="s">
        <v>100</v>
      </c>
      <c r="K306" s="51" t="s">
        <v>100</v>
      </c>
      <c r="L306" s="51">
        <v>1</v>
      </c>
      <c r="M306" s="51" t="s">
        <v>451</v>
      </c>
      <c r="N306" s="51">
        <v>90</v>
      </c>
      <c r="P306" s="51" t="s">
        <v>100</v>
      </c>
      <c r="Q306" s="51" t="s">
        <v>191</v>
      </c>
      <c r="T306" s="51">
        <v>201608</v>
      </c>
      <c r="U306" s="51" t="s">
        <v>34</v>
      </c>
      <c r="V306" s="51">
        <v>0</v>
      </c>
      <c r="W306" s="6">
        <v>-382.85</v>
      </c>
      <c r="AA306" s="51" t="s">
        <v>35</v>
      </c>
      <c r="AB306" s="51" t="s">
        <v>59</v>
      </c>
      <c r="AD306" s="51" t="s">
        <v>434</v>
      </c>
      <c r="AE306" s="51" t="s">
        <v>60</v>
      </c>
      <c r="AG306" s="51" t="s">
        <v>100</v>
      </c>
      <c r="AH306" s="51" t="s">
        <v>105</v>
      </c>
    </row>
    <row r="307" spans="1:34" x14ac:dyDescent="0.3">
      <c r="A307" s="51" t="s">
        <v>30</v>
      </c>
      <c r="B307" s="51">
        <v>1</v>
      </c>
      <c r="C307" s="51" t="s">
        <v>202</v>
      </c>
      <c r="D307" s="51">
        <v>440</v>
      </c>
      <c r="E307" s="51" t="s">
        <v>189</v>
      </c>
      <c r="F307" s="51" t="s">
        <v>5</v>
      </c>
      <c r="G307" s="51" t="s">
        <v>190</v>
      </c>
      <c r="H307" s="51" t="s">
        <v>190</v>
      </c>
      <c r="I307" s="51" t="s">
        <v>100</v>
      </c>
      <c r="J307" s="51" t="s">
        <v>100</v>
      </c>
      <c r="K307" s="51" t="s">
        <v>100</v>
      </c>
      <c r="L307" s="51">
        <v>1</v>
      </c>
      <c r="M307" s="51" t="s">
        <v>451</v>
      </c>
      <c r="N307" s="51">
        <v>90</v>
      </c>
      <c r="P307" s="51" t="s">
        <v>100</v>
      </c>
      <c r="Q307" s="51" t="s">
        <v>191</v>
      </c>
      <c r="T307" s="51">
        <v>201608</v>
      </c>
      <c r="U307" s="51" t="s">
        <v>34</v>
      </c>
      <c r="V307" s="51">
        <v>0</v>
      </c>
      <c r="W307" s="6">
        <v>-12254.6</v>
      </c>
      <c r="AA307" s="51" t="s">
        <v>35</v>
      </c>
      <c r="AB307" s="51" t="s">
        <v>59</v>
      </c>
      <c r="AD307" s="51" t="s">
        <v>434</v>
      </c>
      <c r="AE307" s="51" t="s">
        <v>60</v>
      </c>
      <c r="AG307" s="51" t="s">
        <v>100</v>
      </c>
      <c r="AH307" s="51" t="s">
        <v>105</v>
      </c>
    </row>
    <row r="308" spans="1:34" x14ac:dyDescent="0.3">
      <c r="A308" s="51" t="s">
        <v>30</v>
      </c>
      <c r="B308" s="51">
        <v>1</v>
      </c>
      <c r="C308" s="51" t="s">
        <v>202</v>
      </c>
      <c r="D308" s="51">
        <v>442</v>
      </c>
      <c r="E308" s="51" t="s">
        <v>436</v>
      </c>
      <c r="F308" s="51" t="s">
        <v>6</v>
      </c>
      <c r="G308" s="51" t="s">
        <v>190</v>
      </c>
      <c r="H308" s="51" t="s">
        <v>190</v>
      </c>
      <c r="I308" s="51" t="s">
        <v>100</v>
      </c>
      <c r="J308" s="51" t="s">
        <v>100</v>
      </c>
      <c r="K308" s="51" t="s">
        <v>100</v>
      </c>
      <c r="L308" s="51">
        <v>1</v>
      </c>
      <c r="M308" s="51" t="s">
        <v>451</v>
      </c>
      <c r="N308" s="51">
        <v>90</v>
      </c>
      <c r="P308" s="51" t="s">
        <v>100</v>
      </c>
      <c r="Q308" s="51" t="s">
        <v>191</v>
      </c>
      <c r="T308" s="51">
        <v>201608</v>
      </c>
      <c r="U308" s="51" t="s">
        <v>34</v>
      </c>
      <c r="V308" s="51">
        <v>0</v>
      </c>
      <c r="W308" s="6">
        <v>-230.29</v>
      </c>
      <c r="AA308" s="51" t="s">
        <v>35</v>
      </c>
      <c r="AB308" s="51" t="s">
        <v>59</v>
      </c>
      <c r="AD308" s="51" t="s">
        <v>434</v>
      </c>
      <c r="AE308" s="51" t="s">
        <v>60</v>
      </c>
      <c r="AG308" s="51" t="s">
        <v>100</v>
      </c>
      <c r="AH308" s="51" t="s">
        <v>105</v>
      </c>
    </row>
    <row r="309" spans="1:34" x14ac:dyDescent="0.3">
      <c r="A309" s="51" t="s">
        <v>30</v>
      </c>
      <c r="B309" s="51">
        <v>1</v>
      </c>
      <c r="C309" s="51" t="s">
        <v>202</v>
      </c>
      <c r="D309" s="51">
        <v>442</v>
      </c>
      <c r="E309" s="51" t="s">
        <v>437</v>
      </c>
      <c r="F309" s="51" t="s">
        <v>7</v>
      </c>
      <c r="G309" s="51" t="s">
        <v>190</v>
      </c>
      <c r="H309" s="51" t="s">
        <v>190</v>
      </c>
      <c r="I309" s="51" t="s">
        <v>100</v>
      </c>
      <c r="J309" s="51" t="s">
        <v>100</v>
      </c>
      <c r="K309" s="51" t="s">
        <v>100</v>
      </c>
      <c r="L309" s="51">
        <v>1</v>
      </c>
      <c r="M309" s="51" t="s">
        <v>451</v>
      </c>
      <c r="N309" s="51">
        <v>90</v>
      </c>
      <c r="P309" s="51" t="s">
        <v>100</v>
      </c>
      <c r="Q309" s="51" t="s">
        <v>191</v>
      </c>
      <c r="T309" s="51">
        <v>201608</v>
      </c>
      <c r="U309" s="51" t="s">
        <v>34</v>
      </c>
      <c r="V309" s="51">
        <v>0</v>
      </c>
      <c r="W309" s="6">
        <v>-238.47</v>
      </c>
      <c r="AA309" s="51" t="s">
        <v>35</v>
      </c>
      <c r="AB309" s="51" t="s">
        <v>59</v>
      </c>
      <c r="AD309" s="51" t="s">
        <v>434</v>
      </c>
      <c r="AE309" s="51" t="s">
        <v>60</v>
      </c>
      <c r="AG309" s="51" t="s">
        <v>100</v>
      </c>
      <c r="AH309" s="51" t="s">
        <v>105</v>
      </c>
    </row>
    <row r="310" spans="1:34" x14ac:dyDescent="0.3">
      <c r="A310" s="51" t="s">
        <v>30</v>
      </c>
      <c r="B310" s="51">
        <v>1</v>
      </c>
      <c r="C310" s="51" t="s">
        <v>202</v>
      </c>
      <c r="D310" s="51">
        <v>442</v>
      </c>
      <c r="E310" s="51" t="s">
        <v>193</v>
      </c>
      <c r="F310" s="51" t="s">
        <v>8</v>
      </c>
      <c r="G310" s="51" t="s">
        <v>190</v>
      </c>
      <c r="H310" s="51" t="s">
        <v>190</v>
      </c>
      <c r="I310" s="51" t="s">
        <v>100</v>
      </c>
      <c r="J310" s="51" t="s">
        <v>100</v>
      </c>
      <c r="K310" s="51" t="s">
        <v>100</v>
      </c>
      <c r="L310" s="51">
        <v>1</v>
      </c>
      <c r="M310" s="51" t="s">
        <v>451</v>
      </c>
      <c r="N310" s="51">
        <v>90</v>
      </c>
      <c r="P310" s="51" t="s">
        <v>100</v>
      </c>
      <c r="Q310" s="51" t="s">
        <v>191</v>
      </c>
      <c r="T310" s="51">
        <v>201608</v>
      </c>
      <c r="U310" s="51" t="s">
        <v>34</v>
      </c>
      <c r="V310" s="51">
        <v>0</v>
      </c>
      <c r="W310" s="6">
        <v>-990.71</v>
      </c>
      <c r="AA310" s="51" t="s">
        <v>35</v>
      </c>
      <c r="AB310" s="51" t="s">
        <v>59</v>
      </c>
      <c r="AD310" s="51" t="s">
        <v>434</v>
      </c>
      <c r="AE310" s="51" t="s">
        <v>60</v>
      </c>
      <c r="AG310" s="51" t="s">
        <v>100</v>
      </c>
      <c r="AH310" s="51" t="s">
        <v>105</v>
      </c>
    </row>
    <row r="311" spans="1:34" x14ac:dyDescent="0.3">
      <c r="A311" s="51" t="s">
        <v>30</v>
      </c>
      <c r="B311" s="51">
        <v>1</v>
      </c>
      <c r="C311" s="51" t="s">
        <v>202</v>
      </c>
      <c r="D311" s="51">
        <v>442</v>
      </c>
      <c r="E311" s="51" t="s">
        <v>194</v>
      </c>
      <c r="F311" s="51" t="s">
        <v>9</v>
      </c>
      <c r="G311" s="51" t="s">
        <v>190</v>
      </c>
      <c r="H311" s="51" t="s">
        <v>190</v>
      </c>
      <c r="I311" s="51" t="s">
        <v>100</v>
      </c>
      <c r="J311" s="51" t="s">
        <v>100</v>
      </c>
      <c r="K311" s="51" t="s">
        <v>100</v>
      </c>
      <c r="L311" s="51">
        <v>1</v>
      </c>
      <c r="M311" s="51" t="s">
        <v>451</v>
      </c>
      <c r="N311" s="51">
        <v>90</v>
      </c>
      <c r="P311" s="51" t="s">
        <v>100</v>
      </c>
      <c r="Q311" s="51" t="s">
        <v>191</v>
      </c>
      <c r="T311" s="51">
        <v>201608</v>
      </c>
      <c r="U311" s="51" t="s">
        <v>34</v>
      </c>
      <c r="V311" s="51">
        <v>0</v>
      </c>
      <c r="W311" s="6">
        <v>-41.43</v>
      </c>
      <c r="AA311" s="51" t="s">
        <v>35</v>
      </c>
      <c r="AB311" s="51" t="s">
        <v>59</v>
      </c>
      <c r="AD311" s="51" t="s">
        <v>434</v>
      </c>
      <c r="AE311" s="51" t="s">
        <v>60</v>
      </c>
      <c r="AG311" s="51" t="s">
        <v>100</v>
      </c>
      <c r="AH311" s="51" t="s">
        <v>105</v>
      </c>
    </row>
    <row r="312" spans="1:34" x14ac:dyDescent="0.3">
      <c r="A312" s="51" t="s">
        <v>30</v>
      </c>
      <c r="B312" s="51">
        <v>1</v>
      </c>
      <c r="C312" s="51" t="s">
        <v>202</v>
      </c>
      <c r="D312" s="51">
        <v>442</v>
      </c>
      <c r="E312" s="51" t="s">
        <v>195</v>
      </c>
      <c r="F312" s="51" t="s">
        <v>10</v>
      </c>
      <c r="G312" s="51" t="s">
        <v>190</v>
      </c>
      <c r="H312" s="51" t="s">
        <v>190</v>
      </c>
      <c r="I312" s="51" t="s">
        <v>100</v>
      </c>
      <c r="J312" s="51" t="s">
        <v>100</v>
      </c>
      <c r="K312" s="51" t="s">
        <v>100</v>
      </c>
      <c r="L312" s="51">
        <v>1</v>
      </c>
      <c r="M312" s="51" t="s">
        <v>451</v>
      </c>
      <c r="N312" s="51">
        <v>90</v>
      </c>
      <c r="P312" s="51" t="s">
        <v>100</v>
      </c>
      <c r="Q312" s="51" t="s">
        <v>191</v>
      </c>
      <c r="T312" s="51">
        <v>201608</v>
      </c>
      <c r="U312" s="51" t="s">
        <v>34</v>
      </c>
      <c r="V312" s="51">
        <v>0</v>
      </c>
      <c r="W312" s="6">
        <v>-1529.2</v>
      </c>
      <c r="AA312" s="51" t="s">
        <v>35</v>
      </c>
      <c r="AB312" s="51" t="s">
        <v>59</v>
      </c>
      <c r="AD312" s="51" t="s">
        <v>434</v>
      </c>
      <c r="AE312" s="51" t="s">
        <v>60</v>
      </c>
      <c r="AG312" s="51" t="s">
        <v>100</v>
      </c>
      <c r="AH312" s="51" t="s">
        <v>105</v>
      </c>
    </row>
    <row r="313" spans="1:34" x14ac:dyDescent="0.3">
      <c r="A313" s="51" t="s">
        <v>30</v>
      </c>
      <c r="B313" s="51">
        <v>1</v>
      </c>
      <c r="C313" s="51" t="s">
        <v>202</v>
      </c>
      <c r="D313" s="51">
        <v>442</v>
      </c>
      <c r="E313" s="51" t="s">
        <v>196</v>
      </c>
      <c r="F313" s="51" t="s">
        <v>11</v>
      </c>
      <c r="G313" s="51" t="s">
        <v>190</v>
      </c>
      <c r="H313" s="51" t="s">
        <v>190</v>
      </c>
      <c r="I313" s="51" t="s">
        <v>100</v>
      </c>
      <c r="J313" s="51" t="s">
        <v>100</v>
      </c>
      <c r="K313" s="51" t="s">
        <v>100</v>
      </c>
      <c r="L313" s="51">
        <v>1</v>
      </c>
      <c r="M313" s="51" t="s">
        <v>451</v>
      </c>
      <c r="N313" s="51">
        <v>90</v>
      </c>
      <c r="P313" s="51" t="s">
        <v>100</v>
      </c>
      <c r="Q313" s="51" t="s">
        <v>191</v>
      </c>
      <c r="T313" s="51">
        <v>201608</v>
      </c>
      <c r="U313" s="51" t="s">
        <v>34</v>
      </c>
      <c r="V313" s="51">
        <v>0</v>
      </c>
      <c r="W313" s="6">
        <v>-234.9</v>
      </c>
      <c r="AA313" s="51" t="s">
        <v>35</v>
      </c>
      <c r="AB313" s="51" t="s">
        <v>59</v>
      </c>
      <c r="AD313" s="51" t="s">
        <v>434</v>
      </c>
      <c r="AE313" s="51" t="s">
        <v>60</v>
      </c>
      <c r="AG313" s="51" t="s">
        <v>100</v>
      </c>
      <c r="AH313" s="51" t="s">
        <v>105</v>
      </c>
    </row>
    <row r="314" spans="1:34" x14ac:dyDescent="0.3">
      <c r="A314" s="51" t="s">
        <v>30</v>
      </c>
      <c r="B314" s="51">
        <v>1</v>
      </c>
      <c r="C314" s="51" t="s">
        <v>202</v>
      </c>
      <c r="D314" s="51">
        <v>442</v>
      </c>
      <c r="E314" s="51" t="s">
        <v>197</v>
      </c>
      <c r="F314" s="51" t="s">
        <v>12</v>
      </c>
      <c r="G314" s="51" t="s">
        <v>190</v>
      </c>
      <c r="H314" s="51" t="s">
        <v>190</v>
      </c>
      <c r="I314" s="51" t="s">
        <v>100</v>
      </c>
      <c r="J314" s="51" t="s">
        <v>100</v>
      </c>
      <c r="K314" s="51" t="s">
        <v>100</v>
      </c>
      <c r="L314" s="51">
        <v>1</v>
      </c>
      <c r="M314" s="51" t="s">
        <v>451</v>
      </c>
      <c r="N314" s="51">
        <v>90</v>
      </c>
      <c r="P314" s="51" t="s">
        <v>100</v>
      </c>
      <c r="Q314" s="51" t="s">
        <v>191</v>
      </c>
      <c r="T314" s="51">
        <v>201608</v>
      </c>
      <c r="U314" s="51" t="s">
        <v>34</v>
      </c>
      <c r="V314" s="51">
        <v>0</v>
      </c>
      <c r="W314" s="6">
        <v>-642.58000000000004</v>
      </c>
      <c r="AA314" s="51" t="s">
        <v>35</v>
      </c>
      <c r="AB314" s="51" t="s">
        <v>59</v>
      </c>
      <c r="AD314" s="51" t="s">
        <v>434</v>
      </c>
      <c r="AE314" s="51" t="s">
        <v>60</v>
      </c>
      <c r="AG314" s="51" t="s">
        <v>100</v>
      </c>
      <c r="AH314" s="51" t="s">
        <v>105</v>
      </c>
    </row>
    <row r="315" spans="1:34" x14ac:dyDescent="0.3">
      <c r="A315" s="51" t="s">
        <v>30</v>
      </c>
      <c r="B315" s="51">
        <v>1</v>
      </c>
      <c r="C315" s="51" t="s">
        <v>202</v>
      </c>
      <c r="D315" s="51">
        <v>442</v>
      </c>
      <c r="E315" s="51" t="s">
        <v>198</v>
      </c>
      <c r="F315" s="51" t="s">
        <v>13</v>
      </c>
      <c r="G315" s="51" t="s">
        <v>190</v>
      </c>
      <c r="H315" s="51" t="s">
        <v>190</v>
      </c>
      <c r="I315" s="51" t="s">
        <v>100</v>
      </c>
      <c r="J315" s="51" t="s">
        <v>100</v>
      </c>
      <c r="K315" s="51" t="s">
        <v>100</v>
      </c>
      <c r="L315" s="51">
        <v>1</v>
      </c>
      <c r="M315" s="51" t="s">
        <v>451</v>
      </c>
      <c r="N315" s="51">
        <v>90</v>
      </c>
      <c r="P315" s="51" t="s">
        <v>100</v>
      </c>
      <c r="Q315" s="51" t="s">
        <v>191</v>
      </c>
      <c r="T315" s="51">
        <v>201608</v>
      </c>
      <c r="U315" s="51" t="s">
        <v>34</v>
      </c>
      <c r="V315" s="51">
        <v>0</v>
      </c>
      <c r="W315" s="6">
        <v>-447.38</v>
      </c>
      <c r="AA315" s="51" t="s">
        <v>35</v>
      </c>
      <c r="AB315" s="51" t="s">
        <v>59</v>
      </c>
      <c r="AD315" s="51" t="s">
        <v>434</v>
      </c>
      <c r="AE315" s="51" t="s">
        <v>60</v>
      </c>
      <c r="AG315" s="51" t="s">
        <v>100</v>
      </c>
      <c r="AH315" s="51" t="s">
        <v>105</v>
      </c>
    </row>
    <row r="316" spans="1:34" x14ac:dyDescent="0.3">
      <c r="A316" s="51" t="s">
        <v>30</v>
      </c>
      <c r="B316" s="51">
        <v>1</v>
      </c>
      <c r="C316" s="51" t="s">
        <v>203</v>
      </c>
      <c r="D316" s="51">
        <v>440</v>
      </c>
      <c r="E316" s="51" t="s">
        <v>189</v>
      </c>
      <c r="F316" s="51" t="s">
        <v>5</v>
      </c>
      <c r="G316" s="51" t="s">
        <v>190</v>
      </c>
      <c r="H316" s="51" t="s">
        <v>190</v>
      </c>
      <c r="I316" s="51" t="s">
        <v>100</v>
      </c>
      <c r="J316" s="51" t="s">
        <v>100</v>
      </c>
      <c r="K316" s="51" t="s">
        <v>100</v>
      </c>
      <c r="L316" s="51">
        <v>1</v>
      </c>
      <c r="M316" s="51" t="s">
        <v>451</v>
      </c>
      <c r="N316" s="51">
        <v>90</v>
      </c>
      <c r="P316" s="51" t="s">
        <v>100</v>
      </c>
      <c r="Q316" s="51" t="s">
        <v>191</v>
      </c>
      <c r="T316" s="51">
        <v>201608</v>
      </c>
      <c r="U316" s="51" t="s">
        <v>34</v>
      </c>
      <c r="V316" s="51">
        <v>0</v>
      </c>
      <c r="W316" s="6">
        <v>-23098.31</v>
      </c>
      <c r="AA316" s="51" t="s">
        <v>35</v>
      </c>
      <c r="AB316" s="51" t="s">
        <v>59</v>
      </c>
      <c r="AD316" s="51" t="s">
        <v>434</v>
      </c>
      <c r="AE316" s="51" t="s">
        <v>60</v>
      </c>
      <c r="AG316" s="51" t="s">
        <v>100</v>
      </c>
      <c r="AH316" s="51" t="s">
        <v>105</v>
      </c>
    </row>
    <row r="317" spans="1:34" x14ac:dyDescent="0.3">
      <c r="A317" s="51" t="s">
        <v>30</v>
      </c>
      <c r="B317" s="51">
        <v>1</v>
      </c>
      <c r="C317" s="51" t="s">
        <v>203</v>
      </c>
      <c r="D317" s="51">
        <v>442</v>
      </c>
      <c r="E317" s="51" t="s">
        <v>437</v>
      </c>
      <c r="F317" s="51" t="s">
        <v>7</v>
      </c>
      <c r="G317" s="51" t="s">
        <v>190</v>
      </c>
      <c r="H317" s="51" t="s">
        <v>190</v>
      </c>
      <c r="I317" s="51" t="s">
        <v>100</v>
      </c>
      <c r="J317" s="51" t="s">
        <v>100</v>
      </c>
      <c r="K317" s="51" t="s">
        <v>100</v>
      </c>
      <c r="L317" s="51">
        <v>1</v>
      </c>
      <c r="M317" s="51" t="s">
        <v>451</v>
      </c>
      <c r="N317" s="51">
        <v>90</v>
      </c>
      <c r="P317" s="51" t="s">
        <v>100</v>
      </c>
      <c r="Q317" s="51" t="s">
        <v>191</v>
      </c>
      <c r="T317" s="51">
        <v>201608</v>
      </c>
      <c r="U317" s="51" t="s">
        <v>34</v>
      </c>
      <c r="V317" s="51">
        <v>0</v>
      </c>
      <c r="W317" s="6">
        <v>-561.39</v>
      </c>
      <c r="AA317" s="51" t="s">
        <v>35</v>
      </c>
      <c r="AB317" s="51" t="s">
        <v>59</v>
      </c>
      <c r="AD317" s="51" t="s">
        <v>434</v>
      </c>
      <c r="AE317" s="51" t="s">
        <v>60</v>
      </c>
      <c r="AG317" s="51" t="s">
        <v>100</v>
      </c>
      <c r="AH317" s="51" t="s">
        <v>105</v>
      </c>
    </row>
    <row r="318" spans="1:34" x14ac:dyDescent="0.3">
      <c r="A318" s="51" t="s">
        <v>30</v>
      </c>
      <c r="B318" s="51">
        <v>1</v>
      </c>
      <c r="C318" s="51" t="s">
        <v>203</v>
      </c>
      <c r="D318" s="51">
        <v>442</v>
      </c>
      <c r="E318" s="51" t="s">
        <v>193</v>
      </c>
      <c r="F318" s="51" t="s">
        <v>8</v>
      </c>
      <c r="G318" s="51" t="s">
        <v>190</v>
      </c>
      <c r="H318" s="51" t="s">
        <v>190</v>
      </c>
      <c r="I318" s="51" t="s">
        <v>100</v>
      </c>
      <c r="J318" s="51" t="s">
        <v>100</v>
      </c>
      <c r="K318" s="51" t="s">
        <v>100</v>
      </c>
      <c r="L318" s="51">
        <v>1</v>
      </c>
      <c r="M318" s="51" t="s">
        <v>451</v>
      </c>
      <c r="N318" s="51">
        <v>90</v>
      </c>
      <c r="P318" s="51" t="s">
        <v>100</v>
      </c>
      <c r="Q318" s="51" t="s">
        <v>191</v>
      </c>
      <c r="T318" s="51">
        <v>201608</v>
      </c>
      <c r="U318" s="51" t="s">
        <v>34</v>
      </c>
      <c r="V318" s="51">
        <v>0</v>
      </c>
      <c r="W318" s="6">
        <v>-1298.0999999999999</v>
      </c>
      <c r="AA318" s="51" t="s">
        <v>35</v>
      </c>
      <c r="AB318" s="51" t="s">
        <v>59</v>
      </c>
      <c r="AD318" s="51" t="s">
        <v>434</v>
      </c>
      <c r="AE318" s="51" t="s">
        <v>60</v>
      </c>
      <c r="AG318" s="51" t="s">
        <v>100</v>
      </c>
      <c r="AH318" s="51" t="s">
        <v>105</v>
      </c>
    </row>
    <row r="319" spans="1:34" x14ac:dyDescent="0.3">
      <c r="A319" s="51" t="s">
        <v>30</v>
      </c>
      <c r="B319" s="51">
        <v>1</v>
      </c>
      <c r="C319" s="51" t="s">
        <v>203</v>
      </c>
      <c r="D319" s="51">
        <v>442</v>
      </c>
      <c r="E319" s="51" t="s">
        <v>194</v>
      </c>
      <c r="F319" s="51" t="s">
        <v>9</v>
      </c>
      <c r="G319" s="51" t="s">
        <v>190</v>
      </c>
      <c r="H319" s="51" t="s">
        <v>190</v>
      </c>
      <c r="I319" s="51" t="s">
        <v>100</v>
      </c>
      <c r="J319" s="51" t="s">
        <v>100</v>
      </c>
      <c r="K319" s="51" t="s">
        <v>100</v>
      </c>
      <c r="L319" s="51">
        <v>1</v>
      </c>
      <c r="M319" s="51" t="s">
        <v>451</v>
      </c>
      <c r="N319" s="51">
        <v>90</v>
      </c>
      <c r="P319" s="51" t="s">
        <v>100</v>
      </c>
      <c r="Q319" s="51" t="s">
        <v>191</v>
      </c>
      <c r="T319" s="51">
        <v>201608</v>
      </c>
      <c r="U319" s="51" t="s">
        <v>34</v>
      </c>
      <c r="V319" s="51">
        <v>0</v>
      </c>
      <c r="W319" s="6">
        <v>-39.409999999999997</v>
      </c>
      <c r="AA319" s="51" t="s">
        <v>35</v>
      </c>
      <c r="AB319" s="51" t="s">
        <v>59</v>
      </c>
      <c r="AD319" s="51" t="s">
        <v>434</v>
      </c>
      <c r="AE319" s="51" t="s">
        <v>60</v>
      </c>
      <c r="AG319" s="51" t="s">
        <v>100</v>
      </c>
      <c r="AH319" s="51" t="s">
        <v>105</v>
      </c>
    </row>
    <row r="320" spans="1:34" x14ac:dyDescent="0.3">
      <c r="A320" s="51" t="s">
        <v>30</v>
      </c>
      <c r="B320" s="51">
        <v>1</v>
      </c>
      <c r="C320" s="51" t="s">
        <v>203</v>
      </c>
      <c r="D320" s="51">
        <v>442</v>
      </c>
      <c r="E320" s="51" t="s">
        <v>195</v>
      </c>
      <c r="F320" s="51" t="s">
        <v>10</v>
      </c>
      <c r="G320" s="51" t="s">
        <v>190</v>
      </c>
      <c r="H320" s="51" t="s">
        <v>190</v>
      </c>
      <c r="I320" s="51" t="s">
        <v>100</v>
      </c>
      <c r="J320" s="51" t="s">
        <v>100</v>
      </c>
      <c r="K320" s="51" t="s">
        <v>100</v>
      </c>
      <c r="L320" s="51">
        <v>1</v>
      </c>
      <c r="M320" s="51" t="s">
        <v>451</v>
      </c>
      <c r="N320" s="51">
        <v>90</v>
      </c>
      <c r="P320" s="51" t="s">
        <v>100</v>
      </c>
      <c r="Q320" s="51" t="s">
        <v>191</v>
      </c>
      <c r="T320" s="51">
        <v>201608</v>
      </c>
      <c r="U320" s="51" t="s">
        <v>34</v>
      </c>
      <c r="V320" s="51">
        <v>0</v>
      </c>
      <c r="W320" s="6">
        <v>-3172.42</v>
      </c>
      <c r="AA320" s="51" t="s">
        <v>35</v>
      </c>
      <c r="AB320" s="51" t="s">
        <v>59</v>
      </c>
      <c r="AD320" s="51" t="s">
        <v>434</v>
      </c>
      <c r="AE320" s="51" t="s">
        <v>60</v>
      </c>
      <c r="AG320" s="51" t="s">
        <v>100</v>
      </c>
      <c r="AH320" s="51" t="s">
        <v>105</v>
      </c>
    </row>
    <row r="321" spans="1:34" x14ac:dyDescent="0.3">
      <c r="A321" s="51" t="s">
        <v>30</v>
      </c>
      <c r="B321" s="51">
        <v>1</v>
      </c>
      <c r="C321" s="51" t="s">
        <v>203</v>
      </c>
      <c r="D321" s="51">
        <v>442</v>
      </c>
      <c r="E321" s="51" t="s">
        <v>196</v>
      </c>
      <c r="F321" s="51" t="s">
        <v>11</v>
      </c>
      <c r="G321" s="51" t="s">
        <v>190</v>
      </c>
      <c r="H321" s="51" t="s">
        <v>190</v>
      </c>
      <c r="I321" s="51" t="s">
        <v>100</v>
      </c>
      <c r="J321" s="51" t="s">
        <v>100</v>
      </c>
      <c r="K321" s="51" t="s">
        <v>100</v>
      </c>
      <c r="L321" s="51">
        <v>1</v>
      </c>
      <c r="M321" s="51" t="s">
        <v>451</v>
      </c>
      <c r="N321" s="51">
        <v>90</v>
      </c>
      <c r="P321" s="51" t="s">
        <v>100</v>
      </c>
      <c r="Q321" s="51" t="s">
        <v>191</v>
      </c>
      <c r="T321" s="51">
        <v>201608</v>
      </c>
      <c r="U321" s="51" t="s">
        <v>34</v>
      </c>
      <c r="V321" s="51">
        <v>0</v>
      </c>
      <c r="W321" s="6">
        <v>-721.33</v>
      </c>
      <c r="AA321" s="51" t="s">
        <v>35</v>
      </c>
      <c r="AB321" s="51" t="s">
        <v>59</v>
      </c>
      <c r="AD321" s="51" t="s">
        <v>434</v>
      </c>
      <c r="AE321" s="51" t="s">
        <v>60</v>
      </c>
      <c r="AG321" s="51" t="s">
        <v>100</v>
      </c>
      <c r="AH321" s="51" t="s">
        <v>105</v>
      </c>
    </row>
    <row r="322" spans="1:34" x14ac:dyDescent="0.3">
      <c r="A322" s="51" t="s">
        <v>30</v>
      </c>
      <c r="B322" s="51">
        <v>1</v>
      </c>
      <c r="C322" s="51" t="s">
        <v>203</v>
      </c>
      <c r="D322" s="51">
        <v>442</v>
      </c>
      <c r="E322" s="51" t="s">
        <v>197</v>
      </c>
      <c r="F322" s="51" t="s">
        <v>12</v>
      </c>
      <c r="G322" s="51" t="s">
        <v>190</v>
      </c>
      <c r="H322" s="51" t="s">
        <v>190</v>
      </c>
      <c r="I322" s="51" t="s">
        <v>100</v>
      </c>
      <c r="J322" s="51" t="s">
        <v>100</v>
      </c>
      <c r="K322" s="51" t="s">
        <v>100</v>
      </c>
      <c r="L322" s="51">
        <v>1</v>
      </c>
      <c r="M322" s="51" t="s">
        <v>451</v>
      </c>
      <c r="N322" s="51">
        <v>90</v>
      </c>
      <c r="P322" s="51" t="s">
        <v>100</v>
      </c>
      <c r="Q322" s="51" t="s">
        <v>191</v>
      </c>
      <c r="T322" s="51">
        <v>201608</v>
      </c>
      <c r="U322" s="51" t="s">
        <v>34</v>
      </c>
      <c r="V322" s="51">
        <v>0</v>
      </c>
      <c r="W322" s="6">
        <v>-555.26</v>
      </c>
      <c r="AA322" s="51" t="s">
        <v>35</v>
      </c>
      <c r="AB322" s="51" t="s">
        <v>59</v>
      </c>
      <c r="AD322" s="51" t="s">
        <v>434</v>
      </c>
      <c r="AE322" s="51" t="s">
        <v>60</v>
      </c>
      <c r="AG322" s="51" t="s">
        <v>100</v>
      </c>
      <c r="AH322" s="51" t="s">
        <v>105</v>
      </c>
    </row>
    <row r="323" spans="1:34" x14ac:dyDescent="0.3">
      <c r="A323" s="51" t="s">
        <v>30</v>
      </c>
      <c r="B323" s="51">
        <v>1</v>
      </c>
      <c r="C323" s="51" t="s">
        <v>203</v>
      </c>
      <c r="D323" s="51">
        <v>442</v>
      </c>
      <c r="E323" s="51" t="s">
        <v>198</v>
      </c>
      <c r="F323" s="51" t="s">
        <v>13</v>
      </c>
      <c r="G323" s="51" t="s">
        <v>190</v>
      </c>
      <c r="H323" s="51" t="s">
        <v>190</v>
      </c>
      <c r="I323" s="51" t="s">
        <v>100</v>
      </c>
      <c r="J323" s="51" t="s">
        <v>100</v>
      </c>
      <c r="K323" s="51" t="s">
        <v>100</v>
      </c>
      <c r="L323" s="51">
        <v>1</v>
      </c>
      <c r="M323" s="51" t="s">
        <v>451</v>
      </c>
      <c r="N323" s="51">
        <v>90</v>
      </c>
      <c r="P323" s="51" t="s">
        <v>100</v>
      </c>
      <c r="Q323" s="51" t="s">
        <v>191</v>
      </c>
      <c r="T323" s="51">
        <v>201608</v>
      </c>
      <c r="U323" s="51" t="s">
        <v>34</v>
      </c>
      <c r="V323" s="51">
        <v>0</v>
      </c>
      <c r="W323" s="6">
        <v>-546.22</v>
      </c>
      <c r="AA323" s="51" t="s">
        <v>35</v>
      </c>
      <c r="AB323" s="51" t="s">
        <v>59</v>
      </c>
      <c r="AD323" s="51" t="s">
        <v>434</v>
      </c>
      <c r="AE323" s="51" t="s">
        <v>60</v>
      </c>
      <c r="AG323" s="51" t="s">
        <v>100</v>
      </c>
      <c r="AH323" s="51" t="s">
        <v>105</v>
      </c>
    </row>
    <row r="324" spans="1:34" x14ac:dyDescent="0.3">
      <c r="A324" s="51" t="s">
        <v>30</v>
      </c>
      <c r="B324" s="51">
        <v>1</v>
      </c>
      <c r="C324" s="51">
        <v>21</v>
      </c>
      <c r="D324" s="51">
        <v>440</v>
      </c>
      <c r="E324" s="51" t="s">
        <v>189</v>
      </c>
      <c r="F324" s="51" t="s">
        <v>5</v>
      </c>
      <c r="G324" s="51" t="s">
        <v>190</v>
      </c>
      <c r="H324" s="51" t="s">
        <v>190</v>
      </c>
      <c r="I324" s="51" t="s">
        <v>100</v>
      </c>
      <c r="J324" s="51" t="s">
        <v>100</v>
      </c>
      <c r="K324" s="51" t="s">
        <v>100</v>
      </c>
      <c r="L324" s="51">
        <v>1</v>
      </c>
      <c r="M324" s="51" t="s">
        <v>451</v>
      </c>
      <c r="N324" s="51">
        <v>90</v>
      </c>
      <c r="P324" s="51" t="s">
        <v>100</v>
      </c>
      <c r="Q324" s="51" t="s">
        <v>191</v>
      </c>
      <c r="T324" s="51">
        <v>201609</v>
      </c>
      <c r="U324" s="51" t="s">
        <v>34</v>
      </c>
      <c r="V324" s="51">
        <v>0</v>
      </c>
      <c r="W324" s="6">
        <v>-126641.18</v>
      </c>
      <c r="AA324" s="51" t="s">
        <v>35</v>
      </c>
      <c r="AB324" s="51" t="s">
        <v>59</v>
      </c>
      <c r="AD324" s="51" t="s">
        <v>435</v>
      </c>
      <c r="AE324" s="51" t="s">
        <v>60</v>
      </c>
      <c r="AG324" s="51" t="s">
        <v>100</v>
      </c>
      <c r="AH324" s="51" t="s">
        <v>105</v>
      </c>
    </row>
    <row r="325" spans="1:34" x14ac:dyDescent="0.3">
      <c r="A325" s="51" t="s">
        <v>30</v>
      </c>
      <c r="B325" s="51">
        <v>1</v>
      </c>
      <c r="C325" s="51">
        <v>21</v>
      </c>
      <c r="D325" s="51">
        <v>442</v>
      </c>
      <c r="E325" s="51" t="s">
        <v>436</v>
      </c>
      <c r="F325" s="51" t="s">
        <v>6</v>
      </c>
      <c r="G325" s="51" t="s">
        <v>190</v>
      </c>
      <c r="H325" s="51" t="s">
        <v>190</v>
      </c>
      <c r="I325" s="51" t="s">
        <v>100</v>
      </c>
      <c r="J325" s="51" t="s">
        <v>100</v>
      </c>
      <c r="K325" s="51" t="s">
        <v>100</v>
      </c>
      <c r="L325" s="51">
        <v>1</v>
      </c>
      <c r="M325" s="51" t="s">
        <v>451</v>
      </c>
      <c r="N325" s="51">
        <v>90</v>
      </c>
      <c r="P325" s="51" t="s">
        <v>100</v>
      </c>
      <c r="Q325" s="51" t="s">
        <v>191</v>
      </c>
      <c r="T325" s="51">
        <v>201609</v>
      </c>
      <c r="U325" s="51" t="s">
        <v>34</v>
      </c>
      <c r="V325" s="51">
        <v>0</v>
      </c>
      <c r="W325" s="6">
        <v>-7625.32</v>
      </c>
      <c r="AA325" s="51" t="s">
        <v>35</v>
      </c>
      <c r="AB325" s="51" t="s">
        <v>59</v>
      </c>
      <c r="AD325" s="51" t="s">
        <v>435</v>
      </c>
      <c r="AE325" s="51" t="s">
        <v>60</v>
      </c>
      <c r="AG325" s="51" t="s">
        <v>100</v>
      </c>
      <c r="AH325" s="51" t="s">
        <v>105</v>
      </c>
    </row>
    <row r="326" spans="1:34" x14ac:dyDescent="0.3">
      <c r="A326" s="51" t="s">
        <v>30</v>
      </c>
      <c r="B326" s="51">
        <v>1</v>
      </c>
      <c r="C326" s="51">
        <v>21</v>
      </c>
      <c r="D326" s="51">
        <v>442</v>
      </c>
      <c r="E326" s="51" t="s">
        <v>437</v>
      </c>
      <c r="F326" s="51" t="s">
        <v>7</v>
      </c>
      <c r="G326" s="51" t="s">
        <v>190</v>
      </c>
      <c r="H326" s="51" t="s">
        <v>190</v>
      </c>
      <c r="I326" s="51" t="s">
        <v>100</v>
      </c>
      <c r="J326" s="51" t="s">
        <v>100</v>
      </c>
      <c r="K326" s="51" t="s">
        <v>100</v>
      </c>
      <c r="L326" s="51">
        <v>1</v>
      </c>
      <c r="M326" s="51" t="s">
        <v>451</v>
      </c>
      <c r="N326" s="51">
        <v>90</v>
      </c>
      <c r="P326" s="51" t="s">
        <v>100</v>
      </c>
      <c r="Q326" s="51" t="s">
        <v>191</v>
      </c>
      <c r="T326" s="51">
        <v>201609</v>
      </c>
      <c r="U326" s="51" t="s">
        <v>34</v>
      </c>
      <c r="V326" s="51">
        <v>0</v>
      </c>
      <c r="W326" s="6">
        <v>-361.89</v>
      </c>
      <c r="AA326" s="51" t="s">
        <v>35</v>
      </c>
      <c r="AB326" s="51" t="s">
        <v>59</v>
      </c>
      <c r="AD326" s="51" t="s">
        <v>435</v>
      </c>
      <c r="AE326" s="51" t="s">
        <v>60</v>
      </c>
      <c r="AG326" s="51" t="s">
        <v>100</v>
      </c>
      <c r="AH326" s="51" t="s">
        <v>105</v>
      </c>
    </row>
    <row r="327" spans="1:34" x14ac:dyDescent="0.3">
      <c r="A327" s="51" t="s">
        <v>30</v>
      </c>
      <c r="B327" s="51">
        <v>1</v>
      </c>
      <c r="C327" s="51">
        <v>21</v>
      </c>
      <c r="D327" s="51">
        <v>442</v>
      </c>
      <c r="E327" s="51" t="s">
        <v>193</v>
      </c>
      <c r="F327" s="51" t="s">
        <v>8</v>
      </c>
      <c r="G327" s="51" t="s">
        <v>190</v>
      </c>
      <c r="H327" s="51" t="s">
        <v>190</v>
      </c>
      <c r="I327" s="51" t="s">
        <v>100</v>
      </c>
      <c r="J327" s="51" t="s">
        <v>100</v>
      </c>
      <c r="K327" s="51" t="s">
        <v>100</v>
      </c>
      <c r="L327" s="51">
        <v>1</v>
      </c>
      <c r="M327" s="51" t="s">
        <v>451</v>
      </c>
      <c r="N327" s="51">
        <v>90</v>
      </c>
      <c r="P327" s="51" t="s">
        <v>100</v>
      </c>
      <c r="Q327" s="51" t="s">
        <v>191</v>
      </c>
      <c r="T327" s="51">
        <v>201609</v>
      </c>
      <c r="U327" s="51" t="s">
        <v>34</v>
      </c>
      <c r="V327" s="51">
        <v>0</v>
      </c>
      <c r="W327" s="6">
        <v>-7051.03</v>
      </c>
      <c r="AA327" s="51" t="s">
        <v>35</v>
      </c>
      <c r="AB327" s="51" t="s">
        <v>59</v>
      </c>
      <c r="AD327" s="51" t="s">
        <v>435</v>
      </c>
      <c r="AE327" s="51" t="s">
        <v>60</v>
      </c>
      <c r="AG327" s="51" t="s">
        <v>100</v>
      </c>
      <c r="AH327" s="51" t="s">
        <v>105</v>
      </c>
    </row>
    <row r="328" spans="1:34" x14ac:dyDescent="0.3">
      <c r="A328" s="51" t="s">
        <v>30</v>
      </c>
      <c r="B328" s="51">
        <v>1</v>
      </c>
      <c r="C328" s="51">
        <v>21</v>
      </c>
      <c r="D328" s="51">
        <v>442</v>
      </c>
      <c r="E328" s="51" t="s">
        <v>194</v>
      </c>
      <c r="F328" s="51" t="s">
        <v>9</v>
      </c>
      <c r="G328" s="51" t="s">
        <v>190</v>
      </c>
      <c r="H328" s="51" t="s">
        <v>190</v>
      </c>
      <c r="I328" s="51" t="s">
        <v>100</v>
      </c>
      <c r="J328" s="51" t="s">
        <v>100</v>
      </c>
      <c r="K328" s="51" t="s">
        <v>100</v>
      </c>
      <c r="L328" s="51">
        <v>1</v>
      </c>
      <c r="M328" s="51" t="s">
        <v>451</v>
      </c>
      <c r="N328" s="51">
        <v>90</v>
      </c>
      <c r="P328" s="51" t="s">
        <v>100</v>
      </c>
      <c r="Q328" s="51" t="s">
        <v>191</v>
      </c>
      <c r="T328" s="51">
        <v>201609</v>
      </c>
      <c r="U328" s="51" t="s">
        <v>34</v>
      </c>
      <c r="V328" s="51">
        <v>0</v>
      </c>
      <c r="W328" s="6">
        <v>-205.1</v>
      </c>
      <c r="AA328" s="51" t="s">
        <v>35</v>
      </c>
      <c r="AB328" s="51" t="s">
        <v>59</v>
      </c>
      <c r="AD328" s="51" t="s">
        <v>435</v>
      </c>
      <c r="AE328" s="51" t="s">
        <v>60</v>
      </c>
      <c r="AG328" s="51" t="s">
        <v>100</v>
      </c>
      <c r="AH328" s="51" t="s">
        <v>105</v>
      </c>
    </row>
    <row r="329" spans="1:34" x14ac:dyDescent="0.3">
      <c r="A329" s="51" t="s">
        <v>30</v>
      </c>
      <c r="B329" s="51">
        <v>1</v>
      </c>
      <c r="C329" s="51">
        <v>21</v>
      </c>
      <c r="D329" s="51">
        <v>442</v>
      </c>
      <c r="E329" s="51" t="s">
        <v>195</v>
      </c>
      <c r="F329" s="51" t="s">
        <v>10</v>
      </c>
      <c r="G329" s="51" t="s">
        <v>190</v>
      </c>
      <c r="H329" s="51" t="s">
        <v>190</v>
      </c>
      <c r="I329" s="51" t="s">
        <v>100</v>
      </c>
      <c r="J329" s="51" t="s">
        <v>100</v>
      </c>
      <c r="K329" s="51" t="s">
        <v>100</v>
      </c>
      <c r="L329" s="51">
        <v>1</v>
      </c>
      <c r="M329" s="51" t="s">
        <v>451</v>
      </c>
      <c r="N329" s="51">
        <v>90</v>
      </c>
      <c r="P329" s="51" t="s">
        <v>100</v>
      </c>
      <c r="Q329" s="51" t="s">
        <v>191</v>
      </c>
      <c r="T329" s="51">
        <v>201609</v>
      </c>
      <c r="U329" s="51" t="s">
        <v>34</v>
      </c>
      <c r="V329" s="51">
        <v>0</v>
      </c>
      <c r="W329" s="6">
        <v>-28217.040000000001</v>
      </c>
      <c r="AA329" s="51" t="s">
        <v>35</v>
      </c>
      <c r="AB329" s="51" t="s">
        <v>59</v>
      </c>
      <c r="AD329" s="51" t="s">
        <v>435</v>
      </c>
      <c r="AE329" s="51" t="s">
        <v>60</v>
      </c>
      <c r="AG329" s="51" t="s">
        <v>100</v>
      </c>
      <c r="AH329" s="51" t="s">
        <v>105</v>
      </c>
    </row>
    <row r="330" spans="1:34" x14ac:dyDescent="0.3">
      <c r="A330" s="51" t="s">
        <v>30</v>
      </c>
      <c r="B330" s="51">
        <v>1</v>
      </c>
      <c r="C330" s="51">
        <v>21</v>
      </c>
      <c r="D330" s="51">
        <v>442</v>
      </c>
      <c r="E330" s="51" t="s">
        <v>196</v>
      </c>
      <c r="F330" s="51" t="s">
        <v>11</v>
      </c>
      <c r="G330" s="51" t="s">
        <v>190</v>
      </c>
      <c r="H330" s="51" t="s">
        <v>190</v>
      </c>
      <c r="I330" s="51" t="s">
        <v>100</v>
      </c>
      <c r="J330" s="51" t="s">
        <v>100</v>
      </c>
      <c r="K330" s="51" t="s">
        <v>100</v>
      </c>
      <c r="L330" s="51">
        <v>1</v>
      </c>
      <c r="M330" s="51" t="s">
        <v>451</v>
      </c>
      <c r="N330" s="51">
        <v>90</v>
      </c>
      <c r="P330" s="51" t="s">
        <v>100</v>
      </c>
      <c r="Q330" s="51" t="s">
        <v>191</v>
      </c>
      <c r="T330" s="51">
        <v>201609</v>
      </c>
      <c r="U330" s="51" t="s">
        <v>34</v>
      </c>
      <c r="V330" s="51">
        <v>0</v>
      </c>
      <c r="W330" s="6">
        <v>-2815.5</v>
      </c>
      <c r="AA330" s="51" t="s">
        <v>35</v>
      </c>
      <c r="AB330" s="51" t="s">
        <v>59</v>
      </c>
      <c r="AD330" s="51" t="s">
        <v>435</v>
      </c>
      <c r="AE330" s="51" t="s">
        <v>60</v>
      </c>
      <c r="AG330" s="51" t="s">
        <v>100</v>
      </c>
      <c r="AH330" s="51" t="s">
        <v>105</v>
      </c>
    </row>
    <row r="331" spans="1:34" x14ac:dyDescent="0.3">
      <c r="A331" s="51" t="s">
        <v>30</v>
      </c>
      <c r="B331" s="51">
        <v>1</v>
      </c>
      <c r="C331" s="51">
        <v>21</v>
      </c>
      <c r="D331" s="51">
        <v>442</v>
      </c>
      <c r="E331" s="51" t="s">
        <v>197</v>
      </c>
      <c r="F331" s="51" t="s">
        <v>12</v>
      </c>
      <c r="G331" s="51" t="s">
        <v>190</v>
      </c>
      <c r="H331" s="51" t="s">
        <v>190</v>
      </c>
      <c r="I331" s="51" t="s">
        <v>100</v>
      </c>
      <c r="J331" s="51" t="s">
        <v>100</v>
      </c>
      <c r="K331" s="51" t="s">
        <v>100</v>
      </c>
      <c r="L331" s="51">
        <v>1</v>
      </c>
      <c r="M331" s="51" t="s">
        <v>451</v>
      </c>
      <c r="N331" s="51">
        <v>90</v>
      </c>
      <c r="P331" s="51" t="s">
        <v>100</v>
      </c>
      <c r="Q331" s="51" t="s">
        <v>191</v>
      </c>
      <c r="T331" s="51">
        <v>201609</v>
      </c>
      <c r="U331" s="51" t="s">
        <v>34</v>
      </c>
      <c r="V331" s="51">
        <v>0</v>
      </c>
      <c r="W331" s="6">
        <v>-9284.85</v>
      </c>
      <c r="AA331" s="51" t="s">
        <v>35</v>
      </c>
      <c r="AB331" s="51" t="s">
        <v>59</v>
      </c>
      <c r="AD331" s="51" t="s">
        <v>435</v>
      </c>
      <c r="AE331" s="51" t="s">
        <v>60</v>
      </c>
      <c r="AG331" s="51" t="s">
        <v>100</v>
      </c>
      <c r="AH331" s="51" t="s">
        <v>105</v>
      </c>
    </row>
    <row r="332" spans="1:34" x14ac:dyDescent="0.3">
      <c r="A332" s="51" t="s">
        <v>30</v>
      </c>
      <c r="B332" s="51">
        <v>1</v>
      </c>
      <c r="C332" s="51">
        <v>21</v>
      </c>
      <c r="D332" s="51">
        <v>442</v>
      </c>
      <c r="E332" s="51" t="s">
        <v>198</v>
      </c>
      <c r="F332" s="51" t="s">
        <v>13</v>
      </c>
      <c r="G332" s="51" t="s">
        <v>190</v>
      </c>
      <c r="H332" s="51" t="s">
        <v>190</v>
      </c>
      <c r="I332" s="51" t="s">
        <v>100</v>
      </c>
      <c r="J332" s="51" t="s">
        <v>100</v>
      </c>
      <c r="K332" s="51" t="s">
        <v>100</v>
      </c>
      <c r="L332" s="51">
        <v>1</v>
      </c>
      <c r="M332" s="51" t="s">
        <v>451</v>
      </c>
      <c r="N332" s="51">
        <v>90</v>
      </c>
      <c r="P332" s="51" t="s">
        <v>100</v>
      </c>
      <c r="Q332" s="51" t="s">
        <v>191</v>
      </c>
      <c r="T332" s="51">
        <v>201609</v>
      </c>
      <c r="U332" s="51" t="s">
        <v>34</v>
      </c>
      <c r="V332" s="51">
        <v>0</v>
      </c>
      <c r="W332" s="6">
        <v>-2921.93</v>
      </c>
      <c r="AA332" s="51" t="s">
        <v>35</v>
      </c>
      <c r="AB332" s="51" t="s">
        <v>59</v>
      </c>
      <c r="AD332" s="51" t="s">
        <v>435</v>
      </c>
      <c r="AE332" s="51" t="s">
        <v>60</v>
      </c>
      <c r="AG332" s="51" t="s">
        <v>100</v>
      </c>
      <c r="AH332" s="51" t="s">
        <v>105</v>
      </c>
    </row>
    <row r="333" spans="1:34" x14ac:dyDescent="0.3">
      <c r="A333" s="51" t="s">
        <v>30</v>
      </c>
      <c r="B333" s="51">
        <v>1</v>
      </c>
      <c r="C333" s="51">
        <v>23</v>
      </c>
      <c r="D333" s="51">
        <v>440</v>
      </c>
      <c r="E333" s="51" t="s">
        <v>189</v>
      </c>
      <c r="F333" s="51" t="s">
        <v>5</v>
      </c>
      <c r="G333" s="51" t="s">
        <v>190</v>
      </c>
      <c r="H333" s="51" t="s">
        <v>190</v>
      </c>
      <c r="I333" s="51" t="s">
        <v>100</v>
      </c>
      <c r="J333" s="51" t="s">
        <v>100</v>
      </c>
      <c r="K333" s="51" t="s">
        <v>100</v>
      </c>
      <c r="L333" s="51">
        <v>1</v>
      </c>
      <c r="M333" s="51" t="s">
        <v>451</v>
      </c>
      <c r="N333" s="51">
        <v>90</v>
      </c>
      <c r="P333" s="51" t="s">
        <v>100</v>
      </c>
      <c r="Q333" s="51" t="s">
        <v>191</v>
      </c>
      <c r="T333" s="51">
        <v>201609</v>
      </c>
      <c r="U333" s="51" t="s">
        <v>34</v>
      </c>
      <c r="V333" s="51">
        <v>0</v>
      </c>
      <c r="W333" s="6">
        <v>-8120.19</v>
      </c>
      <c r="AA333" s="51" t="s">
        <v>35</v>
      </c>
      <c r="AB333" s="51" t="s">
        <v>59</v>
      </c>
      <c r="AD333" s="51" t="s">
        <v>435</v>
      </c>
      <c r="AE333" s="51" t="s">
        <v>60</v>
      </c>
      <c r="AG333" s="51" t="s">
        <v>100</v>
      </c>
      <c r="AH333" s="51" t="s">
        <v>105</v>
      </c>
    </row>
    <row r="334" spans="1:34" x14ac:dyDescent="0.3">
      <c r="A334" s="51" t="s">
        <v>30</v>
      </c>
      <c r="B334" s="51">
        <v>1</v>
      </c>
      <c r="C334" s="51">
        <v>23</v>
      </c>
      <c r="D334" s="51">
        <v>442</v>
      </c>
      <c r="E334" s="51" t="s">
        <v>437</v>
      </c>
      <c r="F334" s="51" t="s">
        <v>7</v>
      </c>
      <c r="G334" s="51" t="s">
        <v>190</v>
      </c>
      <c r="H334" s="51" t="s">
        <v>190</v>
      </c>
      <c r="I334" s="51" t="s">
        <v>100</v>
      </c>
      <c r="J334" s="51" t="s">
        <v>100</v>
      </c>
      <c r="K334" s="51" t="s">
        <v>100</v>
      </c>
      <c r="L334" s="51">
        <v>1</v>
      </c>
      <c r="M334" s="51" t="s">
        <v>451</v>
      </c>
      <c r="N334" s="51">
        <v>90</v>
      </c>
      <c r="P334" s="51" t="s">
        <v>100</v>
      </c>
      <c r="Q334" s="51" t="s">
        <v>191</v>
      </c>
      <c r="T334" s="51">
        <v>201609</v>
      </c>
      <c r="U334" s="51" t="s">
        <v>34</v>
      </c>
      <c r="V334" s="51">
        <v>0</v>
      </c>
      <c r="W334" s="6">
        <v>-167.14</v>
      </c>
      <c r="AA334" s="51" t="s">
        <v>35</v>
      </c>
      <c r="AB334" s="51" t="s">
        <v>59</v>
      </c>
      <c r="AD334" s="51" t="s">
        <v>435</v>
      </c>
      <c r="AE334" s="51" t="s">
        <v>60</v>
      </c>
      <c r="AG334" s="51" t="s">
        <v>100</v>
      </c>
      <c r="AH334" s="51" t="s">
        <v>105</v>
      </c>
    </row>
    <row r="335" spans="1:34" x14ac:dyDescent="0.3">
      <c r="A335" s="51" t="s">
        <v>30</v>
      </c>
      <c r="B335" s="51">
        <v>1</v>
      </c>
      <c r="C335" s="51">
        <v>23</v>
      </c>
      <c r="D335" s="51">
        <v>442</v>
      </c>
      <c r="E335" s="51" t="s">
        <v>193</v>
      </c>
      <c r="F335" s="51" t="s">
        <v>8</v>
      </c>
      <c r="G335" s="51" t="s">
        <v>190</v>
      </c>
      <c r="H335" s="51" t="s">
        <v>190</v>
      </c>
      <c r="I335" s="51" t="s">
        <v>100</v>
      </c>
      <c r="J335" s="51" t="s">
        <v>100</v>
      </c>
      <c r="K335" s="51" t="s">
        <v>100</v>
      </c>
      <c r="L335" s="51">
        <v>1</v>
      </c>
      <c r="M335" s="51" t="s">
        <v>451</v>
      </c>
      <c r="N335" s="51">
        <v>90</v>
      </c>
      <c r="P335" s="51" t="s">
        <v>100</v>
      </c>
      <c r="Q335" s="51" t="s">
        <v>191</v>
      </c>
      <c r="T335" s="51">
        <v>201609</v>
      </c>
      <c r="U335" s="51" t="s">
        <v>34</v>
      </c>
      <c r="V335" s="51">
        <v>0</v>
      </c>
      <c r="W335" s="6">
        <v>-495.13</v>
      </c>
      <c r="AA335" s="51" t="s">
        <v>35</v>
      </c>
      <c r="AB335" s="51" t="s">
        <v>59</v>
      </c>
      <c r="AD335" s="51" t="s">
        <v>435</v>
      </c>
      <c r="AE335" s="51" t="s">
        <v>60</v>
      </c>
      <c r="AG335" s="51" t="s">
        <v>100</v>
      </c>
      <c r="AH335" s="51" t="s">
        <v>105</v>
      </c>
    </row>
    <row r="336" spans="1:34" x14ac:dyDescent="0.3">
      <c r="A336" s="51" t="s">
        <v>30</v>
      </c>
      <c r="B336" s="51">
        <v>1</v>
      </c>
      <c r="C336" s="51">
        <v>23</v>
      </c>
      <c r="D336" s="51">
        <v>442</v>
      </c>
      <c r="E336" s="51" t="s">
        <v>194</v>
      </c>
      <c r="F336" s="51" t="s">
        <v>9</v>
      </c>
      <c r="G336" s="51" t="s">
        <v>190</v>
      </c>
      <c r="H336" s="51" t="s">
        <v>190</v>
      </c>
      <c r="I336" s="51" t="s">
        <v>100</v>
      </c>
      <c r="J336" s="51" t="s">
        <v>100</v>
      </c>
      <c r="K336" s="51" t="s">
        <v>100</v>
      </c>
      <c r="L336" s="51">
        <v>1</v>
      </c>
      <c r="M336" s="51" t="s">
        <v>451</v>
      </c>
      <c r="N336" s="51">
        <v>90</v>
      </c>
      <c r="P336" s="51" t="s">
        <v>100</v>
      </c>
      <c r="Q336" s="51" t="s">
        <v>191</v>
      </c>
      <c r="T336" s="51">
        <v>201609</v>
      </c>
      <c r="U336" s="51" t="s">
        <v>34</v>
      </c>
      <c r="V336" s="51">
        <v>0</v>
      </c>
      <c r="W336" s="6">
        <v>-13.61</v>
      </c>
      <c r="AA336" s="51" t="s">
        <v>35</v>
      </c>
      <c r="AB336" s="51" t="s">
        <v>59</v>
      </c>
      <c r="AD336" s="51" t="s">
        <v>435</v>
      </c>
      <c r="AE336" s="51" t="s">
        <v>60</v>
      </c>
      <c r="AG336" s="51" t="s">
        <v>100</v>
      </c>
      <c r="AH336" s="51" t="s">
        <v>105</v>
      </c>
    </row>
    <row r="337" spans="1:34" x14ac:dyDescent="0.3">
      <c r="A337" s="51" t="s">
        <v>30</v>
      </c>
      <c r="B337" s="51">
        <v>1</v>
      </c>
      <c r="C337" s="51">
        <v>23</v>
      </c>
      <c r="D337" s="51">
        <v>442</v>
      </c>
      <c r="E337" s="51" t="s">
        <v>195</v>
      </c>
      <c r="F337" s="51" t="s">
        <v>10</v>
      </c>
      <c r="G337" s="51" t="s">
        <v>190</v>
      </c>
      <c r="H337" s="51" t="s">
        <v>190</v>
      </c>
      <c r="I337" s="51" t="s">
        <v>100</v>
      </c>
      <c r="J337" s="51" t="s">
        <v>100</v>
      </c>
      <c r="K337" s="51" t="s">
        <v>100</v>
      </c>
      <c r="L337" s="51">
        <v>1</v>
      </c>
      <c r="M337" s="51" t="s">
        <v>451</v>
      </c>
      <c r="N337" s="51">
        <v>90</v>
      </c>
      <c r="P337" s="51" t="s">
        <v>100</v>
      </c>
      <c r="Q337" s="51" t="s">
        <v>191</v>
      </c>
      <c r="T337" s="51">
        <v>201609</v>
      </c>
      <c r="U337" s="51" t="s">
        <v>34</v>
      </c>
      <c r="V337" s="51">
        <v>0</v>
      </c>
      <c r="W337" s="6">
        <v>-970.7</v>
      </c>
      <c r="AA337" s="51" t="s">
        <v>35</v>
      </c>
      <c r="AB337" s="51" t="s">
        <v>59</v>
      </c>
      <c r="AD337" s="51" t="s">
        <v>435</v>
      </c>
      <c r="AE337" s="51" t="s">
        <v>60</v>
      </c>
      <c r="AG337" s="51" t="s">
        <v>100</v>
      </c>
      <c r="AH337" s="51" t="s">
        <v>105</v>
      </c>
    </row>
    <row r="338" spans="1:34" x14ac:dyDescent="0.3">
      <c r="A338" s="51" t="s">
        <v>30</v>
      </c>
      <c r="B338" s="51">
        <v>1</v>
      </c>
      <c r="C338" s="51">
        <v>23</v>
      </c>
      <c r="D338" s="51">
        <v>442</v>
      </c>
      <c r="E338" s="51" t="s">
        <v>196</v>
      </c>
      <c r="F338" s="51" t="s">
        <v>11</v>
      </c>
      <c r="G338" s="51" t="s">
        <v>190</v>
      </c>
      <c r="H338" s="51" t="s">
        <v>190</v>
      </c>
      <c r="I338" s="51" t="s">
        <v>100</v>
      </c>
      <c r="J338" s="51" t="s">
        <v>100</v>
      </c>
      <c r="K338" s="51" t="s">
        <v>100</v>
      </c>
      <c r="L338" s="51">
        <v>1</v>
      </c>
      <c r="M338" s="51" t="s">
        <v>451</v>
      </c>
      <c r="N338" s="51">
        <v>90</v>
      </c>
      <c r="P338" s="51" t="s">
        <v>100</v>
      </c>
      <c r="Q338" s="51" t="s">
        <v>191</v>
      </c>
      <c r="T338" s="51">
        <v>201609</v>
      </c>
      <c r="U338" s="51" t="s">
        <v>34</v>
      </c>
      <c r="V338" s="51">
        <v>0</v>
      </c>
      <c r="W338" s="6">
        <v>-271.69</v>
      </c>
      <c r="AA338" s="51" t="s">
        <v>35</v>
      </c>
      <c r="AB338" s="51" t="s">
        <v>59</v>
      </c>
      <c r="AD338" s="51" t="s">
        <v>435</v>
      </c>
      <c r="AE338" s="51" t="s">
        <v>60</v>
      </c>
      <c r="AG338" s="51" t="s">
        <v>100</v>
      </c>
      <c r="AH338" s="51" t="s">
        <v>105</v>
      </c>
    </row>
    <row r="339" spans="1:34" x14ac:dyDescent="0.3">
      <c r="A339" s="51" t="s">
        <v>30</v>
      </c>
      <c r="B339" s="51">
        <v>1</v>
      </c>
      <c r="C339" s="51">
        <v>23</v>
      </c>
      <c r="D339" s="51">
        <v>442</v>
      </c>
      <c r="E339" s="51" t="s">
        <v>197</v>
      </c>
      <c r="F339" s="51" t="s">
        <v>12</v>
      </c>
      <c r="G339" s="51" t="s">
        <v>190</v>
      </c>
      <c r="H339" s="51" t="s">
        <v>190</v>
      </c>
      <c r="I339" s="51" t="s">
        <v>100</v>
      </c>
      <c r="J339" s="51" t="s">
        <v>100</v>
      </c>
      <c r="K339" s="51" t="s">
        <v>100</v>
      </c>
      <c r="L339" s="51">
        <v>1</v>
      </c>
      <c r="M339" s="51" t="s">
        <v>451</v>
      </c>
      <c r="N339" s="51">
        <v>90</v>
      </c>
      <c r="P339" s="51" t="s">
        <v>100</v>
      </c>
      <c r="Q339" s="51" t="s">
        <v>191</v>
      </c>
      <c r="T339" s="51">
        <v>201609</v>
      </c>
      <c r="U339" s="51" t="s">
        <v>34</v>
      </c>
      <c r="V339" s="51">
        <v>0</v>
      </c>
      <c r="W339" s="6">
        <v>-114.17</v>
      </c>
      <c r="AA339" s="51" t="s">
        <v>35</v>
      </c>
      <c r="AB339" s="51" t="s">
        <v>59</v>
      </c>
      <c r="AD339" s="51" t="s">
        <v>435</v>
      </c>
      <c r="AE339" s="51" t="s">
        <v>60</v>
      </c>
      <c r="AG339" s="51" t="s">
        <v>100</v>
      </c>
      <c r="AH339" s="51" t="s">
        <v>105</v>
      </c>
    </row>
    <row r="340" spans="1:34" x14ac:dyDescent="0.3">
      <c r="A340" s="51" t="s">
        <v>30</v>
      </c>
      <c r="B340" s="51">
        <v>1</v>
      </c>
      <c r="C340" s="51">
        <v>23</v>
      </c>
      <c r="D340" s="51">
        <v>442</v>
      </c>
      <c r="E340" s="51" t="s">
        <v>198</v>
      </c>
      <c r="F340" s="51" t="s">
        <v>13</v>
      </c>
      <c r="G340" s="51" t="s">
        <v>190</v>
      </c>
      <c r="H340" s="51" t="s">
        <v>190</v>
      </c>
      <c r="I340" s="51" t="s">
        <v>100</v>
      </c>
      <c r="J340" s="51" t="s">
        <v>100</v>
      </c>
      <c r="K340" s="51" t="s">
        <v>100</v>
      </c>
      <c r="L340" s="51">
        <v>1</v>
      </c>
      <c r="M340" s="51" t="s">
        <v>451</v>
      </c>
      <c r="N340" s="51">
        <v>90</v>
      </c>
      <c r="P340" s="51" t="s">
        <v>100</v>
      </c>
      <c r="Q340" s="51" t="s">
        <v>191</v>
      </c>
      <c r="T340" s="51">
        <v>201609</v>
      </c>
      <c r="U340" s="51" t="s">
        <v>34</v>
      </c>
      <c r="V340" s="51">
        <v>0</v>
      </c>
      <c r="W340" s="6">
        <v>-559.39</v>
      </c>
      <c r="AA340" s="51" t="s">
        <v>35</v>
      </c>
      <c r="AB340" s="51" t="s">
        <v>59</v>
      </c>
      <c r="AD340" s="51" t="s">
        <v>435</v>
      </c>
      <c r="AE340" s="51" t="s">
        <v>60</v>
      </c>
      <c r="AG340" s="51" t="s">
        <v>100</v>
      </c>
      <c r="AH340" s="51" t="s">
        <v>105</v>
      </c>
    </row>
    <row r="341" spans="1:34" x14ac:dyDescent="0.3">
      <c r="A341" s="51" t="s">
        <v>30</v>
      </c>
      <c r="B341" s="51">
        <v>1</v>
      </c>
      <c r="C341" s="51">
        <v>25</v>
      </c>
      <c r="D341" s="51">
        <v>440</v>
      </c>
      <c r="E341" s="51" t="s">
        <v>189</v>
      </c>
      <c r="F341" s="51" t="s">
        <v>5</v>
      </c>
      <c r="G341" s="51" t="s">
        <v>190</v>
      </c>
      <c r="H341" s="51" t="s">
        <v>190</v>
      </c>
      <c r="I341" s="51" t="s">
        <v>100</v>
      </c>
      <c r="J341" s="51" t="s">
        <v>100</v>
      </c>
      <c r="K341" s="51" t="s">
        <v>100</v>
      </c>
      <c r="L341" s="51">
        <v>1</v>
      </c>
      <c r="M341" s="51" t="s">
        <v>451</v>
      </c>
      <c r="N341" s="51">
        <v>90</v>
      </c>
      <c r="P341" s="51" t="s">
        <v>100</v>
      </c>
      <c r="Q341" s="51" t="s">
        <v>191</v>
      </c>
      <c r="T341" s="51">
        <v>201609</v>
      </c>
      <c r="U341" s="51" t="s">
        <v>34</v>
      </c>
      <c r="V341" s="51">
        <v>0</v>
      </c>
      <c r="W341" s="6">
        <v>-13577.18</v>
      </c>
      <c r="AA341" s="51" t="s">
        <v>35</v>
      </c>
      <c r="AB341" s="51" t="s">
        <v>59</v>
      </c>
      <c r="AD341" s="51" t="s">
        <v>435</v>
      </c>
      <c r="AE341" s="51" t="s">
        <v>60</v>
      </c>
      <c r="AG341" s="51" t="s">
        <v>100</v>
      </c>
      <c r="AH341" s="51" t="s">
        <v>105</v>
      </c>
    </row>
    <row r="342" spans="1:34" x14ac:dyDescent="0.3">
      <c r="A342" s="51" t="s">
        <v>30</v>
      </c>
      <c r="B342" s="51">
        <v>1</v>
      </c>
      <c r="C342" s="51">
        <v>25</v>
      </c>
      <c r="D342" s="51">
        <v>442</v>
      </c>
      <c r="E342" s="51" t="s">
        <v>436</v>
      </c>
      <c r="F342" s="51" t="s">
        <v>6</v>
      </c>
      <c r="G342" s="51" t="s">
        <v>190</v>
      </c>
      <c r="H342" s="51" t="s">
        <v>190</v>
      </c>
      <c r="I342" s="51" t="s">
        <v>100</v>
      </c>
      <c r="J342" s="51" t="s">
        <v>100</v>
      </c>
      <c r="K342" s="51" t="s">
        <v>100</v>
      </c>
      <c r="L342" s="51">
        <v>1</v>
      </c>
      <c r="M342" s="51" t="s">
        <v>451</v>
      </c>
      <c r="N342" s="51">
        <v>90</v>
      </c>
      <c r="P342" s="51" t="s">
        <v>100</v>
      </c>
      <c r="Q342" s="51" t="s">
        <v>191</v>
      </c>
      <c r="T342" s="51">
        <v>201609</v>
      </c>
      <c r="U342" s="51" t="s">
        <v>34</v>
      </c>
      <c r="V342" s="51">
        <v>0</v>
      </c>
      <c r="W342" s="6">
        <v>-544.75</v>
      </c>
      <c r="AA342" s="51" t="s">
        <v>35</v>
      </c>
      <c r="AB342" s="51" t="s">
        <v>59</v>
      </c>
      <c r="AD342" s="51" t="s">
        <v>435</v>
      </c>
      <c r="AE342" s="51" t="s">
        <v>60</v>
      </c>
      <c r="AG342" s="51" t="s">
        <v>100</v>
      </c>
      <c r="AH342" s="51" t="s">
        <v>105</v>
      </c>
    </row>
    <row r="343" spans="1:34" x14ac:dyDescent="0.3">
      <c r="A343" s="51" t="s">
        <v>30</v>
      </c>
      <c r="B343" s="51">
        <v>1</v>
      </c>
      <c r="C343" s="51">
        <v>25</v>
      </c>
      <c r="D343" s="51">
        <v>442</v>
      </c>
      <c r="E343" s="51" t="s">
        <v>193</v>
      </c>
      <c r="F343" s="51" t="s">
        <v>8</v>
      </c>
      <c r="G343" s="51" t="s">
        <v>190</v>
      </c>
      <c r="H343" s="51" t="s">
        <v>190</v>
      </c>
      <c r="I343" s="51" t="s">
        <v>100</v>
      </c>
      <c r="J343" s="51" t="s">
        <v>100</v>
      </c>
      <c r="K343" s="51" t="s">
        <v>100</v>
      </c>
      <c r="L343" s="51">
        <v>1</v>
      </c>
      <c r="M343" s="51" t="s">
        <v>451</v>
      </c>
      <c r="N343" s="51">
        <v>90</v>
      </c>
      <c r="P343" s="51" t="s">
        <v>100</v>
      </c>
      <c r="Q343" s="51" t="s">
        <v>191</v>
      </c>
      <c r="T343" s="51">
        <v>201609</v>
      </c>
      <c r="U343" s="51" t="s">
        <v>34</v>
      </c>
      <c r="V343" s="51">
        <v>0</v>
      </c>
      <c r="W343" s="6">
        <v>-671.05</v>
      </c>
      <c r="AA343" s="51" t="s">
        <v>35</v>
      </c>
      <c r="AB343" s="51" t="s">
        <v>59</v>
      </c>
      <c r="AD343" s="51" t="s">
        <v>435</v>
      </c>
      <c r="AE343" s="51" t="s">
        <v>60</v>
      </c>
      <c r="AG343" s="51" t="s">
        <v>100</v>
      </c>
      <c r="AH343" s="51" t="s">
        <v>105</v>
      </c>
    </row>
    <row r="344" spans="1:34" x14ac:dyDescent="0.3">
      <c r="A344" s="51" t="s">
        <v>30</v>
      </c>
      <c r="B344" s="51">
        <v>1</v>
      </c>
      <c r="C344" s="51">
        <v>25</v>
      </c>
      <c r="D344" s="51">
        <v>442</v>
      </c>
      <c r="E344" s="51" t="s">
        <v>194</v>
      </c>
      <c r="F344" s="51" t="s">
        <v>9</v>
      </c>
      <c r="G344" s="51" t="s">
        <v>190</v>
      </c>
      <c r="H344" s="51" t="s">
        <v>190</v>
      </c>
      <c r="I344" s="51" t="s">
        <v>100</v>
      </c>
      <c r="J344" s="51" t="s">
        <v>100</v>
      </c>
      <c r="K344" s="51" t="s">
        <v>100</v>
      </c>
      <c r="L344" s="51">
        <v>1</v>
      </c>
      <c r="M344" s="51" t="s">
        <v>451</v>
      </c>
      <c r="N344" s="51">
        <v>90</v>
      </c>
      <c r="P344" s="51" t="s">
        <v>100</v>
      </c>
      <c r="Q344" s="51" t="s">
        <v>191</v>
      </c>
      <c r="T344" s="51">
        <v>201609</v>
      </c>
      <c r="U344" s="51" t="s">
        <v>34</v>
      </c>
      <c r="V344" s="51">
        <v>0</v>
      </c>
      <c r="W344" s="6">
        <v>-16.190000000000001</v>
      </c>
      <c r="AA344" s="51" t="s">
        <v>35</v>
      </c>
      <c r="AB344" s="51" t="s">
        <v>59</v>
      </c>
      <c r="AD344" s="51" t="s">
        <v>435</v>
      </c>
      <c r="AE344" s="51" t="s">
        <v>60</v>
      </c>
      <c r="AG344" s="51" t="s">
        <v>100</v>
      </c>
      <c r="AH344" s="51" t="s">
        <v>105</v>
      </c>
    </row>
    <row r="345" spans="1:34" x14ac:dyDescent="0.3">
      <c r="A345" s="51" t="s">
        <v>30</v>
      </c>
      <c r="B345" s="51">
        <v>1</v>
      </c>
      <c r="C345" s="51">
        <v>25</v>
      </c>
      <c r="D345" s="51">
        <v>442</v>
      </c>
      <c r="E345" s="51" t="s">
        <v>195</v>
      </c>
      <c r="F345" s="51" t="s">
        <v>10</v>
      </c>
      <c r="G345" s="51" t="s">
        <v>190</v>
      </c>
      <c r="H345" s="51" t="s">
        <v>190</v>
      </c>
      <c r="I345" s="51" t="s">
        <v>100</v>
      </c>
      <c r="J345" s="51" t="s">
        <v>100</v>
      </c>
      <c r="K345" s="51" t="s">
        <v>100</v>
      </c>
      <c r="L345" s="51">
        <v>1</v>
      </c>
      <c r="M345" s="51" t="s">
        <v>451</v>
      </c>
      <c r="N345" s="51">
        <v>90</v>
      </c>
      <c r="P345" s="51" t="s">
        <v>100</v>
      </c>
      <c r="Q345" s="51" t="s">
        <v>191</v>
      </c>
      <c r="T345" s="51">
        <v>201609</v>
      </c>
      <c r="U345" s="51" t="s">
        <v>34</v>
      </c>
      <c r="V345" s="51">
        <v>0</v>
      </c>
      <c r="W345" s="6">
        <v>-2095.77</v>
      </c>
      <c r="AA345" s="51" t="s">
        <v>35</v>
      </c>
      <c r="AB345" s="51" t="s">
        <v>59</v>
      </c>
      <c r="AD345" s="51" t="s">
        <v>435</v>
      </c>
      <c r="AE345" s="51" t="s">
        <v>60</v>
      </c>
      <c r="AG345" s="51" t="s">
        <v>100</v>
      </c>
      <c r="AH345" s="51" t="s">
        <v>105</v>
      </c>
    </row>
    <row r="346" spans="1:34" x14ac:dyDescent="0.3">
      <c r="A346" s="51" t="s">
        <v>30</v>
      </c>
      <c r="B346" s="51">
        <v>1</v>
      </c>
      <c r="C346" s="51">
        <v>25</v>
      </c>
      <c r="D346" s="51">
        <v>442</v>
      </c>
      <c r="E346" s="51" t="s">
        <v>196</v>
      </c>
      <c r="F346" s="51" t="s">
        <v>11</v>
      </c>
      <c r="G346" s="51" t="s">
        <v>190</v>
      </c>
      <c r="H346" s="51" t="s">
        <v>190</v>
      </c>
      <c r="I346" s="51" t="s">
        <v>100</v>
      </c>
      <c r="J346" s="51" t="s">
        <v>100</v>
      </c>
      <c r="K346" s="51" t="s">
        <v>100</v>
      </c>
      <c r="L346" s="51">
        <v>1</v>
      </c>
      <c r="M346" s="51" t="s">
        <v>451</v>
      </c>
      <c r="N346" s="51">
        <v>90</v>
      </c>
      <c r="P346" s="51" t="s">
        <v>100</v>
      </c>
      <c r="Q346" s="51" t="s">
        <v>191</v>
      </c>
      <c r="T346" s="51">
        <v>201609</v>
      </c>
      <c r="U346" s="51" t="s">
        <v>34</v>
      </c>
      <c r="V346" s="51">
        <v>0</v>
      </c>
      <c r="W346" s="6">
        <v>-93.92</v>
      </c>
      <c r="AA346" s="51" t="s">
        <v>35</v>
      </c>
      <c r="AB346" s="51" t="s">
        <v>59</v>
      </c>
      <c r="AD346" s="51" t="s">
        <v>435</v>
      </c>
      <c r="AE346" s="51" t="s">
        <v>60</v>
      </c>
      <c r="AG346" s="51" t="s">
        <v>100</v>
      </c>
      <c r="AH346" s="51" t="s">
        <v>105</v>
      </c>
    </row>
    <row r="347" spans="1:34" x14ac:dyDescent="0.3">
      <c r="A347" s="51" t="s">
        <v>30</v>
      </c>
      <c r="B347" s="51">
        <v>1</v>
      </c>
      <c r="C347" s="51">
        <v>25</v>
      </c>
      <c r="D347" s="51">
        <v>442</v>
      </c>
      <c r="E347" s="51" t="s">
        <v>197</v>
      </c>
      <c r="F347" s="51" t="s">
        <v>12</v>
      </c>
      <c r="G347" s="51" t="s">
        <v>190</v>
      </c>
      <c r="H347" s="51" t="s">
        <v>190</v>
      </c>
      <c r="I347" s="51" t="s">
        <v>100</v>
      </c>
      <c r="J347" s="51" t="s">
        <v>100</v>
      </c>
      <c r="K347" s="51" t="s">
        <v>100</v>
      </c>
      <c r="L347" s="51">
        <v>1</v>
      </c>
      <c r="M347" s="51" t="s">
        <v>451</v>
      </c>
      <c r="N347" s="51">
        <v>90</v>
      </c>
      <c r="P347" s="51" t="s">
        <v>100</v>
      </c>
      <c r="Q347" s="51" t="s">
        <v>191</v>
      </c>
      <c r="T347" s="51">
        <v>201609</v>
      </c>
      <c r="U347" s="51" t="s">
        <v>34</v>
      </c>
      <c r="V347" s="51">
        <v>0</v>
      </c>
      <c r="W347" s="6">
        <v>-233.29</v>
      </c>
      <c r="AA347" s="51" t="s">
        <v>35</v>
      </c>
      <c r="AB347" s="51" t="s">
        <v>59</v>
      </c>
      <c r="AD347" s="51" t="s">
        <v>435</v>
      </c>
      <c r="AE347" s="51" t="s">
        <v>60</v>
      </c>
      <c r="AG347" s="51" t="s">
        <v>100</v>
      </c>
      <c r="AH347" s="51" t="s">
        <v>105</v>
      </c>
    </row>
    <row r="348" spans="1:34" x14ac:dyDescent="0.3">
      <c r="A348" s="51" t="s">
        <v>30</v>
      </c>
      <c r="B348" s="51">
        <v>1</v>
      </c>
      <c r="C348" s="51">
        <v>25</v>
      </c>
      <c r="D348" s="51">
        <v>442</v>
      </c>
      <c r="E348" s="51" t="s">
        <v>198</v>
      </c>
      <c r="F348" s="51" t="s">
        <v>13</v>
      </c>
      <c r="G348" s="51" t="s">
        <v>190</v>
      </c>
      <c r="H348" s="51" t="s">
        <v>190</v>
      </c>
      <c r="I348" s="51" t="s">
        <v>100</v>
      </c>
      <c r="J348" s="51" t="s">
        <v>100</v>
      </c>
      <c r="K348" s="51" t="s">
        <v>100</v>
      </c>
      <c r="L348" s="51">
        <v>1</v>
      </c>
      <c r="M348" s="51" t="s">
        <v>451</v>
      </c>
      <c r="N348" s="51">
        <v>90</v>
      </c>
      <c r="P348" s="51" t="s">
        <v>100</v>
      </c>
      <c r="Q348" s="51" t="s">
        <v>191</v>
      </c>
      <c r="T348" s="51">
        <v>201609</v>
      </c>
      <c r="U348" s="51" t="s">
        <v>34</v>
      </c>
      <c r="V348" s="51">
        <v>0</v>
      </c>
      <c r="W348" s="6">
        <v>-14.06</v>
      </c>
      <c r="AA348" s="51" t="s">
        <v>35</v>
      </c>
      <c r="AB348" s="51" t="s">
        <v>59</v>
      </c>
      <c r="AD348" s="51" t="s">
        <v>435</v>
      </c>
      <c r="AE348" s="51" t="s">
        <v>60</v>
      </c>
      <c r="AG348" s="51" t="s">
        <v>100</v>
      </c>
      <c r="AH348" s="51" t="s">
        <v>105</v>
      </c>
    </row>
    <row r="349" spans="1:34" x14ac:dyDescent="0.3">
      <c r="A349" s="51" t="s">
        <v>30</v>
      </c>
      <c r="B349" s="51">
        <v>1</v>
      </c>
      <c r="C349" s="51">
        <v>26</v>
      </c>
      <c r="D349" s="51">
        <v>440</v>
      </c>
      <c r="E349" s="51" t="s">
        <v>189</v>
      </c>
      <c r="F349" s="51" t="s">
        <v>5</v>
      </c>
      <c r="G349" s="51" t="s">
        <v>190</v>
      </c>
      <c r="H349" s="51" t="s">
        <v>190</v>
      </c>
      <c r="I349" s="51" t="s">
        <v>100</v>
      </c>
      <c r="J349" s="51" t="s">
        <v>100</v>
      </c>
      <c r="K349" s="51" t="s">
        <v>100</v>
      </c>
      <c r="L349" s="51">
        <v>1</v>
      </c>
      <c r="M349" s="51" t="s">
        <v>451</v>
      </c>
      <c r="N349" s="51">
        <v>90</v>
      </c>
      <c r="P349" s="51" t="s">
        <v>100</v>
      </c>
      <c r="Q349" s="51" t="s">
        <v>191</v>
      </c>
      <c r="T349" s="51">
        <v>201609</v>
      </c>
      <c r="U349" s="51" t="s">
        <v>34</v>
      </c>
      <c r="V349" s="51">
        <v>0</v>
      </c>
      <c r="W349" s="6">
        <v>-22515.88</v>
      </c>
      <c r="AA349" s="51" t="s">
        <v>35</v>
      </c>
      <c r="AB349" s="51" t="s">
        <v>59</v>
      </c>
      <c r="AD349" s="51" t="s">
        <v>435</v>
      </c>
      <c r="AE349" s="51" t="s">
        <v>60</v>
      </c>
      <c r="AG349" s="51" t="s">
        <v>100</v>
      </c>
      <c r="AH349" s="51" t="s">
        <v>105</v>
      </c>
    </row>
    <row r="350" spans="1:34" x14ac:dyDescent="0.3">
      <c r="A350" s="51" t="s">
        <v>30</v>
      </c>
      <c r="B350" s="51">
        <v>1</v>
      </c>
      <c r="C350" s="51">
        <v>26</v>
      </c>
      <c r="D350" s="51">
        <v>442</v>
      </c>
      <c r="E350" s="51" t="s">
        <v>193</v>
      </c>
      <c r="F350" s="51" t="s">
        <v>8</v>
      </c>
      <c r="G350" s="51" t="s">
        <v>190</v>
      </c>
      <c r="H350" s="51" t="s">
        <v>190</v>
      </c>
      <c r="I350" s="51" t="s">
        <v>100</v>
      </c>
      <c r="J350" s="51" t="s">
        <v>100</v>
      </c>
      <c r="K350" s="51" t="s">
        <v>100</v>
      </c>
      <c r="L350" s="51">
        <v>1</v>
      </c>
      <c r="M350" s="51" t="s">
        <v>451</v>
      </c>
      <c r="N350" s="51">
        <v>90</v>
      </c>
      <c r="P350" s="51" t="s">
        <v>100</v>
      </c>
      <c r="Q350" s="51" t="s">
        <v>191</v>
      </c>
      <c r="T350" s="51">
        <v>201609</v>
      </c>
      <c r="U350" s="51" t="s">
        <v>34</v>
      </c>
      <c r="V350" s="51">
        <v>0</v>
      </c>
      <c r="W350" s="6">
        <v>-797.35</v>
      </c>
      <c r="AA350" s="51" t="s">
        <v>35</v>
      </c>
      <c r="AB350" s="51" t="s">
        <v>59</v>
      </c>
      <c r="AD350" s="51" t="s">
        <v>435</v>
      </c>
      <c r="AE350" s="51" t="s">
        <v>60</v>
      </c>
      <c r="AG350" s="51" t="s">
        <v>100</v>
      </c>
      <c r="AH350" s="51" t="s">
        <v>105</v>
      </c>
    </row>
    <row r="351" spans="1:34" x14ac:dyDescent="0.3">
      <c r="A351" s="51" t="s">
        <v>30</v>
      </c>
      <c r="B351" s="51">
        <v>1</v>
      </c>
      <c r="C351" s="51">
        <v>26</v>
      </c>
      <c r="D351" s="51">
        <v>442</v>
      </c>
      <c r="E351" s="51" t="s">
        <v>194</v>
      </c>
      <c r="F351" s="51" t="s">
        <v>9</v>
      </c>
      <c r="G351" s="51" t="s">
        <v>190</v>
      </c>
      <c r="H351" s="51" t="s">
        <v>190</v>
      </c>
      <c r="I351" s="51" t="s">
        <v>100</v>
      </c>
      <c r="J351" s="51" t="s">
        <v>100</v>
      </c>
      <c r="K351" s="51" t="s">
        <v>100</v>
      </c>
      <c r="L351" s="51">
        <v>1</v>
      </c>
      <c r="M351" s="51" t="s">
        <v>451</v>
      </c>
      <c r="N351" s="51">
        <v>90</v>
      </c>
      <c r="P351" s="51" t="s">
        <v>100</v>
      </c>
      <c r="Q351" s="51" t="s">
        <v>191</v>
      </c>
      <c r="T351" s="51">
        <v>201609</v>
      </c>
      <c r="U351" s="51" t="s">
        <v>34</v>
      </c>
      <c r="V351" s="51">
        <v>0</v>
      </c>
      <c r="W351" s="6">
        <v>-31.78</v>
      </c>
      <c r="AA351" s="51" t="s">
        <v>35</v>
      </c>
      <c r="AB351" s="51" t="s">
        <v>59</v>
      </c>
      <c r="AD351" s="51" t="s">
        <v>435</v>
      </c>
      <c r="AE351" s="51" t="s">
        <v>60</v>
      </c>
      <c r="AG351" s="51" t="s">
        <v>100</v>
      </c>
      <c r="AH351" s="51" t="s">
        <v>105</v>
      </c>
    </row>
    <row r="352" spans="1:34" x14ac:dyDescent="0.3">
      <c r="A352" s="51" t="s">
        <v>30</v>
      </c>
      <c r="B352" s="51">
        <v>1</v>
      </c>
      <c r="C352" s="51">
        <v>26</v>
      </c>
      <c r="D352" s="51">
        <v>442</v>
      </c>
      <c r="E352" s="51" t="s">
        <v>195</v>
      </c>
      <c r="F352" s="51" t="s">
        <v>10</v>
      </c>
      <c r="G352" s="51" t="s">
        <v>190</v>
      </c>
      <c r="H352" s="51" t="s">
        <v>190</v>
      </c>
      <c r="I352" s="51" t="s">
        <v>100</v>
      </c>
      <c r="J352" s="51" t="s">
        <v>100</v>
      </c>
      <c r="K352" s="51" t="s">
        <v>100</v>
      </c>
      <c r="L352" s="51">
        <v>1</v>
      </c>
      <c r="M352" s="51" t="s">
        <v>451</v>
      </c>
      <c r="N352" s="51">
        <v>90</v>
      </c>
      <c r="P352" s="51" t="s">
        <v>100</v>
      </c>
      <c r="Q352" s="51" t="s">
        <v>191</v>
      </c>
      <c r="T352" s="51">
        <v>201609</v>
      </c>
      <c r="U352" s="51" t="s">
        <v>34</v>
      </c>
      <c r="V352" s="51">
        <v>0</v>
      </c>
      <c r="W352" s="6">
        <v>-1555.63</v>
      </c>
      <c r="AA352" s="51" t="s">
        <v>35</v>
      </c>
      <c r="AB352" s="51" t="s">
        <v>59</v>
      </c>
      <c r="AD352" s="51" t="s">
        <v>435</v>
      </c>
      <c r="AE352" s="51" t="s">
        <v>60</v>
      </c>
      <c r="AG352" s="51" t="s">
        <v>100</v>
      </c>
      <c r="AH352" s="51" t="s">
        <v>105</v>
      </c>
    </row>
    <row r="353" spans="1:34" x14ac:dyDescent="0.3">
      <c r="A353" s="51" t="s">
        <v>30</v>
      </c>
      <c r="B353" s="51">
        <v>1</v>
      </c>
      <c r="C353" s="51">
        <v>26</v>
      </c>
      <c r="D353" s="51">
        <v>442</v>
      </c>
      <c r="E353" s="51" t="s">
        <v>196</v>
      </c>
      <c r="F353" s="51" t="s">
        <v>11</v>
      </c>
      <c r="G353" s="51" t="s">
        <v>190</v>
      </c>
      <c r="H353" s="51" t="s">
        <v>190</v>
      </c>
      <c r="I353" s="51" t="s">
        <v>100</v>
      </c>
      <c r="J353" s="51" t="s">
        <v>100</v>
      </c>
      <c r="K353" s="51" t="s">
        <v>100</v>
      </c>
      <c r="L353" s="51">
        <v>1</v>
      </c>
      <c r="M353" s="51" t="s">
        <v>451</v>
      </c>
      <c r="N353" s="51">
        <v>90</v>
      </c>
      <c r="P353" s="51" t="s">
        <v>100</v>
      </c>
      <c r="Q353" s="51" t="s">
        <v>191</v>
      </c>
      <c r="T353" s="51">
        <v>201609</v>
      </c>
      <c r="U353" s="51" t="s">
        <v>34</v>
      </c>
      <c r="V353" s="51">
        <v>0</v>
      </c>
      <c r="W353" s="6">
        <v>-138.53</v>
      </c>
      <c r="AA353" s="51" t="s">
        <v>35</v>
      </c>
      <c r="AB353" s="51" t="s">
        <v>59</v>
      </c>
      <c r="AD353" s="51" t="s">
        <v>435</v>
      </c>
      <c r="AE353" s="51" t="s">
        <v>60</v>
      </c>
      <c r="AG353" s="51" t="s">
        <v>100</v>
      </c>
      <c r="AH353" s="51" t="s">
        <v>105</v>
      </c>
    </row>
    <row r="354" spans="1:34" x14ac:dyDescent="0.3">
      <c r="A354" s="51" t="s">
        <v>30</v>
      </c>
      <c r="B354" s="51">
        <v>1</v>
      </c>
      <c r="C354" s="51">
        <v>26</v>
      </c>
      <c r="D354" s="51">
        <v>442</v>
      </c>
      <c r="E354" s="51" t="s">
        <v>197</v>
      </c>
      <c r="F354" s="51" t="s">
        <v>12</v>
      </c>
      <c r="G354" s="51" t="s">
        <v>190</v>
      </c>
      <c r="H354" s="51" t="s">
        <v>190</v>
      </c>
      <c r="I354" s="51" t="s">
        <v>100</v>
      </c>
      <c r="J354" s="51" t="s">
        <v>100</v>
      </c>
      <c r="K354" s="51" t="s">
        <v>100</v>
      </c>
      <c r="L354" s="51">
        <v>1</v>
      </c>
      <c r="M354" s="51" t="s">
        <v>451</v>
      </c>
      <c r="N354" s="51">
        <v>90</v>
      </c>
      <c r="P354" s="51" t="s">
        <v>100</v>
      </c>
      <c r="Q354" s="51" t="s">
        <v>191</v>
      </c>
      <c r="T354" s="51">
        <v>201609</v>
      </c>
      <c r="U354" s="51" t="s">
        <v>34</v>
      </c>
      <c r="V354" s="51">
        <v>0</v>
      </c>
      <c r="W354" s="6">
        <v>-452.7</v>
      </c>
      <c r="AA354" s="51" t="s">
        <v>35</v>
      </c>
      <c r="AB354" s="51" t="s">
        <v>59</v>
      </c>
      <c r="AD354" s="51" t="s">
        <v>435</v>
      </c>
      <c r="AE354" s="51" t="s">
        <v>60</v>
      </c>
      <c r="AG354" s="51" t="s">
        <v>100</v>
      </c>
      <c r="AH354" s="51" t="s">
        <v>105</v>
      </c>
    </row>
    <row r="355" spans="1:34" x14ac:dyDescent="0.3">
      <c r="A355" s="51" t="s">
        <v>30</v>
      </c>
      <c r="B355" s="51">
        <v>1</v>
      </c>
      <c r="C355" s="51">
        <v>26</v>
      </c>
      <c r="D355" s="51">
        <v>442</v>
      </c>
      <c r="E355" s="51" t="s">
        <v>198</v>
      </c>
      <c r="F355" s="51" t="s">
        <v>13</v>
      </c>
      <c r="G355" s="51" t="s">
        <v>190</v>
      </c>
      <c r="H355" s="51" t="s">
        <v>190</v>
      </c>
      <c r="I355" s="51" t="s">
        <v>100</v>
      </c>
      <c r="J355" s="51" t="s">
        <v>100</v>
      </c>
      <c r="K355" s="51" t="s">
        <v>100</v>
      </c>
      <c r="L355" s="51">
        <v>1</v>
      </c>
      <c r="M355" s="51" t="s">
        <v>451</v>
      </c>
      <c r="N355" s="51">
        <v>90</v>
      </c>
      <c r="P355" s="51" t="s">
        <v>100</v>
      </c>
      <c r="Q355" s="51" t="s">
        <v>191</v>
      </c>
      <c r="T355" s="51">
        <v>201609</v>
      </c>
      <c r="U355" s="51" t="s">
        <v>34</v>
      </c>
      <c r="V355" s="51">
        <v>0</v>
      </c>
      <c r="W355" s="6">
        <v>-336.37</v>
      </c>
      <c r="AA355" s="51" t="s">
        <v>35</v>
      </c>
      <c r="AB355" s="51" t="s">
        <v>59</v>
      </c>
      <c r="AD355" s="51" t="s">
        <v>435</v>
      </c>
      <c r="AE355" s="51" t="s">
        <v>60</v>
      </c>
      <c r="AG355" s="51" t="s">
        <v>100</v>
      </c>
      <c r="AH355" s="51" t="s">
        <v>105</v>
      </c>
    </row>
    <row r="356" spans="1:34" x14ac:dyDescent="0.3">
      <c r="A356" s="51" t="s">
        <v>30</v>
      </c>
      <c r="B356" s="51">
        <v>1</v>
      </c>
      <c r="C356" s="51">
        <v>27</v>
      </c>
      <c r="D356" s="51">
        <v>440</v>
      </c>
      <c r="E356" s="51" t="s">
        <v>189</v>
      </c>
      <c r="F356" s="51" t="s">
        <v>5</v>
      </c>
      <c r="G356" s="51" t="s">
        <v>190</v>
      </c>
      <c r="H356" s="51" t="s">
        <v>190</v>
      </c>
      <c r="I356" s="51" t="s">
        <v>100</v>
      </c>
      <c r="J356" s="51" t="s">
        <v>100</v>
      </c>
      <c r="K356" s="51" t="s">
        <v>100</v>
      </c>
      <c r="L356" s="51">
        <v>1</v>
      </c>
      <c r="M356" s="51" t="s">
        <v>451</v>
      </c>
      <c r="N356" s="51">
        <v>90</v>
      </c>
      <c r="P356" s="51" t="s">
        <v>100</v>
      </c>
      <c r="Q356" s="51" t="s">
        <v>191</v>
      </c>
      <c r="T356" s="51">
        <v>201609</v>
      </c>
      <c r="U356" s="51" t="s">
        <v>34</v>
      </c>
      <c r="V356" s="51">
        <v>0</v>
      </c>
      <c r="W356" s="6">
        <v>-4334.08</v>
      </c>
      <c r="AA356" s="51" t="s">
        <v>35</v>
      </c>
      <c r="AB356" s="51" t="s">
        <v>59</v>
      </c>
      <c r="AD356" s="51" t="s">
        <v>435</v>
      </c>
      <c r="AE356" s="51" t="s">
        <v>60</v>
      </c>
      <c r="AG356" s="51" t="s">
        <v>100</v>
      </c>
      <c r="AH356" s="51" t="s">
        <v>105</v>
      </c>
    </row>
    <row r="357" spans="1:34" x14ac:dyDescent="0.3">
      <c r="A357" s="51" t="s">
        <v>30</v>
      </c>
      <c r="B357" s="51">
        <v>1</v>
      </c>
      <c r="C357" s="51">
        <v>27</v>
      </c>
      <c r="D357" s="51">
        <v>442</v>
      </c>
      <c r="E357" s="51" t="s">
        <v>193</v>
      </c>
      <c r="F357" s="51" t="s">
        <v>8</v>
      </c>
      <c r="G357" s="51" t="s">
        <v>190</v>
      </c>
      <c r="H357" s="51" t="s">
        <v>190</v>
      </c>
      <c r="I357" s="51" t="s">
        <v>100</v>
      </c>
      <c r="J357" s="51" t="s">
        <v>100</v>
      </c>
      <c r="K357" s="51" t="s">
        <v>100</v>
      </c>
      <c r="L357" s="51">
        <v>1</v>
      </c>
      <c r="M357" s="51" t="s">
        <v>451</v>
      </c>
      <c r="N357" s="51">
        <v>90</v>
      </c>
      <c r="P357" s="51" t="s">
        <v>100</v>
      </c>
      <c r="Q357" s="51" t="s">
        <v>191</v>
      </c>
      <c r="T357" s="51">
        <v>201609</v>
      </c>
      <c r="U357" s="51" t="s">
        <v>34</v>
      </c>
      <c r="V357" s="51">
        <v>0</v>
      </c>
      <c r="W357" s="6">
        <v>-404.52</v>
      </c>
      <c r="AA357" s="51" t="s">
        <v>35</v>
      </c>
      <c r="AB357" s="51" t="s">
        <v>59</v>
      </c>
      <c r="AD357" s="51" t="s">
        <v>435</v>
      </c>
      <c r="AE357" s="51" t="s">
        <v>60</v>
      </c>
      <c r="AG357" s="51" t="s">
        <v>100</v>
      </c>
      <c r="AH357" s="51" t="s">
        <v>105</v>
      </c>
    </row>
    <row r="358" spans="1:34" x14ac:dyDescent="0.3">
      <c r="A358" s="51" t="s">
        <v>30</v>
      </c>
      <c r="B358" s="51">
        <v>1</v>
      </c>
      <c r="C358" s="51">
        <v>27</v>
      </c>
      <c r="D358" s="51">
        <v>442</v>
      </c>
      <c r="E358" s="51" t="s">
        <v>194</v>
      </c>
      <c r="F358" s="51" t="s">
        <v>9</v>
      </c>
      <c r="G358" s="51" t="s">
        <v>190</v>
      </c>
      <c r="H358" s="51" t="s">
        <v>190</v>
      </c>
      <c r="I358" s="51" t="s">
        <v>100</v>
      </c>
      <c r="J358" s="51" t="s">
        <v>100</v>
      </c>
      <c r="K358" s="51" t="s">
        <v>100</v>
      </c>
      <c r="L358" s="51">
        <v>1</v>
      </c>
      <c r="M358" s="51" t="s">
        <v>451</v>
      </c>
      <c r="N358" s="51">
        <v>90</v>
      </c>
      <c r="P358" s="51" t="s">
        <v>100</v>
      </c>
      <c r="Q358" s="51" t="s">
        <v>191</v>
      </c>
      <c r="T358" s="51">
        <v>201609</v>
      </c>
      <c r="U358" s="51" t="s">
        <v>34</v>
      </c>
      <c r="V358" s="51">
        <v>0</v>
      </c>
      <c r="W358" s="6">
        <v>-4.7300000000000004</v>
      </c>
      <c r="AA358" s="51" t="s">
        <v>35</v>
      </c>
      <c r="AB358" s="51" t="s">
        <v>59</v>
      </c>
      <c r="AD358" s="51" t="s">
        <v>435</v>
      </c>
      <c r="AE358" s="51" t="s">
        <v>60</v>
      </c>
      <c r="AG358" s="51" t="s">
        <v>100</v>
      </c>
      <c r="AH358" s="51" t="s">
        <v>105</v>
      </c>
    </row>
    <row r="359" spans="1:34" x14ac:dyDescent="0.3">
      <c r="A359" s="51" t="s">
        <v>30</v>
      </c>
      <c r="B359" s="51">
        <v>1</v>
      </c>
      <c r="C359" s="51">
        <v>27</v>
      </c>
      <c r="D359" s="51">
        <v>442</v>
      </c>
      <c r="E359" s="51" t="s">
        <v>195</v>
      </c>
      <c r="F359" s="51" t="s">
        <v>10</v>
      </c>
      <c r="G359" s="51" t="s">
        <v>190</v>
      </c>
      <c r="H359" s="51" t="s">
        <v>190</v>
      </c>
      <c r="I359" s="51" t="s">
        <v>100</v>
      </c>
      <c r="J359" s="51" t="s">
        <v>100</v>
      </c>
      <c r="K359" s="51" t="s">
        <v>100</v>
      </c>
      <c r="L359" s="51">
        <v>1</v>
      </c>
      <c r="M359" s="51" t="s">
        <v>451</v>
      </c>
      <c r="N359" s="51">
        <v>90</v>
      </c>
      <c r="P359" s="51" t="s">
        <v>100</v>
      </c>
      <c r="Q359" s="51" t="s">
        <v>191</v>
      </c>
      <c r="T359" s="51">
        <v>201609</v>
      </c>
      <c r="U359" s="51" t="s">
        <v>34</v>
      </c>
      <c r="V359" s="51">
        <v>0</v>
      </c>
      <c r="W359" s="6">
        <v>-394.4</v>
      </c>
      <c r="AA359" s="51" t="s">
        <v>35</v>
      </c>
      <c r="AB359" s="51" t="s">
        <v>59</v>
      </c>
      <c r="AD359" s="51" t="s">
        <v>435</v>
      </c>
      <c r="AE359" s="51" t="s">
        <v>60</v>
      </c>
      <c r="AG359" s="51" t="s">
        <v>100</v>
      </c>
      <c r="AH359" s="51" t="s">
        <v>105</v>
      </c>
    </row>
    <row r="360" spans="1:34" x14ac:dyDescent="0.3">
      <c r="A360" s="51" t="s">
        <v>30</v>
      </c>
      <c r="B360" s="51">
        <v>1</v>
      </c>
      <c r="C360" s="51">
        <v>27</v>
      </c>
      <c r="D360" s="51">
        <v>442</v>
      </c>
      <c r="E360" s="51" t="s">
        <v>196</v>
      </c>
      <c r="F360" s="51" t="s">
        <v>11</v>
      </c>
      <c r="G360" s="51" t="s">
        <v>190</v>
      </c>
      <c r="H360" s="51" t="s">
        <v>190</v>
      </c>
      <c r="I360" s="51" t="s">
        <v>100</v>
      </c>
      <c r="J360" s="51" t="s">
        <v>100</v>
      </c>
      <c r="K360" s="51" t="s">
        <v>100</v>
      </c>
      <c r="L360" s="51">
        <v>1</v>
      </c>
      <c r="M360" s="51" t="s">
        <v>451</v>
      </c>
      <c r="N360" s="51">
        <v>90</v>
      </c>
      <c r="P360" s="51" t="s">
        <v>100</v>
      </c>
      <c r="Q360" s="51" t="s">
        <v>191</v>
      </c>
      <c r="T360" s="51">
        <v>201609</v>
      </c>
      <c r="U360" s="51" t="s">
        <v>34</v>
      </c>
      <c r="V360" s="51">
        <v>0</v>
      </c>
      <c r="W360" s="6">
        <v>-6.79</v>
      </c>
      <c r="AA360" s="51" t="s">
        <v>35</v>
      </c>
      <c r="AB360" s="51" t="s">
        <v>59</v>
      </c>
      <c r="AD360" s="51" t="s">
        <v>435</v>
      </c>
      <c r="AE360" s="51" t="s">
        <v>60</v>
      </c>
      <c r="AG360" s="51" t="s">
        <v>100</v>
      </c>
      <c r="AH360" s="51" t="s">
        <v>105</v>
      </c>
    </row>
    <row r="361" spans="1:34" x14ac:dyDescent="0.3">
      <c r="A361" s="51" t="s">
        <v>30</v>
      </c>
      <c r="B361" s="51">
        <v>1</v>
      </c>
      <c r="C361" s="51">
        <v>27</v>
      </c>
      <c r="D361" s="51">
        <v>442</v>
      </c>
      <c r="E361" s="51" t="s">
        <v>197</v>
      </c>
      <c r="F361" s="51" t="s">
        <v>12</v>
      </c>
      <c r="G361" s="51" t="s">
        <v>190</v>
      </c>
      <c r="H361" s="51" t="s">
        <v>190</v>
      </c>
      <c r="I361" s="51" t="s">
        <v>100</v>
      </c>
      <c r="J361" s="51" t="s">
        <v>100</v>
      </c>
      <c r="K361" s="51" t="s">
        <v>100</v>
      </c>
      <c r="L361" s="51">
        <v>1</v>
      </c>
      <c r="M361" s="51" t="s">
        <v>451</v>
      </c>
      <c r="N361" s="51">
        <v>90</v>
      </c>
      <c r="P361" s="51" t="s">
        <v>100</v>
      </c>
      <c r="Q361" s="51" t="s">
        <v>191</v>
      </c>
      <c r="T361" s="51">
        <v>201609</v>
      </c>
      <c r="U361" s="51" t="s">
        <v>34</v>
      </c>
      <c r="V361" s="51">
        <v>0</v>
      </c>
      <c r="W361" s="6">
        <v>-274.60000000000002</v>
      </c>
      <c r="AA361" s="51" t="s">
        <v>35</v>
      </c>
      <c r="AB361" s="51" t="s">
        <v>59</v>
      </c>
      <c r="AD361" s="51" t="s">
        <v>435</v>
      </c>
      <c r="AE361" s="51" t="s">
        <v>60</v>
      </c>
      <c r="AG361" s="51" t="s">
        <v>100</v>
      </c>
      <c r="AH361" s="51" t="s">
        <v>105</v>
      </c>
    </row>
    <row r="362" spans="1:34" x14ac:dyDescent="0.3">
      <c r="A362" s="51" t="s">
        <v>30</v>
      </c>
      <c r="B362" s="51">
        <v>1</v>
      </c>
      <c r="C362" s="51">
        <v>28</v>
      </c>
      <c r="D362" s="51">
        <v>440</v>
      </c>
      <c r="E362" s="51" t="s">
        <v>189</v>
      </c>
      <c r="F362" s="51" t="s">
        <v>5</v>
      </c>
      <c r="G362" s="51" t="s">
        <v>190</v>
      </c>
      <c r="H362" s="51" t="s">
        <v>190</v>
      </c>
      <c r="I362" s="51" t="s">
        <v>100</v>
      </c>
      <c r="J362" s="51" t="s">
        <v>100</v>
      </c>
      <c r="K362" s="51" t="s">
        <v>100</v>
      </c>
      <c r="L362" s="51">
        <v>1</v>
      </c>
      <c r="M362" s="51" t="s">
        <v>451</v>
      </c>
      <c r="N362" s="51">
        <v>90</v>
      </c>
      <c r="P362" s="51" t="s">
        <v>100</v>
      </c>
      <c r="Q362" s="51" t="s">
        <v>191</v>
      </c>
      <c r="T362" s="51">
        <v>201609</v>
      </c>
      <c r="U362" s="51" t="s">
        <v>34</v>
      </c>
      <c r="V362" s="51">
        <v>0</v>
      </c>
      <c r="W362" s="6">
        <v>-6947.41</v>
      </c>
      <c r="AA362" s="51" t="s">
        <v>35</v>
      </c>
      <c r="AB362" s="51" t="s">
        <v>59</v>
      </c>
      <c r="AD362" s="51" t="s">
        <v>435</v>
      </c>
      <c r="AE362" s="51" t="s">
        <v>60</v>
      </c>
      <c r="AG362" s="51" t="s">
        <v>100</v>
      </c>
      <c r="AH362" s="51" t="s">
        <v>105</v>
      </c>
    </row>
    <row r="363" spans="1:34" x14ac:dyDescent="0.3">
      <c r="A363" s="51" t="s">
        <v>30</v>
      </c>
      <c r="B363" s="51">
        <v>1</v>
      </c>
      <c r="C363" s="51">
        <v>28</v>
      </c>
      <c r="D363" s="51">
        <v>442</v>
      </c>
      <c r="E363" s="51" t="s">
        <v>437</v>
      </c>
      <c r="F363" s="51" t="s">
        <v>7</v>
      </c>
      <c r="G363" s="51" t="s">
        <v>190</v>
      </c>
      <c r="H363" s="51" t="s">
        <v>190</v>
      </c>
      <c r="I363" s="51" t="s">
        <v>100</v>
      </c>
      <c r="J363" s="51" t="s">
        <v>100</v>
      </c>
      <c r="K363" s="51" t="s">
        <v>100</v>
      </c>
      <c r="L363" s="51">
        <v>1</v>
      </c>
      <c r="M363" s="51" t="s">
        <v>451</v>
      </c>
      <c r="N363" s="51">
        <v>90</v>
      </c>
      <c r="P363" s="51" t="s">
        <v>100</v>
      </c>
      <c r="Q363" s="51" t="s">
        <v>191</v>
      </c>
      <c r="T363" s="51">
        <v>201609</v>
      </c>
      <c r="U363" s="51" t="s">
        <v>34</v>
      </c>
      <c r="V363" s="51">
        <v>0</v>
      </c>
      <c r="W363" s="6">
        <v>-124.77</v>
      </c>
      <c r="AA363" s="51" t="s">
        <v>35</v>
      </c>
      <c r="AB363" s="51" t="s">
        <v>59</v>
      </c>
      <c r="AD363" s="51" t="s">
        <v>435</v>
      </c>
      <c r="AE363" s="51" t="s">
        <v>60</v>
      </c>
      <c r="AG363" s="51" t="s">
        <v>100</v>
      </c>
      <c r="AH363" s="51" t="s">
        <v>105</v>
      </c>
    </row>
    <row r="364" spans="1:34" x14ac:dyDescent="0.3">
      <c r="A364" s="51" t="s">
        <v>30</v>
      </c>
      <c r="B364" s="51">
        <v>1</v>
      </c>
      <c r="C364" s="51">
        <v>28</v>
      </c>
      <c r="D364" s="51">
        <v>442</v>
      </c>
      <c r="E364" s="51" t="s">
        <v>193</v>
      </c>
      <c r="F364" s="51" t="s">
        <v>8</v>
      </c>
      <c r="G364" s="51" t="s">
        <v>190</v>
      </c>
      <c r="H364" s="51" t="s">
        <v>190</v>
      </c>
      <c r="I364" s="51" t="s">
        <v>100</v>
      </c>
      <c r="J364" s="51" t="s">
        <v>100</v>
      </c>
      <c r="K364" s="51" t="s">
        <v>100</v>
      </c>
      <c r="L364" s="51">
        <v>1</v>
      </c>
      <c r="M364" s="51" t="s">
        <v>451</v>
      </c>
      <c r="N364" s="51">
        <v>90</v>
      </c>
      <c r="P364" s="51" t="s">
        <v>100</v>
      </c>
      <c r="Q364" s="51" t="s">
        <v>191</v>
      </c>
      <c r="T364" s="51">
        <v>201609</v>
      </c>
      <c r="U364" s="51" t="s">
        <v>34</v>
      </c>
      <c r="V364" s="51">
        <v>0</v>
      </c>
      <c r="W364" s="6">
        <v>-382.95</v>
      </c>
      <c r="AA364" s="51" t="s">
        <v>35</v>
      </c>
      <c r="AB364" s="51" t="s">
        <v>59</v>
      </c>
      <c r="AD364" s="51" t="s">
        <v>435</v>
      </c>
      <c r="AE364" s="51" t="s">
        <v>60</v>
      </c>
      <c r="AG364" s="51" t="s">
        <v>100</v>
      </c>
      <c r="AH364" s="51" t="s">
        <v>105</v>
      </c>
    </row>
    <row r="365" spans="1:34" x14ac:dyDescent="0.3">
      <c r="A365" s="51" t="s">
        <v>30</v>
      </c>
      <c r="B365" s="51">
        <v>1</v>
      </c>
      <c r="C365" s="51">
        <v>28</v>
      </c>
      <c r="D365" s="51">
        <v>442</v>
      </c>
      <c r="E365" s="51" t="s">
        <v>194</v>
      </c>
      <c r="F365" s="51" t="s">
        <v>9</v>
      </c>
      <c r="G365" s="51" t="s">
        <v>190</v>
      </c>
      <c r="H365" s="51" t="s">
        <v>190</v>
      </c>
      <c r="I365" s="51" t="s">
        <v>100</v>
      </c>
      <c r="J365" s="51" t="s">
        <v>100</v>
      </c>
      <c r="K365" s="51" t="s">
        <v>100</v>
      </c>
      <c r="L365" s="51">
        <v>1</v>
      </c>
      <c r="M365" s="51" t="s">
        <v>451</v>
      </c>
      <c r="N365" s="51">
        <v>90</v>
      </c>
      <c r="P365" s="51" t="s">
        <v>100</v>
      </c>
      <c r="Q365" s="51" t="s">
        <v>191</v>
      </c>
      <c r="T365" s="51">
        <v>201609</v>
      </c>
      <c r="U365" s="51" t="s">
        <v>34</v>
      </c>
      <c r="V365" s="51">
        <v>0</v>
      </c>
      <c r="W365" s="6">
        <v>-7.64</v>
      </c>
      <c r="AA365" s="51" t="s">
        <v>35</v>
      </c>
      <c r="AB365" s="51" t="s">
        <v>59</v>
      </c>
      <c r="AD365" s="51" t="s">
        <v>435</v>
      </c>
      <c r="AE365" s="51" t="s">
        <v>60</v>
      </c>
      <c r="AG365" s="51" t="s">
        <v>100</v>
      </c>
      <c r="AH365" s="51" t="s">
        <v>105</v>
      </c>
    </row>
    <row r="366" spans="1:34" x14ac:dyDescent="0.3">
      <c r="A366" s="51" t="s">
        <v>30</v>
      </c>
      <c r="B366" s="51">
        <v>1</v>
      </c>
      <c r="C366" s="51">
        <v>28</v>
      </c>
      <c r="D366" s="51">
        <v>442</v>
      </c>
      <c r="E366" s="51" t="s">
        <v>195</v>
      </c>
      <c r="F366" s="51" t="s">
        <v>10</v>
      </c>
      <c r="G366" s="51" t="s">
        <v>190</v>
      </c>
      <c r="H366" s="51" t="s">
        <v>190</v>
      </c>
      <c r="I366" s="51" t="s">
        <v>100</v>
      </c>
      <c r="J366" s="51" t="s">
        <v>100</v>
      </c>
      <c r="K366" s="51" t="s">
        <v>100</v>
      </c>
      <c r="L366" s="51">
        <v>1</v>
      </c>
      <c r="M366" s="51" t="s">
        <v>451</v>
      </c>
      <c r="N366" s="51">
        <v>90</v>
      </c>
      <c r="P366" s="51" t="s">
        <v>100</v>
      </c>
      <c r="Q366" s="51" t="s">
        <v>191</v>
      </c>
      <c r="T366" s="51">
        <v>201609</v>
      </c>
      <c r="U366" s="51" t="s">
        <v>34</v>
      </c>
      <c r="V366" s="51">
        <v>0</v>
      </c>
      <c r="W366" s="6">
        <v>-469.38</v>
      </c>
      <c r="AA366" s="51" t="s">
        <v>35</v>
      </c>
      <c r="AB366" s="51" t="s">
        <v>59</v>
      </c>
      <c r="AD366" s="51" t="s">
        <v>435</v>
      </c>
      <c r="AE366" s="51" t="s">
        <v>60</v>
      </c>
      <c r="AG366" s="51" t="s">
        <v>100</v>
      </c>
      <c r="AH366" s="51" t="s">
        <v>105</v>
      </c>
    </row>
    <row r="367" spans="1:34" x14ac:dyDescent="0.3">
      <c r="A367" s="51" t="s">
        <v>30</v>
      </c>
      <c r="B367" s="51">
        <v>1</v>
      </c>
      <c r="C367" s="51">
        <v>28</v>
      </c>
      <c r="D367" s="51">
        <v>442</v>
      </c>
      <c r="E367" s="51" t="s">
        <v>196</v>
      </c>
      <c r="F367" s="51" t="s">
        <v>11</v>
      </c>
      <c r="G367" s="51" t="s">
        <v>190</v>
      </c>
      <c r="H367" s="51" t="s">
        <v>190</v>
      </c>
      <c r="I367" s="51" t="s">
        <v>100</v>
      </c>
      <c r="J367" s="51" t="s">
        <v>100</v>
      </c>
      <c r="K367" s="51" t="s">
        <v>100</v>
      </c>
      <c r="L367" s="51">
        <v>1</v>
      </c>
      <c r="M367" s="51" t="s">
        <v>451</v>
      </c>
      <c r="N367" s="51">
        <v>90</v>
      </c>
      <c r="P367" s="51" t="s">
        <v>100</v>
      </c>
      <c r="Q367" s="51" t="s">
        <v>191</v>
      </c>
      <c r="T367" s="51">
        <v>201609</v>
      </c>
      <c r="U367" s="51" t="s">
        <v>34</v>
      </c>
      <c r="V367" s="51">
        <v>0</v>
      </c>
      <c r="W367" s="6">
        <v>-106.04</v>
      </c>
      <c r="AA367" s="51" t="s">
        <v>35</v>
      </c>
      <c r="AB367" s="51" t="s">
        <v>59</v>
      </c>
      <c r="AD367" s="51" t="s">
        <v>435</v>
      </c>
      <c r="AE367" s="51" t="s">
        <v>60</v>
      </c>
      <c r="AG367" s="51" t="s">
        <v>100</v>
      </c>
      <c r="AH367" s="51" t="s">
        <v>105</v>
      </c>
    </row>
    <row r="368" spans="1:34" x14ac:dyDescent="0.3">
      <c r="A368" s="51" t="s">
        <v>30</v>
      </c>
      <c r="B368" s="51">
        <v>1</v>
      </c>
      <c r="C368" s="51">
        <v>28</v>
      </c>
      <c r="D368" s="51">
        <v>442</v>
      </c>
      <c r="E368" s="51" t="s">
        <v>197</v>
      </c>
      <c r="F368" s="51" t="s">
        <v>12</v>
      </c>
      <c r="G368" s="51" t="s">
        <v>190</v>
      </c>
      <c r="H368" s="51" t="s">
        <v>190</v>
      </c>
      <c r="I368" s="51" t="s">
        <v>100</v>
      </c>
      <c r="J368" s="51" t="s">
        <v>100</v>
      </c>
      <c r="K368" s="51" t="s">
        <v>100</v>
      </c>
      <c r="L368" s="51">
        <v>1</v>
      </c>
      <c r="M368" s="51" t="s">
        <v>451</v>
      </c>
      <c r="N368" s="51">
        <v>90</v>
      </c>
      <c r="P368" s="51" t="s">
        <v>100</v>
      </c>
      <c r="Q368" s="51" t="s">
        <v>191</v>
      </c>
      <c r="T368" s="51">
        <v>201609</v>
      </c>
      <c r="U368" s="51" t="s">
        <v>34</v>
      </c>
      <c r="V368" s="51">
        <v>0</v>
      </c>
      <c r="W368" s="6">
        <v>-256.86</v>
      </c>
      <c r="AA368" s="51" t="s">
        <v>35</v>
      </c>
      <c r="AB368" s="51" t="s">
        <v>59</v>
      </c>
      <c r="AD368" s="51" t="s">
        <v>435</v>
      </c>
      <c r="AE368" s="51" t="s">
        <v>60</v>
      </c>
      <c r="AG368" s="51" t="s">
        <v>100</v>
      </c>
      <c r="AH368" s="51" t="s">
        <v>105</v>
      </c>
    </row>
    <row r="369" spans="1:34" x14ac:dyDescent="0.3">
      <c r="A369" s="51" t="s">
        <v>30</v>
      </c>
      <c r="B369" s="51">
        <v>1</v>
      </c>
      <c r="C369" s="51">
        <v>28</v>
      </c>
      <c r="D369" s="51">
        <v>442</v>
      </c>
      <c r="E369" s="51" t="s">
        <v>198</v>
      </c>
      <c r="F369" s="51" t="s">
        <v>13</v>
      </c>
      <c r="G369" s="51" t="s">
        <v>190</v>
      </c>
      <c r="H369" s="51" t="s">
        <v>190</v>
      </c>
      <c r="I369" s="51" t="s">
        <v>100</v>
      </c>
      <c r="J369" s="51" t="s">
        <v>100</v>
      </c>
      <c r="K369" s="51" t="s">
        <v>100</v>
      </c>
      <c r="L369" s="51">
        <v>1</v>
      </c>
      <c r="M369" s="51" t="s">
        <v>451</v>
      </c>
      <c r="N369" s="51">
        <v>90</v>
      </c>
      <c r="P369" s="51" t="s">
        <v>100</v>
      </c>
      <c r="Q369" s="51" t="s">
        <v>191</v>
      </c>
      <c r="T369" s="51">
        <v>201609</v>
      </c>
      <c r="U369" s="51" t="s">
        <v>34</v>
      </c>
      <c r="V369" s="51">
        <v>0</v>
      </c>
      <c r="W369" s="6">
        <v>-129.22</v>
      </c>
      <c r="AA369" s="51" t="s">
        <v>35</v>
      </c>
      <c r="AB369" s="51" t="s">
        <v>59</v>
      </c>
      <c r="AD369" s="51" t="s">
        <v>435</v>
      </c>
      <c r="AE369" s="51" t="s">
        <v>60</v>
      </c>
      <c r="AG369" s="51" t="s">
        <v>100</v>
      </c>
      <c r="AH369" s="51" t="s">
        <v>105</v>
      </c>
    </row>
    <row r="370" spans="1:34" x14ac:dyDescent="0.3">
      <c r="A370" s="51" t="s">
        <v>30</v>
      </c>
      <c r="B370" s="51">
        <v>1</v>
      </c>
      <c r="C370" s="51" t="s">
        <v>199</v>
      </c>
      <c r="D370" s="51">
        <v>440</v>
      </c>
      <c r="E370" s="51" t="s">
        <v>189</v>
      </c>
      <c r="F370" s="51" t="s">
        <v>5</v>
      </c>
      <c r="G370" s="51" t="s">
        <v>190</v>
      </c>
      <c r="H370" s="51" t="s">
        <v>190</v>
      </c>
      <c r="I370" s="51" t="s">
        <v>100</v>
      </c>
      <c r="J370" s="51" t="s">
        <v>100</v>
      </c>
      <c r="K370" s="51" t="s">
        <v>100</v>
      </c>
      <c r="L370" s="51">
        <v>1</v>
      </c>
      <c r="M370" s="51" t="s">
        <v>451</v>
      </c>
      <c r="N370" s="51">
        <v>90</v>
      </c>
      <c r="P370" s="51" t="s">
        <v>100</v>
      </c>
      <c r="Q370" s="51" t="s">
        <v>191</v>
      </c>
      <c r="T370" s="51">
        <v>201609</v>
      </c>
      <c r="U370" s="51" t="s">
        <v>34</v>
      </c>
      <c r="V370" s="51">
        <v>0</v>
      </c>
      <c r="W370" s="6">
        <v>-4798.1400000000003</v>
      </c>
      <c r="AA370" s="51" t="s">
        <v>35</v>
      </c>
      <c r="AB370" s="51" t="s">
        <v>59</v>
      </c>
      <c r="AD370" s="51" t="s">
        <v>435</v>
      </c>
      <c r="AE370" s="51" t="s">
        <v>60</v>
      </c>
      <c r="AG370" s="51" t="s">
        <v>100</v>
      </c>
      <c r="AH370" s="51" t="s">
        <v>105</v>
      </c>
    </row>
    <row r="371" spans="1:34" x14ac:dyDescent="0.3">
      <c r="A371" s="51" t="s">
        <v>30</v>
      </c>
      <c r="B371" s="51">
        <v>1</v>
      </c>
      <c r="C371" s="51" t="s">
        <v>199</v>
      </c>
      <c r="D371" s="51">
        <v>442</v>
      </c>
      <c r="E371" s="51" t="s">
        <v>437</v>
      </c>
      <c r="F371" s="51" t="s">
        <v>7</v>
      </c>
      <c r="G371" s="51" t="s">
        <v>190</v>
      </c>
      <c r="H371" s="51" t="s">
        <v>190</v>
      </c>
      <c r="I371" s="51" t="s">
        <v>100</v>
      </c>
      <c r="J371" s="51" t="s">
        <v>100</v>
      </c>
      <c r="K371" s="51" t="s">
        <v>100</v>
      </c>
      <c r="L371" s="51">
        <v>1</v>
      </c>
      <c r="M371" s="51" t="s">
        <v>451</v>
      </c>
      <c r="N371" s="51">
        <v>90</v>
      </c>
      <c r="P371" s="51" t="s">
        <v>100</v>
      </c>
      <c r="Q371" s="51" t="s">
        <v>191</v>
      </c>
      <c r="T371" s="51">
        <v>201609</v>
      </c>
      <c r="U371" s="51" t="s">
        <v>34</v>
      </c>
      <c r="V371" s="51">
        <v>0</v>
      </c>
      <c r="W371" s="6">
        <v>-113.02</v>
      </c>
      <c r="AA371" s="51" t="s">
        <v>35</v>
      </c>
      <c r="AB371" s="51" t="s">
        <v>59</v>
      </c>
      <c r="AD371" s="51" t="s">
        <v>435</v>
      </c>
      <c r="AE371" s="51" t="s">
        <v>60</v>
      </c>
      <c r="AG371" s="51" t="s">
        <v>100</v>
      </c>
      <c r="AH371" s="51" t="s">
        <v>105</v>
      </c>
    </row>
    <row r="372" spans="1:34" x14ac:dyDescent="0.3">
      <c r="A372" s="51" t="s">
        <v>30</v>
      </c>
      <c r="B372" s="51">
        <v>1</v>
      </c>
      <c r="C372" s="51" t="s">
        <v>199</v>
      </c>
      <c r="D372" s="51">
        <v>442</v>
      </c>
      <c r="E372" s="51" t="s">
        <v>193</v>
      </c>
      <c r="F372" s="51" t="s">
        <v>8</v>
      </c>
      <c r="G372" s="51" t="s">
        <v>190</v>
      </c>
      <c r="H372" s="51" t="s">
        <v>190</v>
      </c>
      <c r="I372" s="51" t="s">
        <v>100</v>
      </c>
      <c r="J372" s="51" t="s">
        <v>100</v>
      </c>
      <c r="K372" s="51" t="s">
        <v>100</v>
      </c>
      <c r="L372" s="51">
        <v>1</v>
      </c>
      <c r="M372" s="51" t="s">
        <v>451</v>
      </c>
      <c r="N372" s="51">
        <v>90</v>
      </c>
      <c r="P372" s="51" t="s">
        <v>100</v>
      </c>
      <c r="Q372" s="51" t="s">
        <v>191</v>
      </c>
      <c r="T372" s="51">
        <v>201609</v>
      </c>
      <c r="U372" s="51" t="s">
        <v>34</v>
      </c>
      <c r="V372" s="51">
        <v>0</v>
      </c>
      <c r="W372" s="6">
        <v>-453.24</v>
      </c>
      <c r="AA372" s="51" t="s">
        <v>35</v>
      </c>
      <c r="AB372" s="51" t="s">
        <v>59</v>
      </c>
      <c r="AD372" s="51" t="s">
        <v>435</v>
      </c>
      <c r="AE372" s="51" t="s">
        <v>60</v>
      </c>
      <c r="AG372" s="51" t="s">
        <v>100</v>
      </c>
      <c r="AH372" s="51" t="s">
        <v>105</v>
      </c>
    </row>
    <row r="373" spans="1:34" x14ac:dyDescent="0.3">
      <c r="A373" s="51" t="s">
        <v>30</v>
      </c>
      <c r="B373" s="51">
        <v>1</v>
      </c>
      <c r="C373" s="51" t="s">
        <v>199</v>
      </c>
      <c r="D373" s="51">
        <v>442</v>
      </c>
      <c r="E373" s="51" t="s">
        <v>194</v>
      </c>
      <c r="F373" s="51" t="s">
        <v>9</v>
      </c>
      <c r="G373" s="51" t="s">
        <v>190</v>
      </c>
      <c r="H373" s="51" t="s">
        <v>190</v>
      </c>
      <c r="I373" s="51" t="s">
        <v>100</v>
      </c>
      <c r="J373" s="51" t="s">
        <v>100</v>
      </c>
      <c r="K373" s="51" t="s">
        <v>100</v>
      </c>
      <c r="L373" s="51">
        <v>1</v>
      </c>
      <c r="M373" s="51" t="s">
        <v>451</v>
      </c>
      <c r="N373" s="51">
        <v>90</v>
      </c>
      <c r="P373" s="51" t="s">
        <v>100</v>
      </c>
      <c r="Q373" s="51" t="s">
        <v>191</v>
      </c>
      <c r="T373" s="51">
        <v>201609</v>
      </c>
      <c r="U373" s="51" t="s">
        <v>34</v>
      </c>
      <c r="V373" s="51">
        <v>0</v>
      </c>
      <c r="W373" s="6">
        <v>-19.96</v>
      </c>
      <c r="AA373" s="51" t="s">
        <v>35</v>
      </c>
      <c r="AB373" s="51" t="s">
        <v>59</v>
      </c>
      <c r="AD373" s="51" t="s">
        <v>435</v>
      </c>
      <c r="AE373" s="51" t="s">
        <v>60</v>
      </c>
      <c r="AG373" s="51" t="s">
        <v>100</v>
      </c>
      <c r="AH373" s="51" t="s">
        <v>105</v>
      </c>
    </row>
    <row r="374" spans="1:34" x14ac:dyDescent="0.3">
      <c r="A374" s="51" t="s">
        <v>30</v>
      </c>
      <c r="B374" s="51">
        <v>1</v>
      </c>
      <c r="C374" s="51" t="s">
        <v>199</v>
      </c>
      <c r="D374" s="51">
        <v>442</v>
      </c>
      <c r="E374" s="51" t="s">
        <v>195</v>
      </c>
      <c r="F374" s="51" t="s">
        <v>10</v>
      </c>
      <c r="G374" s="51" t="s">
        <v>190</v>
      </c>
      <c r="H374" s="51" t="s">
        <v>190</v>
      </c>
      <c r="I374" s="51" t="s">
        <v>100</v>
      </c>
      <c r="J374" s="51" t="s">
        <v>100</v>
      </c>
      <c r="K374" s="51" t="s">
        <v>100</v>
      </c>
      <c r="L374" s="51">
        <v>1</v>
      </c>
      <c r="M374" s="51" t="s">
        <v>451</v>
      </c>
      <c r="N374" s="51">
        <v>90</v>
      </c>
      <c r="P374" s="51" t="s">
        <v>100</v>
      </c>
      <c r="Q374" s="51" t="s">
        <v>191</v>
      </c>
      <c r="T374" s="51">
        <v>201609</v>
      </c>
      <c r="U374" s="51" t="s">
        <v>34</v>
      </c>
      <c r="V374" s="51">
        <v>0</v>
      </c>
      <c r="W374" s="6">
        <v>-771.85</v>
      </c>
      <c r="AA374" s="51" t="s">
        <v>35</v>
      </c>
      <c r="AB374" s="51" t="s">
        <v>59</v>
      </c>
      <c r="AD374" s="51" t="s">
        <v>435</v>
      </c>
      <c r="AE374" s="51" t="s">
        <v>60</v>
      </c>
      <c r="AG374" s="51" t="s">
        <v>100</v>
      </c>
      <c r="AH374" s="51" t="s">
        <v>105</v>
      </c>
    </row>
    <row r="375" spans="1:34" x14ac:dyDescent="0.3">
      <c r="A375" s="51" t="s">
        <v>30</v>
      </c>
      <c r="B375" s="51">
        <v>1</v>
      </c>
      <c r="C375" s="51" t="s">
        <v>199</v>
      </c>
      <c r="D375" s="51">
        <v>442</v>
      </c>
      <c r="E375" s="51" t="s">
        <v>196</v>
      </c>
      <c r="F375" s="51" t="s">
        <v>11</v>
      </c>
      <c r="G375" s="51" t="s">
        <v>190</v>
      </c>
      <c r="H375" s="51" t="s">
        <v>190</v>
      </c>
      <c r="I375" s="51" t="s">
        <v>100</v>
      </c>
      <c r="J375" s="51" t="s">
        <v>100</v>
      </c>
      <c r="K375" s="51" t="s">
        <v>100</v>
      </c>
      <c r="L375" s="51">
        <v>1</v>
      </c>
      <c r="M375" s="51" t="s">
        <v>451</v>
      </c>
      <c r="N375" s="51">
        <v>90</v>
      </c>
      <c r="P375" s="51" t="s">
        <v>100</v>
      </c>
      <c r="Q375" s="51" t="s">
        <v>191</v>
      </c>
      <c r="T375" s="51">
        <v>201609</v>
      </c>
      <c r="U375" s="51" t="s">
        <v>34</v>
      </c>
      <c r="V375" s="51">
        <v>0</v>
      </c>
      <c r="W375" s="6">
        <v>-227.32</v>
      </c>
      <c r="AA375" s="51" t="s">
        <v>35</v>
      </c>
      <c r="AB375" s="51" t="s">
        <v>59</v>
      </c>
      <c r="AD375" s="51" t="s">
        <v>435</v>
      </c>
      <c r="AE375" s="51" t="s">
        <v>60</v>
      </c>
      <c r="AG375" s="51" t="s">
        <v>100</v>
      </c>
      <c r="AH375" s="51" t="s">
        <v>105</v>
      </c>
    </row>
    <row r="376" spans="1:34" x14ac:dyDescent="0.3">
      <c r="A376" s="51" t="s">
        <v>30</v>
      </c>
      <c r="B376" s="51">
        <v>1</v>
      </c>
      <c r="C376" s="51" t="s">
        <v>199</v>
      </c>
      <c r="D376" s="51">
        <v>442</v>
      </c>
      <c r="E376" s="51" t="s">
        <v>197</v>
      </c>
      <c r="F376" s="51" t="s">
        <v>12</v>
      </c>
      <c r="G376" s="51" t="s">
        <v>190</v>
      </c>
      <c r="H376" s="51" t="s">
        <v>190</v>
      </c>
      <c r="I376" s="51" t="s">
        <v>100</v>
      </c>
      <c r="J376" s="51" t="s">
        <v>100</v>
      </c>
      <c r="K376" s="51" t="s">
        <v>100</v>
      </c>
      <c r="L376" s="51">
        <v>1</v>
      </c>
      <c r="M376" s="51" t="s">
        <v>451</v>
      </c>
      <c r="N376" s="51">
        <v>90</v>
      </c>
      <c r="P376" s="51" t="s">
        <v>100</v>
      </c>
      <c r="Q376" s="51" t="s">
        <v>191</v>
      </c>
      <c r="T376" s="51">
        <v>201609</v>
      </c>
      <c r="U376" s="51" t="s">
        <v>34</v>
      </c>
      <c r="V376" s="51">
        <v>0</v>
      </c>
      <c r="W376" s="6">
        <v>-227.7</v>
      </c>
      <c r="AA376" s="51" t="s">
        <v>35</v>
      </c>
      <c r="AB376" s="51" t="s">
        <v>59</v>
      </c>
      <c r="AD376" s="51" t="s">
        <v>435</v>
      </c>
      <c r="AE376" s="51" t="s">
        <v>60</v>
      </c>
      <c r="AG376" s="51" t="s">
        <v>100</v>
      </c>
      <c r="AH376" s="51" t="s">
        <v>105</v>
      </c>
    </row>
    <row r="377" spans="1:34" x14ac:dyDescent="0.3">
      <c r="A377" s="51" t="s">
        <v>30</v>
      </c>
      <c r="B377" s="51">
        <v>1</v>
      </c>
      <c r="C377" s="51" t="s">
        <v>199</v>
      </c>
      <c r="D377" s="51">
        <v>442</v>
      </c>
      <c r="E377" s="51" t="s">
        <v>198</v>
      </c>
      <c r="F377" s="51" t="s">
        <v>13</v>
      </c>
      <c r="G377" s="51" t="s">
        <v>190</v>
      </c>
      <c r="H377" s="51" t="s">
        <v>190</v>
      </c>
      <c r="I377" s="51" t="s">
        <v>100</v>
      </c>
      <c r="J377" s="51" t="s">
        <v>100</v>
      </c>
      <c r="K377" s="51" t="s">
        <v>100</v>
      </c>
      <c r="L377" s="51">
        <v>1</v>
      </c>
      <c r="M377" s="51" t="s">
        <v>451</v>
      </c>
      <c r="N377" s="51">
        <v>90</v>
      </c>
      <c r="P377" s="51" t="s">
        <v>100</v>
      </c>
      <c r="Q377" s="51" t="s">
        <v>191</v>
      </c>
      <c r="T377" s="51">
        <v>201609</v>
      </c>
      <c r="U377" s="51" t="s">
        <v>34</v>
      </c>
      <c r="V377" s="51">
        <v>0</v>
      </c>
      <c r="W377" s="6">
        <v>-525.54</v>
      </c>
      <c r="AA377" s="51" t="s">
        <v>35</v>
      </c>
      <c r="AB377" s="51" t="s">
        <v>59</v>
      </c>
      <c r="AD377" s="51" t="s">
        <v>435</v>
      </c>
      <c r="AE377" s="51" t="s">
        <v>60</v>
      </c>
      <c r="AG377" s="51" t="s">
        <v>100</v>
      </c>
      <c r="AH377" s="51" t="s">
        <v>105</v>
      </c>
    </row>
    <row r="378" spans="1:34" x14ac:dyDescent="0.3">
      <c r="A378" s="51" t="s">
        <v>30</v>
      </c>
      <c r="B378" s="51">
        <v>1</v>
      </c>
      <c r="C378" s="51" t="s">
        <v>200</v>
      </c>
      <c r="D378" s="51">
        <v>440</v>
      </c>
      <c r="E378" s="51" t="s">
        <v>189</v>
      </c>
      <c r="F378" s="51" t="s">
        <v>5</v>
      </c>
      <c r="G378" s="51" t="s">
        <v>190</v>
      </c>
      <c r="H378" s="51" t="s">
        <v>190</v>
      </c>
      <c r="I378" s="51" t="s">
        <v>100</v>
      </c>
      <c r="J378" s="51" t="s">
        <v>100</v>
      </c>
      <c r="K378" s="51" t="s">
        <v>100</v>
      </c>
      <c r="L378" s="51">
        <v>1</v>
      </c>
      <c r="M378" s="51" t="s">
        <v>451</v>
      </c>
      <c r="N378" s="51">
        <v>90</v>
      </c>
      <c r="P378" s="51" t="s">
        <v>100</v>
      </c>
      <c r="Q378" s="51" t="s">
        <v>191</v>
      </c>
      <c r="T378" s="51">
        <v>201609</v>
      </c>
      <c r="U378" s="51" t="s">
        <v>34</v>
      </c>
      <c r="V378" s="51">
        <v>0</v>
      </c>
      <c r="W378" s="6">
        <v>-5156.21</v>
      </c>
      <c r="AA378" s="51" t="s">
        <v>35</v>
      </c>
      <c r="AB378" s="51" t="s">
        <v>59</v>
      </c>
      <c r="AD378" s="51" t="s">
        <v>435</v>
      </c>
      <c r="AE378" s="51" t="s">
        <v>60</v>
      </c>
      <c r="AG378" s="51" t="s">
        <v>100</v>
      </c>
      <c r="AH378" s="51" t="s">
        <v>105</v>
      </c>
    </row>
    <row r="379" spans="1:34" x14ac:dyDescent="0.3">
      <c r="A379" s="51" t="s">
        <v>30</v>
      </c>
      <c r="B379" s="51">
        <v>1</v>
      </c>
      <c r="C379" s="51" t="s">
        <v>200</v>
      </c>
      <c r="D379" s="51">
        <v>442</v>
      </c>
      <c r="E379" s="51" t="s">
        <v>437</v>
      </c>
      <c r="F379" s="51" t="s">
        <v>7</v>
      </c>
      <c r="G379" s="51" t="s">
        <v>190</v>
      </c>
      <c r="H379" s="51" t="s">
        <v>190</v>
      </c>
      <c r="I379" s="51" t="s">
        <v>100</v>
      </c>
      <c r="J379" s="51" t="s">
        <v>100</v>
      </c>
      <c r="K379" s="51" t="s">
        <v>100</v>
      </c>
      <c r="L379" s="51">
        <v>1</v>
      </c>
      <c r="M379" s="51" t="s">
        <v>451</v>
      </c>
      <c r="N379" s="51">
        <v>90</v>
      </c>
      <c r="P379" s="51" t="s">
        <v>100</v>
      </c>
      <c r="Q379" s="51" t="s">
        <v>191</v>
      </c>
      <c r="T379" s="51">
        <v>201609</v>
      </c>
      <c r="U379" s="51" t="s">
        <v>34</v>
      </c>
      <c r="V379" s="51">
        <v>0</v>
      </c>
      <c r="W379" s="6">
        <v>-256.61</v>
      </c>
      <c r="AA379" s="51" t="s">
        <v>35</v>
      </c>
      <c r="AB379" s="51" t="s">
        <v>59</v>
      </c>
      <c r="AD379" s="51" t="s">
        <v>435</v>
      </c>
      <c r="AE379" s="51" t="s">
        <v>60</v>
      </c>
      <c r="AG379" s="51" t="s">
        <v>100</v>
      </c>
      <c r="AH379" s="51" t="s">
        <v>105</v>
      </c>
    </row>
    <row r="380" spans="1:34" x14ac:dyDescent="0.3">
      <c r="A380" s="51" t="s">
        <v>30</v>
      </c>
      <c r="B380" s="51">
        <v>1</v>
      </c>
      <c r="C380" s="51" t="s">
        <v>200</v>
      </c>
      <c r="D380" s="51">
        <v>442</v>
      </c>
      <c r="E380" s="51" t="s">
        <v>193</v>
      </c>
      <c r="F380" s="51" t="s">
        <v>8</v>
      </c>
      <c r="G380" s="51" t="s">
        <v>190</v>
      </c>
      <c r="H380" s="51" t="s">
        <v>190</v>
      </c>
      <c r="I380" s="51" t="s">
        <v>100</v>
      </c>
      <c r="J380" s="51" t="s">
        <v>100</v>
      </c>
      <c r="K380" s="51" t="s">
        <v>100</v>
      </c>
      <c r="L380" s="51">
        <v>1</v>
      </c>
      <c r="M380" s="51" t="s">
        <v>451</v>
      </c>
      <c r="N380" s="51">
        <v>90</v>
      </c>
      <c r="P380" s="51" t="s">
        <v>100</v>
      </c>
      <c r="Q380" s="51" t="s">
        <v>191</v>
      </c>
      <c r="T380" s="51">
        <v>201609</v>
      </c>
      <c r="U380" s="51" t="s">
        <v>34</v>
      </c>
      <c r="V380" s="51">
        <v>0</v>
      </c>
      <c r="W380" s="6">
        <v>-458.06</v>
      </c>
      <c r="AA380" s="51" t="s">
        <v>35</v>
      </c>
      <c r="AB380" s="51" t="s">
        <v>59</v>
      </c>
      <c r="AD380" s="51" t="s">
        <v>435</v>
      </c>
      <c r="AE380" s="51" t="s">
        <v>60</v>
      </c>
      <c r="AG380" s="51" t="s">
        <v>100</v>
      </c>
      <c r="AH380" s="51" t="s">
        <v>105</v>
      </c>
    </row>
    <row r="381" spans="1:34" x14ac:dyDescent="0.3">
      <c r="A381" s="51" t="s">
        <v>30</v>
      </c>
      <c r="B381" s="51">
        <v>1</v>
      </c>
      <c r="C381" s="51" t="s">
        <v>200</v>
      </c>
      <c r="D381" s="51">
        <v>442</v>
      </c>
      <c r="E381" s="51" t="s">
        <v>194</v>
      </c>
      <c r="F381" s="51" t="s">
        <v>9</v>
      </c>
      <c r="G381" s="51" t="s">
        <v>190</v>
      </c>
      <c r="H381" s="51" t="s">
        <v>190</v>
      </c>
      <c r="I381" s="51" t="s">
        <v>100</v>
      </c>
      <c r="J381" s="51" t="s">
        <v>100</v>
      </c>
      <c r="K381" s="51" t="s">
        <v>100</v>
      </c>
      <c r="L381" s="51">
        <v>1</v>
      </c>
      <c r="M381" s="51" t="s">
        <v>451</v>
      </c>
      <c r="N381" s="51">
        <v>90</v>
      </c>
      <c r="P381" s="51" t="s">
        <v>100</v>
      </c>
      <c r="Q381" s="51" t="s">
        <v>191</v>
      </c>
      <c r="T381" s="51">
        <v>201609</v>
      </c>
      <c r="U381" s="51" t="s">
        <v>34</v>
      </c>
      <c r="V381" s="51">
        <v>0</v>
      </c>
      <c r="W381" s="6">
        <v>-8.06</v>
      </c>
      <c r="AA381" s="51" t="s">
        <v>35</v>
      </c>
      <c r="AB381" s="51" t="s">
        <v>59</v>
      </c>
      <c r="AD381" s="51" t="s">
        <v>435</v>
      </c>
      <c r="AE381" s="51" t="s">
        <v>60</v>
      </c>
      <c r="AG381" s="51" t="s">
        <v>100</v>
      </c>
      <c r="AH381" s="51" t="s">
        <v>105</v>
      </c>
    </row>
    <row r="382" spans="1:34" x14ac:dyDescent="0.3">
      <c r="A382" s="51" t="s">
        <v>30</v>
      </c>
      <c r="B382" s="51">
        <v>1</v>
      </c>
      <c r="C382" s="51" t="s">
        <v>200</v>
      </c>
      <c r="D382" s="51">
        <v>442</v>
      </c>
      <c r="E382" s="51" t="s">
        <v>195</v>
      </c>
      <c r="F382" s="51" t="s">
        <v>10</v>
      </c>
      <c r="G382" s="51" t="s">
        <v>190</v>
      </c>
      <c r="H382" s="51" t="s">
        <v>190</v>
      </c>
      <c r="I382" s="51" t="s">
        <v>100</v>
      </c>
      <c r="J382" s="51" t="s">
        <v>100</v>
      </c>
      <c r="K382" s="51" t="s">
        <v>100</v>
      </c>
      <c r="L382" s="51">
        <v>1</v>
      </c>
      <c r="M382" s="51" t="s">
        <v>451</v>
      </c>
      <c r="N382" s="51">
        <v>90</v>
      </c>
      <c r="P382" s="51" t="s">
        <v>100</v>
      </c>
      <c r="Q382" s="51" t="s">
        <v>191</v>
      </c>
      <c r="T382" s="51">
        <v>201609</v>
      </c>
      <c r="U382" s="51" t="s">
        <v>34</v>
      </c>
      <c r="V382" s="51">
        <v>0</v>
      </c>
      <c r="W382" s="6">
        <v>-574.22</v>
      </c>
      <c r="AA382" s="51" t="s">
        <v>35</v>
      </c>
      <c r="AB382" s="51" t="s">
        <v>59</v>
      </c>
      <c r="AD382" s="51" t="s">
        <v>435</v>
      </c>
      <c r="AE382" s="51" t="s">
        <v>60</v>
      </c>
      <c r="AG382" s="51" t="s">
        <v>100</v>
      </c>
      <c r="AH382" s="51" t="s">
        <v>105</v>
      </c>
    </row>
    <row r="383" spans="1:34" x14ac:dyDescent="0.3">
      <c r="A383" s="51" t="s">
        <v>30</v>
      </c>
      <c r="B383" s="51">
        <v>1</v>
      </c>
      <c r="C383" s="51" t="s">
        <v>200</v>
      </c>
      <c r="D383" s="51">
        <v>442</v>
      </c>
      <c r="E383" s="51" t="s">
        <v>196</v>
      </c>
      <c r="F383" s="51" t="s">
        <v>11</v>
      </c>
      <c r="G383" s="51" t="s">
        <v>190</v>
      </c>
      <c r="H383" s="51" t="s">
        <v>190</v>
      </c>
      <c r="I383" s="51" t="s">
        <v>100</v>
      </c>
      <c r="J383" s="51" t="s">
        <v>100</v>
      </c>
      <c r="K383" s="51" t="s">
        <v>100</v>
      </c>
      <c r="L383" s="51">
        <v>1</v>
      </c>
      <c r="M383" s="51" t="s">
        <v>451</v>
      </c>
      <c r="N383" s="51">
        <v>90</v>
      </c>
      <c r="P383" s="51" t="s">
        <v>100</v>
      </c>
      <c r="Q383" s="51" t="s">
        <v>191</v>
      </c>
      <c r="T383" s="51">
        <v>201609</v>
      </c>
      <c r="U383" s="51" t="s">
        <v>34</v>
      </c>
      <c r="V383" s="51">
        <v>0</v>
      </c>
      <c r="W383" s="6">
        <v>-100.46</v>
      </c>
      <c r="AA383" s="51" t="s">
        <v>35</v>
      </c>
      <c r="AB383" s="51" t="s">
        <v>59</v>
      </c>
      <c r="AD383" s="51" t="s">
        <v>435</v>
      </c>
      <c r="AE383" s="51" t="s">
        <v>60</v>
      </c>
      <c r="AG383" s="51" t="s">
        <v>100</v>
      </c>
      <c r="AH383" s="51" t="s">
        <v>105</v>
      </c>
    </row>
    <row r="384" spans="1:34" x14ac:dyDescent="0.3">
      <c r="A384" s="51" t="s">
        <v>30</v>
      </c>
      <c r="B384" s="51">
        <v>1</v>
      </c>
      <c r="C384" s="51" t="s">
        <v>200</v>
      </c>
      <c r="D384" s="51">
        <v>442</v>
      </c>
      <c r="E384" s="51" t="s">
        <v>197</v>
      </c>
      <c r="F384" s="51" t="s">
        <v>12</v>
      </c>
      <c r="G384" s="51" t="s">
        <v>190</v>
      </c>
      <c r="H384" s="51" t="s">
        <v>190</v>
      </c>
      <c r="I384" s="51" t="s">
        <v>100</v>
      </c>
      <c r="J384" s="51" t="s">
        <v>100</v>
      </c>
      <c r="K384" s="51" t="s">
        <v>100</v>
      </c>
      <c r="L384" s="51">
        <v>1</v>
      </c>
      <c r="M384" s="51" t="s">
        <v>451</v>
      </c>
      <c r="N384" s="51">
        <v>90</v>
      </c>
      <c r="P384" s="51" t="s">
        <v>100</v>
      </c>
      <c r="Q384" s="51" t="s">
        <v>191</v>
      </c>
      <c r="T384" s="51">
        <v>201609</v>
      </c>
      <c r="U384" s="51" t="s">
        <v>34</v>
      </c>
      <c r="V384" s="51">
        <v>0</v>
      </c>
      <c r="W384" s="6">
        <v>-788.7</v>
      </c>
      <c r="AA384" s="51" t="s">
        <v>35</v>
      </c>
      <c r="AB384" s="51" t="s">
        <v>59</v>
      </c>
      <c r="AD384" s="51" t="s">
        <v>435</v>
      </c>
      <c r="AE384" s="51" t="s">
        <v>60</v>
      </c>
      <c r="AG384" s="51" t="s">
        <v>100</v>
      </c>
      <c r="AH384" s="51" t="s">
        <v>105</v>
      </c>
    </row>
    <row r="385" spans="1:34" x14ac:dyDescent="0.3">
      <c r="A385" s="51" t="s">
        <v>30</v>
      </c>
      <c r="B385" s="51">
        <v>1</v>
      </c>
      <c r="C385" s="51" t="s">
        <v>200</v>
      </c>
      <c r="D385" s="51">
        <v>442</v>
      </c>
      <c r="E385" s="51" t="s">
        <v>198</v>
      </c>
      <c r="F385" s="51" t="s">
        <v>13</v>
      </c>
      <c r="G385" s="51" t="s">
        <v>190</v>
      </c>
      <c r="H385" s="51" t="s">
        <v>190</v>
      </c>
      <c r="I385" s="51" t="s">
        <v>100</v>
      </c>
      <c r="J385" s="51" t="s">
        <v>100</v>
      </c>
      <c r="K385" s="51" t="s">
        <v>100</v>
      </c>
      <c r="L385" s="51">
        <v>1</v>
      </c>
      <c r="M385" s="51" t="s">
        <v>451</v>
      </c>
      <c r="N385" s="51">
        <v>90</v>
      </c>
      <c r="P385" s="51" t="s">
        <v>100</v>
      </c>
      <c r="Q385" s="51" t="s">
        <v>191</v>
      </c>
      <c r="T385" s="51">
        <v>201609</v>
      </c>
      <c r="U385" s="51" t="s">
        <v>34</v>
      </c>
      <c r="V385" s="51">
        <v>0</v>
      </c>
      <c r="W385" s="6">
        <v>-105.11</v>
      </c>
      <c r="AA385" s="51" t="s">
        <v>35</v>
      </c>
      <c r="AB385" s="51" t="s">
        <v>59</v>
      </c>
      <c r="AD385" s="51" t="s">
        <v>435</v>
      </c>
      <c r="AE385" s="51" t="s">
        <v>60</v>
      </c>
      <c r="AG385" s="51" t="s">
        <v>100</v>
      </c>
      <c r="AH385" s="51" t="s">
        <v>105</v>
      </c>
    </row>
    <row r="386" spans="1:34" x14ac:dyDescent="0.3">
      <c r="A386" s="51" t="s">
        <v>30</v>
      </c>
      <c r="B386" s="51">
        <v>1</v>
      </c>
      <c r="C386" s="51" t="s">
        <v>201</v>
      </c>
      <c r="D386" s="51">
        <v>440</v>
      </c>
      <c r="E386" s="51" t="s">
        <v>189</v>
      </c>
      <c r="F386" s="51" t="s">
        <v>5</v>
      </c>
      <c r="G386" s="51" t="s">
        <v>190</v>
      </c>
      <c r="H386" s="51" t="s">
        <v>190</v>
      </c>
      <c r="I386" s="51" t="s">
        <v>100</v>
      </c>
      <c r="J386" s="51" t="s">
        <v>100</v>
      </c>
      <c r="K386" s="51" t="s">
        <v>100</v>
      </c>
      <c r="L386" s="51">
        <v>1</v>
      </c>
      <c r="M386" s="51" t="s">
        <v>451</v>
      </c>
      <c r="N386" s="51">
        <v>90</v>
      </c>
      <c r="P386" s="51" t="s">
        <v>100</v>
      </c>
      <c r="Q386" s="51" t="s">
        <v>191</v>
      </c>
      <c r="T386" s="51">
        <v>201609</v>
      </c>
      <c r="U386" s="51" t="s">
        <v>34</v>
      </c>
      <c r="V386" s="51">
        <v>0</v>
      </c>
      <c r="W386" s="6">
        <v>-9868.06</v>
      </c>
      <c r="AA386" s="51" t="s">
        <v>35</v>
      </c>
      <c r="AB386" s="51" t="s">
        <v>59</v>
      </c>
      <c r="AD386" s="51" t="s">
        <v>435</v>
      </c>
      <c r="AE386" s="51" t="s">
        <v>60</v>
      </c>
      <c r="AG386" s="51" t="s">
        <v>100</v>
      </c>
      <c r="AH386" s="51" t="s">
        <v>105</v>
      </c>
    </row>
    <row r="387" spans="1:34" x14ac:dyDescent="0.3">
      <c r="A387" s="51" t="s">
        <v>30</v>
      </c>
      <c r="B387" s="51">
        <v>1</v>
      </c>
      <c r="C387" s="51" t="s">
        <v>201</v>
      </c>
      <c r="D387" s="51">
        <v>442</v>
      </c>
      <c r="E387" s="51" t="s">
        <v>437</v>
      </c>
      <c r="F387" s="51" t="s">
        <v>7</v>
      </c>
      <c r="G387" s="51" t="s">
        <v>190</v>
      </c>
      <c r="H387" s="51" t="s">
        <v>190</v>
      </c>
      <c r="I387" s="51" t="s">
        <v>100</v>
      </c>
      <c r="J387" s="51" t="s">
        <v>100</v>
      </c>
      <c r="K387" s="51" t="s">
        <v>100</v>
      </c>
      <c r="L387" s="51">
        <v>1</v>
      </c>
      <c r="M387" s="51" t="s">
        <v>451</v>
      </c>
      <c r="N387" s="51">
        <v>90</v>
      </c>
      <c r="P387" s="51" t="s">
        <v>100</v>
      </c>
      <c r="Q387" s="51" t="s">
        <v>191</v>
      </c>
      <c r="T387" s="51">
        <v>201609</v>
      </c>
      <c r="U387" s="51" t="s">
        <v>34</v>
      </c>
      <c r="V387" s="51">
        <v>0</v>
      </c>
      <c r="W387" s="6">
        <v>-195.84</v>
      </c>
      <c r="AA387" s="51" t="s">
        <v>35</v>
      </c>
      <c r="AB387" s="51" t="s">
        <v>59</v>
      </c>
      <c r="AD387" s="51" t="s">
        <v>435</v>
      </c>
      <c r="AE387" s="51" t="s">
        <v>60</v>
      </c>
      <c r="AG387" s="51" t="s">
        <v>100</v>
      </c>
      <c r="AH387" s="51" t="s">
        <v>105</v>
      </c>
    </row>
    <row r="388" spans="1:34" x14ac:dyDescent="0.3">
      <c r="A388" s="51" t="s">
        <v>30</v>
      </c>
      <c r="B388" s="51">
        <v>1</v>
      </c>
      <c r="C388" s="51" t="s">
        <v>201</v>
      </c>
      <c r="D388" s="51">
        <v>442</v>
      </c>
      <c r="E388" s="51" t="s">
        <v>193</v>
      </c>
      <c r="F388" s="51" t="s">
        <v>8</v>
      </c>
      <c r="G388" s="51" t="s">
        <v>190</v>
      </c>
      <c r="H388" s="51" t="s">
        <v>190</v>
      </c>
      <c r="I388" s="51" t="s">
        <v>100</v>
      </c>
      <c r="J388" s="51" t="s">
        <v>100</v>
      </c>
      <c r="K388" s="51" t="s">
        <v>100</v>
      </c>
      <c r="L388" s="51">
        <v>1</v>
      </c>
      <c r="M388" s="51" t="s">
        <v>451</v>
      </c>
      <c r="N388" s="51">
        <v>90</v>
      </c>
      <c r="P388" s="51" t="s">
        <v>100</v>
      </c>
      <c r="Q388" s="51" t="s">
        <v>191</v>
      </c>
      <c r="T388" s="51">
        <v>201609</v>
      </c>
      <c r="U388" s="51" t="s">
        <v>34</v>
      </c>
      <c r="V388" s="51">
        <v>0</v>
      </c>
      <c r="W388" s="6">
        <v>-816.4</v>
      </c>
      <c r="AA388" s="51" t="s">
        <v>35</v>
      </c>
      <c r="AB388" s="51" t="s">
        <v>59</v>
      </c>
      <c r="AD388" s="51" t="s">
        <v>435</v>
      </c>
      <c r="AE388" s="51" t="s">
        <v>60</v>
      </c>
      <c r="AG388" s="51" t="s">
        <v>100</v>
      </c>
      <c r="AH388" s="51" t="s">
        <v>105</v>
      </c>
    </row>
    <row r="389" spans="1:34" x14ac:dyDescent="0.3">
      <c r="A389" s="51" t="s">
        <v>30</v>
      </c>
      <c r="B389" s="51">
        <v>1</v>
      </c>
      <c r="C389" s="51" t="s">
        <v>201</v>
      </c>
      <c r="D389" s="51">
        <v>442</v>
      </c>
      <c r="E389" s="51" t="s">
        <v>194</v>
      </c>
      <c r="F389" s="51" t="s">
        <v>9</v>
      </c>
      <c r="G389" s="51" t="s">
        <v>190</v>
      </c>
      <c r="H389" s="51" t="s">
        <v>190</v>
      </c>
      <c r="I389" s="51" t="s">
        <v>100</v>
      </c>
      <c r="J389" s="51" t="s">
        <v>100</v>
      </c>
      <c r="K389" s="51" t="s">
        <v>100</v>
      </c>
      <c r="L389" s="51">
        <v>1</v>
      </c>
      <c r="M389" s="51" t="s">
        <v>451</v>
      </c>
      <c r="N389" s="51">
        <v>90</v>
      </c>
      <c r="P389" s="51" t="s">
        <v>100</v>
      </c>
      <c r="Q389" s="51" t="s">
        <v>191</v>
      </c>
      <c r="T389" s="51">
        <v>201609</v>
      </c>
      <c r="U389" s="51" t="s">
        <v>34</v>
      </c>
      <c r="V389" s="51">
        <v>0</v>
      </c>
      <c r="W389" s="6">
        <v>-26.89</v>
      </c>
      <c r="AA389" s="51" t="s">
        <v>35</v>
      </c>
      <c r="AB389" s="51" t="s">
        <v>59</v>
      </c>
      <c r="AD389" s="51" t="s">
        <v>435</v>
      </c>
      <c r="AE389" s="51" t="s">
        <v>60</v>
      </c>
      <c r="AG389" s="51" t="s">
        <v>100</v>
      </c>
      <c r="AH389" s="51" t="s">
        <v>105</v>
      </c>
    </row>
    <row r="390" spans="1:34" x14ac:dyDescent="0.3">
      <c r="A390" s="51" t="s">
        <v>30</v>
      </c>
      <c r="B390" s="51">
        <v>1</v>
      </c>
      <c r="C390" s="51" t="s">
        <v>201</v>
      </c>
      <c r="D390" s="51">
        <v>442</v>
      </c>
      <c r="E390" s="51" t="s">
        <v>195</v>
      </c>
      <c r="F390" s="51" t="s">
        <v>10</v>
      </c>
      <c r="G390" s="51" t="s">
        <v>190</v>
      </c>
      <c r="H390" s="51" t="s">
        <v>190</v>
      </c>
      <c r="I390" s="51" t="s">
        <v>100</v>
      </c>
      <c r="J390" s="51" t="s">
        <v>100</v>
      </c>
      <c r="K390" s="51" t="s">
        <v>100</v>
      </c>
      <c r="L390" s="51">
        <v>1</v>
      </c>
      <c r="M390" s="51" t="s">
        <v>451</v>
      </c>
      <c r="N390" s="51">
        <v>90</v>
      </c>
      <c r="P390" s="51" t="s">
        <v>100</v>
      </c>
      <c r="Q390" s="51" t="s">
        <v>191</v>
      </c>
      <c r="T390" s="51">
        <v>201609</v>
      </c>
      <c r="U390" s="51" t="s">
        <v>34</v>
      </c>
      <c r="V390" s="51">
        <v>0</v>
      </c>
      <c r="W390" s="6">
        <v>-1657.49</v>
      </c>
      <c r="AA390" s="51" t="s">
        <v>35</v>
      </c>
      <c r="AB390" s="51" t="s">
        <v>59</v>
      </c>
      <c r="AD390" s="51" t="s">
        <v>435</v>
      </c>
      <c r="AE390" s="51" t="s">
        <v>60</v>
      </c>
      <c r="AG390" s="51" t="s">
        <v>100</v>
      </c>
      <c r="AH390" s="51" t="s">
        <v>105</v>
      </c>
    </row>
    <row r="391" spans="1:34" x14ac:dyDescent="0.3">
      <c r="A391" s="51" t="s">
        <v>30</v>
      </c>
      <c r="B391" s="51">
        <v>1</v>
      </c>
      <c r="C391" s="51" t="s">
        <v>201</v>
      </c>
      <c r="D391" s="51">
        <v>442</v>
      </c>
      <c r="E391" s="51" t="s">
        <v>196</v>
      </c>
      <c r="F391" s="51" t="s">
        <v>11</v>
      </c>
      <c r="G391" s="51" t="s">
        <v>190</v>
      </c>
      <c r="H391" s="51" t="s">
        <v>190</v>
      </c>
      <c r="I391" s="51" t="s">
        <v>100</v>
      </c>
      <c r="J391" s="51" t="s">
        <v>100</v>
      </c>
      <c r="K391" s="51" t="s">
        <v>100</v>
      </c>
      <c r="L391" s="51">
        <v>1</v>
      </c>
      <c r="M391" s="51" t="s">
        <v>451</v>
      </c>
      <c r="N391" s="51">
        <v>90</v>
      </c>
      <c r="P391" s="51" t="s">
        <v>100</v>
      </c>
      <c r="Q391" s="51" t="s">
        <v>191</v>
      </c>
      <c r="T391" s="51">
        <v>201609</v>
      </c>
      <c r="U391" s="51" t="s">
        <v>34</v>
      </c>
      <c r="V391" s="51">
        <v>0</v>
      </c>
      <c r="W391" s="6">
        <v>-215.95</v>
      </c>
      <c r="AA391" s="51" t="s">
        <v>35</v>
      </c>
      <c r="AB391" s="51" t="s">
        <v>59</v>
      </c>
      <c r="AD391" s="51" t="s">
        <v>435</v>
      </c>
      <c r="AE391" s="51" t="s">
        <v>60</v>
      </c>
      <c r="AG391" s="51" t="s">
        <v>100</v>
      </c>
      <c r="AH391" s="51" t="s">
        <v>105</v>
      </c>
    </row>
    <row r="392" spans="1:34" x14ac:dyDescent="0.3">
      <c r="A392" s="51" t="s">
        <v>30</v>
      </c>
      <c r="B392" s="51">
        <v>1</v>
      </c>
      <c r="C392" s="51" t="s">
        <v>201</v>
      </c>
      <c r="D392" s="51">
        <v>442</v>
      </c>
      <c r="E392" s="51" t="s">
        <v>197</v>
      </c>
      <c r="F392" s="51" t="s">
        <v>12</v>
      </c>
      <c r="G392" s="51" t="s">
        <v>190</v>
      </c>
      <c r="H392" s="51" t="s">
        <v>190</v>
      </c>
      <c r="I392" s="51" t="s">
        <v>100</v>
      </c>
      <c r="J392" s="51" t="s">
        <v>100</v>
      </c>
      <c r="K392" s="51" t="s">
        <v>100</v>
      </c>
      <c r="L392" s="51">
        <v>1</v>
      </c>
      <c r="M392" s="51" t="s">
        <v>451</v>
      </c>
      <c r="N392" s="51">
        <v>90</v>
      </c>
      <c r="P392" s="51" t="s">
        <v>100</v>
      </c>
      <c r="Q392" s="51" t="s">
        <v>191</v>
      </c>
      <c r="T392" s="51">
        <v>201609</v>
      </c>
      <c r="U392" s="51" t="s">
        <v>34</v>
      </c>
      <c r="V392" s="51">
        <v>0</v>
      </c>
      <c r="W392" s="6">
        <v>-1585.37</v>
      </c>
      <c r="AA392" s="51" t="s">
        <v>35</v>
      </c>
      <c r="AB392" s="51" t="s">
        <v>59</v>
      </c>
      <c r="AD392" s="51" t="s">
        <v>435</v>
      </c>
      <c r="AE392" s="51" t="s">
        <v>60</v>
      </c>
      <c r="AG392" s="51" t="s">
        <v>100</v>
      </c>
      <c r="AH392" s="51" t="s">
        <v>105</v>
      </c>
    </row>
    <row r="393" spans="1:34" x14ac:dyDescent="0.3">
      <c r="A393" s="51" t="s">
        <v>30</v>
      </c>
      <c r="B393" s="51">
        <v>1</v>
      </c>
      <c r="C393" s="51" t="s">
        <v>201</v>
      </c>
      <c r="D393" s="51">
        <v>442</v>
      </c>
      <c r="E393" s="51" t="s">
        <v>198</v>
      </c>
      <c r="F393" s="51" t="s">
        <v>13</v>
      </c>
      <c r="G393" s="51" t="s">
        <v>190</v>
      </c>
      <c r="H393" s="51" t="s">
        <v>190</v>
      </c>
      <c r="I393" s="51" t="s">
        <v>100</v>
      </c>
      <c r="J393" s="51" t="s">
        <v>100</v>
      </c>
      <c r="K393" s="51" t="s">
        <v>100</v>
      </c>
      <c r="L393" s="51">
        <v>1</v>
      </c>
      <c r="M393" s="51" t="s">
        <v>451</v>
      </c>
      <c r="N393" s="51">
        <v>90</v>
      </c>
      <c r="P393" s="51" t="s">
        <v>100</v>
      </c>
      <c r="Q393" s="51" t="s">
        <v>191</v>
      </c>
      <c r="T393" s="51">
        <v>201609</v>
      </c>
      <c r="U393" s="51" t="s">
        <v>34</v>
      </c>
      <c r="V393" s="51">
        <v>0</v>
      </c>
      <c r="W393" s="6">
        <v>-403.27</v>
      </c>
      <c r="AA393" s="51" t="s">
        <v>35</v>
      </c>
      <c r="AB393" s="51" t="s">
        <v>59</v>
      </c>
      <c r="AD393" s="51" t="s">
        <v>435</v>
      </c>
      <c r="AE393" s="51" t="s">
        <v>60</v>
      </c>
      <c r="AG393" s="51" t="s">
        <v>100</v>
      </c>
      <c r="AH393" s="51" t="s">
        <v>105</v>
      </c>
    </row>
    <row r="394" spans="1:34" x14ac:dyDescent="0.3">
      <c r="A394" s="51" t="s">
        <v>30</v>
      </c>
      <c r="B394" s="51">
        <v>1</v>
      </c>
      <c r="C394" s="51" t="s">
        <v>202</v>
      </c>
      <c r="D394" s="51">
        <v>440</v>
      </c>
      <c r="E394" s="51" t="s">
        <v>189</v>
      </c>
      <c r="F394" s="51" t="s">
        <v>5</v>
      </c>
      <c r="G394" s="51" t="s">
        <v>190</v>
      </c>
      <c r="H394" s="51" t="s">
        <v>190</v>
      </c>
      <c r="I394" s="51" t="s">
        <v>100</v>
      </c>
      <c r="J394" s="51" t="s">
        <v>100</v>
      </c>
      <c r="K394" s="51" t="s">
        <v>100</v>
      </c>
      <c r="L394" s="51">
        <v>1</v>
      </c>
      <c r="M394" s="51" t="s">
        <v>451</v>
      </c>
      <c r="N394" s="51">
        <v>90</v>
      </c>
      <c r="P394" s="51" t="s">
        <v>100</v>
      </c>
      <c r="Q394" s="51" t="s">
        <v>191</v>
      </c>
      <c r="T394" s="51">
        <v>201609</v>
      </c>
      <c r="U394" s="51" t="s">
        <v>34</v>
      </c>
      <c r="V394" s="51">
        <v>0</v>
      </c>
      <c r="W394" s="6">
        <v>-11356.81</v>
      </c>
      <c r="AA394" s="51" t="s">
        <v>35</v>
      </c>
      <c r="AB394" s="51" t="s">
        <v>59</v>
      </c>
      <c r="AD394" s="51" t="s">
        <v>435</v>
      </c>
      <c r="AE394" s="51" t="s">
        <v>60</v>
      </c>
      <c r="AG394" s="51" t="s">
        <v>100</v>
      </c>
      <c r="AH394" s="51" t="s">
        <v>105</v>
      </c>
    </row>
    <row r="395" spans="1:34" x14ac:dyDescent="0.3">
      <c r="A395" s="51" t="s">
        <v>30</v>
      </c>
      <c r="B395" s="51">
        <v>1</v>
      </c>
      <c r="C395" s="51" t="s">
        <v>202</v>
      </c>
      <c r="D395" s="51">
        <v>442</v>
      </c>
      <c r="E395" s="51" t="s">
        <v>436</v>
      </c>
      <c r="F395" s="51" t="s">
        <v>6</v>
      </c>
      <c r="G395" s="51" t="s">
        <v>190</v>
      </c>
      <c r="H395" s="51" t="s">
        <v>190</v>
      </c>
      <c r="I395" s="51" t="s">
        <v>100</v>
      </c>
      <c r="J395" s="51" t="s">
        <v>100</v>
      </c>
      <c r="K395" s="51" t="s">
        <v>100</v>
      </c>
      <c r="L395" s="51">
        <v>1</v>
      </c>
      <c r="M395" s="51" t="s">
        <v>451</v>
      </c>
      <c r="N395" s="51">
        <v>90</v>
      </c>
      <c r="P395" s="51" t="s">
        <v>100</v>
      </c>
      <c r="Q395" s="51" t="s">
        <v>191</v>
      </c>
      <c r="T395" s="51">
        <v>201609</v>
      </c>
      <c r="U395" s="51" t="s">
        <v>34</v>
      </c>
      <c r="V395" s="51">
        <v>0</v>
      </c>
      <c r="W395" s="6">
        <v>-240.08</v>
      </c>
      <c r="AA395" s="51" t="s">
        <v>35</v>
      </c>
      <c r="AB395" s="51" t="s">
        <v>59</v>
      </c>
      <c r="AD395" s="51" t="s">
        <v>435</v>
      </c>
      <c r="AE395" s="51" t="s">
        <v>60</v>
      </c>
      <c r="AG395" s="51" t="s">
        <v>100</v>
      </c>
      <c r="AH395" s="51" t="s">
        <v>105</v>
      </c>
    </row>
    <row r="396" spans="1:34" x14ac:dyDescent="0.3">
      <c r="A396" s="51" t="s">
        <v>30</v>
      </c>
      <c r="B396" s="51">
        <v>1</v>
      </c>
      <c r="C396" s="51" t="s">
        <v>202</v>
      </c>
      <c r="D396" s="51">
        <v>442</v>
      </c>
      <c r="E396" s="51" t="s">
        <v>437</v>
      </c>
      <c r="F396" s="51" t="s">
        <v>7</v>
      </c>
      <c r="G396" s="51" t="s">
        <v>190</v>
      </c>
      <c r="H396" s="51" t="s">
        <v>190</v>
      </c>
      <c r="I396" s="51" t="s">
        <v>100</v>
      </c>
      <c r="J396" s="51" t="s">
        <v>100</v>
      </c>
      <c r="K396" s="51" t="s">
        <v>100</v>
      </c>
      <c r="L396" s="51">
        <v>1</v>
      </c>
      <c r="M396" s="51" t="s">
        <v>451</v>
      </c>
      <c r="N396" s="51">
        <v>90</v>
      </c>
      <c r="P396" s="51" t="s">
        <v>100</v>
      </c>
      <c r="Q396" s="51" t="s">
        <v>191</v>
      </c>
      <c r="T396" s="51">
        <v>201609</v>
      </c>
      <c r="U396" s="51" t="s">
        <v>34</v>
      </c>
      <c r="V396" s="51">
        <v>0</v>
      </c>
      <c r="W396" s="6">
        <v>-252.19</v>
      </c>
      <c r="AA396" s="51" t="s">
        <v>35</v>
      </c>
      <c r="AB396" s="51" t="s">
        <v>59</v>
      </c>
      <c r="AD396" s="51" t="s">
        <v>435</v>
      </c>
      <c r="AE396" s="51" t="s">
        <v>60</v>
      </c>
      <c r="AG396" s="51" t="s">
        <v>100</v>
      </c>
      <c r="AH396" s="51" t="s">
        <v>105</v>
      </c>
    </row>
    <row r="397" spans="1:34" x14ac:dyDescent="0.3">
      <c r="A397" s="51" t="s">
        <v>30</v>
      </c>
      <c r="B397" s="51">
        <v>1</v>
      </c>
      <c r="C397" s="51" t="s">
        <v>202</v>
      </c>
      <c r="D397" s="51">
        <v>442</v>
      </c>
      <c r="E397" s="51" t="s">
        <v>193</v>
      </c>
      <c r="F397" s="51" t="s">
        <v>8</v>
      </c>
      <c r="G397" s="51" t="s">
        <v>190</v>
      </c>
      <c r="H397" s="51" t="s">
        <v>190</v>
      </c>
      <c r="I397" s="51" t="s">
        <v>100</v>
      </c>
      <c r="J397" s="51" t="s">
        <v>100</v>
      </c>
      <c r="K397" s="51" t="s">
        <v>100</v>
      </c>
      <c r="L397" s="51">
        <v>1</v>
      </c>
      <c r="M397" s="51" t="s">
        <v>451</v>
      </c>
      <c r="N397" s="51">
        <v>90</v>
      </c>
      <c r="P397" s="51" t="s">
        <v>100</v>
      </c>
      <c r="Q397" s="51" t="s">
        <v>191</v>
      </c>
      <c r="T397" s="51">
        <v>201609</v>
      </c>
      <c r="U397" s="51" t="s">
        <v>34</v>
      </c>
      <c r="V397" s="51">
        <v>0</v>
      </c>
      <c r="W397" s="6">
        <v>-973.62</v>
      </c>
      <c r="AA397" s="51" t="s">
        <v>35</v>
      </c>
      <c r="AB397" s="51" t="s">
        <v>59</v>
      </c>
      <c r="AD397" s="51" t="s">
        <v>435</v>
      </c>
      <c r="AE397" s="51" t="s">
        <v>60</v>
      </c>
      <c r="AG397" s="51" t="s">
        <v>100</v>
      </c>
      <c r="AH397" s="51" t="s">
        <v>105</v>
      </c>
    </row>
    <row r="398" spans="1:34" x14ac:dyDescent="0.3">
      <c r="A398" s="51" t="s">
        <v>30</v>
      </c>
      <c r="B398" s="51">
        <v>1</v>
      </c>
      <c r="C398" s="51" t="s">
        <v>202</v>
      </c>
      <c r="D398" s="51">
        <v>442</v>
      </c>
      <c r="E398" s="51" t="s">
        <v>194</v>
      </c>
      <c r="F398" s="51" t="s">
        <v>9</v>
      </c>
      <c r="G398" s="51" t="s">
        <v>190</v>
      </c>
      <c r="H398" s="51" t="s">
        <v>190</v>
      </c>
      <c r="I398" s="51" t="s">
        <v>100</v>
      </c>
      <c r="J398" s="51" t="s">
        <v>100</v>
      </c>
      <c r="K398" s="51" t="s">
        <v>100</v>
      </c>
      <c r="L398" s="51">
        <v>1</v>
      </c>
      <c r="M398" s="51" t="s">
        <v>451</v>
      </c>
      <c r="N398" s="51">
        <v>90</v>
      </c>
      <c r="P398" s="51" t="s">
        <v>100</v>
      </c>
      <c r="Q398" s="51" t="s">
        <v>191</v>
      </c>
      <c r="T398" s="51">
        <v>201609</v>
      </c>
      <c r="U398" s="51" t="s">
        <v>34</v>
      </c>
      <c r="V398" s="51">
        <v>0</v>
      </c>
      <c r="W398" s="6">
        <v>-40.450000000000003</v>
      </c>
      <c r="AA398" s="51" t="s">
        <v>35</v>
      </c>
      <c r="AB398" s="51" t="s">
        <v>59</v>
      </c>
      <c r="AD398" s="51" t="s">
        <v>435</v>
      </c>
      <c r="AE398" s="51" t="s">
        <v>60</v>
      </c>
      <c r="AG398" s="51" t="s">
        <v>100</v>
      </c>
      <c r="AH398" s="51" t="s">
        <v>105</v>
      </c>
    </row>
    <row r="399" spans="1:34" x14ac:dyDescent="0.3">
      <c r="A399" s="51" t="s">
        <v>30</v>
      </c>
      <c r="B399" s="51">
        <v>1</v>
      </c>
      <c r="C399" s="51" t="s">
        <v>202</v>
      </c>
      <c r="D399" s="51">
        <v>442</v>
      </c>
      <c r="E399" s="51" t="s">
        <v>195</v>
      </c>
      <c r="F399" s="51" t="s">
        <v>10</v>
      </c>
      <c r="G399" s="51" t="s">
        <v>190</v>
      </c>
      <c r="H399" s="51" t="s">
        <v>190</v>
      </c>
      <c r="I399" s="51" t="s">
        <v>100</v>
      </c>
      <c r="J399" s="51" t="s">
        <v>100</v>
      </c>
      <c r="K399" s="51" t="s">
        <v>100</v>
      </c>
      <c r="L399" s="51">
        <v>1</v>
      </c>
      <c r="M399" s="51" t="s">
        <v>451</v>
      </c>
      <c r="N399" s="51">
        <v>90</v>
      </c>
      <c r="P399" s="51" t="s">
        <v>100</v>
      </c>
      <c r="Q399" s="51" t="s">
        <v>191</v>
      </c>
      <c r="T399" s="51">
        <v>201609</v>
      </c>
      <c r="U399" s="51" t="s">
        <v>34</v>
      </c>
      <c r="V399" s="51">
        <v>0</v>
      </c>
      <c r="W399" s="6">
        <v>-1568.17</v>
      </c>
      <c r="AA399" s="51" t="s">
        <v>35</v>
      </c>
      <c r="AB399" s="51" t="s">
        <v>59</v>
      </c>
      <c r="AD399" s="51" t="s">
        <v>435</v>
      </c>
      <c r="AE399" s="51" t="s">
        <v>60</v>
      </c>
      <c r="AG399" s="51" t="s">
        <v>100</v>
      </c>
      <c r="AH399" s="51" t="s">
        <v>105</v>
      </c>
    </row>
    <row r="400" spans="1:34" x14ac:dyDescent="0.3">
      <c r="A400" s="51" t="s">
        <v>30</v>
      </c>
      <c r="B400" s="51">
        <v>1</v>
      </c>
      <c r="C400" s="51" t="s">
        <v>202</v>
      </c>
      <c r="D400" s="51">
        <v>442</v>
      </c>
      <c r="E400" s="51" t="s">
        <v>196</v>
      </c>
      <c r="F400" s="51" t="s">
        <v>11</v>
      </c>
      <c r="G400" s="51" t="s">
        <v>190</v>
      </c>
      <c r="H400" s="51" t="s">
        <v>190</v>
      </c>
      <c r="I400" s="51" t="s">
        <v>100</v>
      </c>
      <c r="J400" s="51" t="s">
        <v>100</v>
      </c>
      <c r="K400" s="51" t="s">
        <v>100</v>
      </c>
      <c r="L400" s="51">
        <v>1</v>
      </c>
      <c r="M400" s="51" t="s">
        <v>451</v>
      </c>
      <c r="N400" s="51">
        <v>90</v>
      </c>
      <c r="P400" s="51" t="s">
        <v>100</v>
      </c>
      <c r="Q400" s="51" t="s">
        <v>191</v>
      </c>
      <c r="T400" s="51">
        <v>201609</v>
      </c>
      <c r="U400" s="51" t="s">
        <v>34</v>
      </c>
      <c r="V400" s="51">
        <v>0</v>
      </c>
      <c r="W400" s="6">
        <v>-237.99</v>
      </c>
      <c r="AA400" s="51" t="s">
        <v>35</v>
      </c>
      <c r="AB400" s="51" t="s">
        <v>59</v>
      </c>
      <c r="AD400" s="51" t="s">
        <v>435</v>
      </c>
      <c r="AE400" s="51" t="s">
        <v>60</v>
      </c>
      <c r="AG400" s="51" t="s">
        <v>100</v>
      </c>
      <c r="AH400" s="51" t="s">
        <v>105</v>
      </c>
    </row>
    <row r="401" spans="1:34" x14ac:dyDescent="0.3">
      <c r="A401" s="51" t="s">
        <v>30</v>
      </c>
      <c r="B401" s="51">
        <v>1</v>
      </c>
      <c r="C401" s="51" t="s">
        <v>202</v>
      </c>
      <c r="D401" s="51">
        <v>442</v>
      </c>
      <c r="E401" s="51" t="s">
        <v>197</v>
      </c>
      <c r="F401" s="51" t="s">
        <v>12</v>
      </c>
      <c r="G401" s="51" t="s">
        <v>190</v>
      </c>
      <c r="H401" s="51" t="s">
        <v>190</v>
      </c>
      <c r="I401" s="51" t="s">
        <v>100</v>
      </c>
      <c r="J401" s="51" t="s">
        <v>100</v>
      </c>
      <c r="K401" s="51" t="s">
        <v>100</v>
      </c>
      <c r="L401" s="51">
        <v>1</v>
      </c>
      <c r="M401" s="51" t="s">
        <v>451</v>
      </c>
      <c r="N401" s="51">
        <v>90</v>
      </c>
      <c r="P401" s="51" t="s">
        <v>100</v>
      </c>
      <c r="Q401" s="51" t="s">
        <v>191</v>
      </c>
      <c r="T401" s="51">
        <v>201609</v>
      </c>
      <c r="U401" s="51" t="s">
        <v>34</v>
      </c>
      <c r="V401" s="51">
        <v>0</v>
      </c>
      <c r="W401" s="6">
        <v>-667.83</v>
      </c>
      <c r="AA401" s="51" t="s">
        <v>35</v>
      </c>
      <c r="AB401" s="51" t="s">
        <v>59</v>
      </c>
      <c r="AD401" s="51" t="s">
        <v>435</v>
      </c>
      <c r="AE401" s="51" t="s">
        <v>60</v>
      </c>
      <c r="AG401" s="51" t="s">
        <v>100</v>
      </c>
      <c r="AH401" s="51" t="s">
        <v>105</v>
      </c>
    </row>
    <row r="402" spans="1:34" x14ac:dyDescent="0.3">
      <c r="A402" s="51" t="s">
        <v>30</v>
      </c>
      <c r="B402" s="51">
        <v>1</v>
      </c>
      <c r="C402" s="51" t="s">
        <v>202</v>
      </c>
      <c r="D402" s="51">
        <v>442</v>
      </c>
      <c r="E402" s="51" t="s">
        <v>198</v>
      </c>
      <c r="F402" s="51" t="s">
        <v>13</v>
      </c>
      <c r="G402" s="51" t="s">
        <v>190</v>
      </c>
      <c r="H402" s="51" t="s">
        <v>190</v>
      </c>
      <c r="I402" s="51" t="s">
        <v>100</v>
      </c>
      <c r="J402" s="51" t="s">
        <v>100</v>
      </c>
      <c r="K402" s="51" t="s">
        <v>100</v>
      </c>
      <c r="L402" s="51">
        <v>1</v>
      </c>
      <c r="M402" s="51" t="s">
        <v>451</v>
      </c>
      <c r="N402" s="51">
        <v>90</v>
      </c>
      <c r="P402" s="51" t="s">
        <v>100</v>
      </c>
      <c r="Q402" s="51" t="s">
        <v>191</v>
      </c>
      <c r="T402" s="51">
        <v>201609</v>
      </c>
      <c r="U402" s="51" t="s">
        <v>34</v>
      </c>
      <c r="V402" s="51">
        <v>0</v>
      </c>
      <c r="W402" s="6">
        <v>-445.04</v>
      </c>
      <c r="AA402" s="51" t="s">
        <v>35</v>
      </c>
      <c r="AB402" s="51" t="s">
        <v>59</v>
      </c>
      <c r="AD402" s="51" t="s">
        <v>435</v>
      </c>
      <c r="AE402" s="51" t="s">
        <v>60</v>
      </c>
      <c r="AG402" s="51" t="s">
        <v>100</v>
      </c>
      <c r="AH402" s="51" t="s">
        <v>105</v>
      </c>
    </row>
    <row r="403" spans="1:34" x14ac:dyDescent="0.3">
      <c r="A403" s="51" t="s">
        <v>30</v>
      </c>
      <c r="B403" s="51">
        <v>1</v>
      </c>
      <c r="C403" s="51" t="s">
        <v>203</v>
      </c>
      <c r="D403" s="51">
        <v>440</v>
      </c>
      <c r="E403" s="51" t="s">
        <v>189</v>
      </c>
      <c r="F403" s="51" t="s">
        <v>5</v>
      </c>
      <c r="G403" s="51" t="s">
        <v>190</v>
      </c>
      <c r="H403" s="51" t="s">
        <v>190</v>
      </c>
      <c r="I403" s="51" t="s">
        <v>100</v>
      </c>
      <c r="J403" s="51" t="s">
        <v>100</v>
      </c>
      <c r="K403" s="51" t="s">
        <v>100</v>
      </c>
      <c r="L403" s="51">
        <v>1</v>
      </c>
      <c r="M403" s="51" t="s">
        <v>451</v>
      </c>
      <c r="N403" s="51">
        <v>90</v>
      </c>
      <c r="P403" s="51" t="s">
        <v>100</v>
      </c>
      <c r="Q403" s="51" t="s">
        <v>191</v>
      </c>
      <c r="T403" s="51">
        <v>201609</v>
      </c>
      <c r="U403" s="51" t="s">
        <v>34</v>
      </c>
      <c r="V403" s="51">
        <v>0</v>
      </c>
      <c r="W403" s="6">
        <v>-20810.04</v>
      </c>
      <c r="AA403" s="51" t="s">
        <v>35</v>
      </c>
      <c r="AB403" s="51" t="s">
        <v>59</v>
      </c>
      <c r="AD403" s="51" t="s">
        <v>435</v>
      </c>
      <c r="AE403" s="51" t="s">
        <v>60</v>
      </c>
      <c r="AG403" s="51" t="s">
        <v>100</v>
      </c>
      <c r="AH403" s="51" t="s">
        <v>105</v>
      </c>
    </row>
    <row r="404" spans="1:34" x14ac:dyDescent="0.3">
      <c r="A404" s="51" t="s">
        <v>30</v>
      </c>
      <c r="B404" s="51">
        <v>1</v>
      </c>
      <c r="C404" s="51" t="s">
        <v>203</v>
      </c>
      <c r="D404" s="51">
        <v>442</v>
      </c>
      <c r="E404" s="51" t="s">
        <v>437</v>
      </c>
      <c r="F404" s="51" t="s">
        <v>7</v>
      </c>
      <c r="G404" s="51" t="s">
        <v>190</v>
      </c>
      <c r="H404" s="51" t="s">
        <v>190</v>
      </c>
      <c r="I404" s="51" t="s">
        <v>100</v>
      </c>
      <c r="J404" s="51" t="s">
        <v>100</v>
      </c>
      <c r="K404" s="51" t="s">
        <v>100</v>
      </c>
      <c r="L404" s="51">
        <v>1</v>
      </c>
      <c r="M404" s="51" t="s">
        <v>451</v>
      </c>
      <c r="N404" s="51">
        <v>90</v>
      </c>
      <c r="P404" s="51" t="s">
        <v>100</v>
      </c>
      <c r="Q404" s="51" t="s">
        <v>191</v>
      </c>
      <c r="T404" s="51">
        <v>201609</v>
      </c>
      <c r="U404" s="51" t="s">
        <v>34</v>
      </c>
      <c r="V404" s="51">
        <v>0</v>
      </c>
      <c r="W404" s="6">
        <v>-690.04</v>
      </c>
      <c r="AA404" s="51" t="s">
        <v>35</v>
      </c>
      <c r="AB404" s="51" t="s">
        <v>59</v>
      </c>
      <c r="AD404" s="51" t="s">
        <v>435</v>
      </c>
      <c r="AE404" s="51" t="s">
        <v>60</v>
      </c>
      <c r="AG404" s="51" t="s">
        <v>100</v>
      </c>
      <c r="AH404" s="51" t="s">
        <v>105</v>
      </c>
    </row>
    <row r="405" spans="1:34" x14ac:dyDescent="0.3">
      <c r="A405" s="51" t="s">
        <v>30</v>
      </c>
      <c r="B405" s="51">
        <v>1</v>
      </c>
      <c r="C405" s="51" t="s">
        <v>203</v>
      </c>
      <c r="D405" s="51">
        <v>442</v>
      </c>
      <c r="E405" s="51" t="s">
        <v>193</v>
      </c>
      <c r="F405" s="51" t="s">
        <v>8</v>
      </c>
      <c r="G405" s="51" t="s">
        <v>190</v>
      </c>
      <c r="H405" s="51" t="s">
        <v>190</v>
      </c>
      <c r="I405" s="51" t="s">
        <v>100</v>
      </c>
      <c r="J405" s="51" t="s">
        <v>100</v>
      </c>
      <c r="K405" s="51" t="s">
        <v>100</v>
      </c>
      <c r="L405" s="51">
        <v>1</v>
      </c>
      <c r="M405" s="51" t="s">
        <v>451</v>
      </c>
      <c r="N405" s="51">
        <v>90</v>
      </c>
      <c r="P405" s="51" t="s">
        <v>100</v>
      </c>
      <c r="Q405" s="51" t="s">
        <v>191</v>
      </c>
      <c r="T405" s="51">
        <v>201609</v>
      </c>
      <c r="U405" s="51" t="s">
        <v>34</v>
      </c>
      <c r="V405" s="51">
        <v>0</v>
      </c>
      <c r="W405" s="6">
        <v>-1256.7</v>
      </c>
      <c r="AA405" s="51" t="s">
        <v>35</v>
      </c>
      <c r="AB405" s="51" t="s">
        <v>59</v>
      </c>
      <c r="AD405" s="51" t="s">
        <v>435</v>
      </c>
      <c r="AE405" s="51" t="s">
        <v>60</v>
      </c>
      <c r="AG405" s="51" t="s">
        <v>100</v>
      </c>
      <c r="AH405" s="51" t="s">
        <v>105</v>
      </c>
    </row>
    <row r="406" spans="1:34" x14ac:dyDescent="0.3">
      <c r="A406" s="51" t="s">
        <v>30</v>
      </c>
      <c r="B406" s="51">
        <v>1</v>
      </c>
      <c r="C406" s="51" t="s">
        <v>203</v>
      </c>
      <c r="D406" s="51">
        <v>442</v>
      </c>
      <c r="E406" s="51" t="s">
        <v>194</v>
      </c>
      <c r="F406" s="51" t="s">
        <v>9</v>
      </c>
      <c r="G406" s="51" t="s">
        <v>190</v>
      </c>
      <c r="H406" s="51" t="s">
        <v>190</v>
      </c>
      <c r="I406" s="51" t="s">
        <v>100</v>
      </c>
      <c r="J406" s="51" t="s">
        <v>100</v>
      </c>
      <c r="K406" s="51" t="s">
        <v>100</v>
      </c>
      <c r="L406" s="51">
        <v>1</v>
      </c>
      <c r="M406" s="51" t="s">
        <v>451</v>
      </c>
      <c r="N406" s="51">
        <v>90</v>
      </c>
      <c r="P406" s="51" t="s">
        <v>100</v>
      </c>
      <c r="Q406" s="51" t="s">
        <v>191</v>
      </c>
      <c r="T406" s="51">
        <v>201609</v>
      </c>
      <c r="U406" s="51" t="s">
        <v>34</v>
      </c>
      <c r="V406" s="51">
        <v>0</v>
      </c>
      <c r="W406" s="6">
        <v>-40.06</v>
      </c>
      <c r="AA406" s="51" t="s">
        <v>35</v>
      </c>
      <c r="AB406" s="51" t="s">
        <v>59</v>
      </c>
      <c r="AD406" s="51" t="s">
        <v>435</v>
      </c>
      <c r="AE406" s="51" t="s">
        <v>60</v>
      </c>
      <c r="AG406" s="51" t="s">
        <v>100</v>
      </c>
      <c r="AH406" s="51" t="s">
        <v>105</v>
      </c>
    </row>
    <row r="407" spans="1:34" x14ac:dyDescent="0.3">
      <c r="A407" s="51" t="s">
        <v>30</v>
      </c>
      <c r="B407" s="51">
        <v>1</v>
      </c>
      <c r="C407" s="51" t="s">
        <v>203</v>
      </c>
      <c r="D407" s="51">
        <v>442</v>
      </c>
      <c r="E407" s="51" t="s">
        <v>195</v>
      </c>
      <c r="F407" s="51" t="s">
        <v>10</v>
      </c>
      <c r="G407" s="51" t="s">
        <v>190</v>
      </c>
      <c r="H407" s="51" t="s">
        <v>190</v>
      </c>
      <c r="I407" s="51" t="s">
        <v>100</v>
      </c>
      <c r="J407" s="51" t="s">
        <v>100</v>
      </c>
      <c r="K407" s="51" t="s">
        <v>100</v>
      </c>
      <c r="L407" s="51">
        <v>1</v>
      </c>
      <c r="M407" s="51" t="s">
        <v>451</v>
      </c>
      <c r="N407" s="51">
        <v>90</v>
      </c>
      <c r="P407" s="51" t="s">
        <v>100</v>
      </c>
      <c r="Q407" s="51" t="s">
        <v>191</v>
      </c>
      <c r="T407" s="51">
        <v>201609</v>
      </c>
      <c r="U407" s="51" t="s">
        <v>34</v>
      </c>
      <c r="V407" s="51">
        <v>0</v>
      </c>
      <c r="W407" s="6">
        <v>-3228.1</v>
      </c>
      <c r="AA407" s="51" t="s">
        <v>35</v>
      </c>
      <c r="AB407" s="51" t="s">
        <v>59</v>
      </c>
      <c r="AD407" s="51" t="s">
        <v>435</v>
      </c>
      <c r="AE407" s="51" t="s">
        <v>60</v>
      </c>
      <c r="AG407" s="51" t="s">
        <v>100</v>
      </c>
      <c r="AH407" s="51" t="s">
        <v>105</v>
      </c>
    </row>
    <row r="408" spans="1:34" x14ac:dyDescent="0.3">
      <c r="A408" s="51" t="s">
        <v>30</v>
      </c>
      <c r="B408" s="51">
        <v>1</v>
      </c>
      <c r="C408" s="51" t="s">
        <v>203</v>
      </c>
      <c r="D408" s="51">
        <v>442</v>
      </c>
      <c r="E408" s="51" t="s">
        <v>196</v>
      </c>
      <c r="F408" s="51" t="s">
        <v>11</v>
      </c>
      <c r="G408" s="51" t="s">
        <v>190</v>
      </c>
      <c r="H408" s="51" t="s">
        <v>190</v>
      </c>
      <c r="I408" s="51" t="s">
        <v>100</v>
      </c>
      <c r="J408" s="51" t="s">
        <v>100</v>
      </c>
      <c r="K408" s="51" t="s">
        <v>100</v>
      </c>
      <c r="L408" s="51">
        <v>1</v>
      </c>
      <c r="M408" s="51" t="s">
        <v>451</v>
      </c>
      <c r="N408" s="51">
        <v>90</v>
      </c>
      <c r="P408" s="51" t="s">
        <v>100</v>
      </c>
      <c r="Q408" s="51" t="s">
        <v>191</v>
      </c>
      <c r="T408" s="51">
        <v>201609</v>
      </c>
      <c r="U408" s="51" t="s">
        <v>34</v>
      </c>
      <c r="V408" s="51">
        <v>0</v>
      </c>
      <c r="W408" s="6">
        <v>-706.42</v>
      </c>
      <c r="AA408" s="51" t="s">
        <v>35</v>
      </c>
      <c r="AB408" s="51" t="s">
        <v>59</v>
      </c>
      <c r="AD408" s="51" t="s">
        <v>435</v>
      </c>
      <c r="AE408" s="51" t="s">
        <v>60</v>
      </c>
      <c r="AG408" s="51" t="s">
        <v>100</v>
      </c>
      <c r="AH408" s="51" t="s">
        <v>105</v>
      </c>
    </row>
    <row r="409" spans="1:34" x14ac:dyDescent="0.3">
      <c r="A409" s="51" t="s">
        <v>30</v>
      </c>
      <c r="B409" s="51">
        <v>1</v>
      </c>
      <c r="C409" s="51" t="s">
        <v>203</v>
      </c>
      <c r="D409" s="51">
        <v>442</v>
      </c>
      <c r="E409" s="51" t="s">
        <v>197</v>
      </c>
      <c r="F409" s="51" t="s">
        <v>12</v>
      </c>
      <c r="G409" s="51" t="s">
        <v>190</v>
      </c>
      <c r="H409" s="51" t="s">
        <v>190</v>
      </c>
      <c r="I409" s="51" t="s">
        <v>100</v>
      </c>
      <c r="J409" s="51" t="s">
        <v>100</v>
      </c>
      <c r="K409" s="51" t="s">
        <v>100</v>
      </c>
      <c r="L409" s="51">
        <v>1</v>
      </c>
      <c r="M409" s="51" t="s">
        <v>451</v>
      </c>
      <c r="N409" s="51">
        <v>90</v>
      </c>
      <c r="P409" s="51" t="s">
        <v>100</v>
      </c>
      <c r="Q409" s="51" t="s">
        <v>191</v>
      </c>
      <c r="T409" s="51">
        <v>201609</v>
      </c>
      <c r="U409" s="51" t="s">
        <v>34</v>
      </c>
      <c r="V409" s="51">
        <v>0</v>
      </c>
      <c r="W409" s="6">
        <v>-559.61</v>
      </c>
      <c r="AA409" s="51" t="s">
        <v>35</v>
      </c>
      <c r="AB409" s="51" t="s">
        <v>59</v>
      </c>
      <c r="AD409" s="51" t="s">
        <v>435</v>
      </c>
      <c r="AE409" s="51" t="s">
        <v>60</v>
      </c>
      <c r="AG409" s="51" t="s">
        <v>100</v>
      </c>
      <c r="AH409" s="51" t="s">
        <v>105</v>
      </c>
    </row>
    <row r="410" spans="1:34" x14ac:dyDescent="0.3">
      <c r="A410" s="51" t="s">
        <v>30</v>
      </c>
      <c r="B410" s="51">
        <v>1</v>
      </c>
      <c r="C410" s="51" t="s">
        <v>203</v>
      </c>
      <c r="D410" s="51">
        <v>442</v>
      </c>
      <c r="E410" s="51" t="s">
        <v>198</v>
      </c>
      <c r="F410" s="51" t="s">
        <v>13</v>
      </c>
      <c r="G410" s="51" t="s">
        <v>190</v>
      </c>
      <c r="H410" s="51" t="s">
        <v>190</v>
      </c>
      <c r="I410" s="51" t="s">
        <v>100</v>
      </c>
      <c r="J410" s="51" t="s">
        <v>100</v>
      </c>
      <c r="K410" s="51" t="s">
        <v>100</v>
      </c>
      <c r="L410" s="51">
        <v>1</v>
      </c>
      <c r="M410" s="51" t="s">
        <v>451</v>
      </c>
      <c r="N410" s="51">
        <v>90</v>
      </c>
      <c r="P410" s="51" t="s">
        <v>100</v>
      </c>
      <c r="Q410" s="51" t="s">
        <v>191</v>
      </c>
      <c r="T410" s="51">
        <v>201609</v>
      </c>
      <c r="U410" s="51" t="s">
        <v>34</v>
      </c>
      <c r="V410" s="51">
        <v>0</v>
      </c>
      <c r="W410" s="6">
        <v>-582.99</v>
      </c>
      <c r="AA410" s="51" t="s">
        <v>35</v>
      </c>
      <c r="AB410" s="51" t="s">
        <v>59</v>
      </c>
      <c r="AD410" s="51" t="s">
        <v>435</v>
      </c>
      <c r="AE410" s="51" t="s">
        <v>60</v>
      </c>
      <c r="AG410" s="51" t="s">
        <v>100</v>
      </c>
      <c r="AH410" s="51" t="s">
        <v>105</v>
      </c>
    </row>
    <row r="411" spans="1:34" x14ac:dyDescent="0.3">
      <c r="A411" s="51" t="s">
        <v>30</v>
      </c>
      <c r="B411" s="51">
        <v>1</v>
      </c>
      <c r="C411" s="51">
        <v>21</v>
      </c>
      <c r="D411" s="51">
        <v>440</v>
      </c>
      <c r="E411" s="51" t="s">
        <v>189</v>
      </c>
      <c r="F411" s="51" t="s">
        <v>5</v>
      </c>
      <c r="G411" s="51" t="s">
        <v>190</v>
      </c>
      <c r="H411" s="51" t="s">
        <v>190</v>
      </c>
      <c r="I411" s="51" t="s">
        <v>100</v>
      </c>
      <c r="J411" s="51" t="s">
        <v>100</v>
      </c>
      <c r="K411" s="51" t="s">
        <v>100</v>
      </c>
      <c r="L411" s="51">
        <v>1</v>
      </c>
      <c r="M411" s="51" t="s">
        <v>451</v>
      </c>
      <c r="N411" s="51">
        <v>90</v>
      </c>
      <c r="P411" s="51" t="s">
        <v>100</v>
      </c>
      <c r="Q411" s="51" t="s">
        <v>191</v>
      </c>
      <c r="T411" s="51">
        <v>201610</v>
      </c>
      <c r="U411" s="51" t="s">
        <v>34</v>
      </c>
      <c r="V411" s="51">
        <v>0</v>
      </c>
      <c r="W411" s="6">
        <v>-87234.12</v>
      </c>
      <c r="AA411" s="51" t="s">
        <v>35</v>
      </c>
      <c r="AB411" s="51" t="s">
        <v>59</v>
      </c>
      <c r="AD411" s="51" t="s">
        <v>598</v>
      </c>
      <c r="AE411" s="51" t="s">
        <v>60</v>
      </c>
      <c r="AG411" s="51" t="s">
        <v>100</v>
      </c>
      <c r="AH411" s="51" t="s">
        <v>105</v>
      </c>
    </row>
    <row r="412" spans="1:34" x14ac:dyDescent="0.3">
      <c r="A412" s="51" t="s">
        <v>30</v>
      </c>
      <c r="B412" s="51">
        <v>1</v>
      </c>
      <c r="C412" s="51">
        <v>21</v>
      </c>
      <c r="D412" s="51">
        <v>442</v>
      </c>
      <c r="E412" s="51" t="s">
        <v>436</v>
      </c>
      <c r="F412" s="51" t="s">
        <v>6</v>
      </c>
      <c r="G412" s="51" t="s">
        <v>190</v>
      </c>
      <c r="H412" s="51" t="s">
        <v>190</v>
      </c>
      <c r="I412" s="51" t="s">
        <v>100</v>
      </c>
      <c r="J412" s="51" t="s">
        <v>100</v>
      </c>
      <c r="K412" s="51" t="s">
        <v>100</v>
      </c>
      <c r="L412" s="51">
        <v>1</v>
      </c>
      <c r="M412" s="51" t="s">
        <v>451</v>
      </c>
      <c r="N412" s="51">
        <v>90</v>
      </c>
      <c r="P412" s="51" t="s">
        <v>100</v>
      </c>
      <c r="Q412" s="51" t="s">
        <v>191</v>
      </c>
      <c r="T412" s="51">
        <v>201610</v>
      </c>
      <c r="U412" s="51" t="s">
        <v>34</v>
      </c>
      <c r="V412" s="51">
        <v>0</v>
      </c>
      <c r="W412" s="6">
        <v>-6832.96</v>
      </c>
      <c r="AA412" s="51" t="s">
        <v>35</v>
      </c>
      <c r="AB412" s="51" t="s">
        <v>59</v>
      </c>
      <c r="AD412" s="51" t="s">
        <v>598</v>
      </c>
      <c r="AE412" s="51" t="s">
        <v>60</v>
      </c>
      <c r="AG412" s="51" t="s">
        <v>100</v>
      </c>
      <c r="AH412" s="51" t="s">
        <v>105</v>
      </c>
    </row>
    <row r="413" spans="1:34" x14ac:dyDescent="0.3">
      <c r="A413" s="51" t="s">
        <v>30</v>
      </c>
      <c r="B413" s="51">
        <v>1</v>
      </c>
      <c r="C413" s="51">
        <v>21</v>
      </c>
      <c r="D413" s="51">
        <v>442</v>
      </c>
      <c r="E413" s="51" t="s">
        <v>437</v>
      </c>
      <c r="F413" s="51" t="s">
        <v>7</v>
      </c>
      <c r="G413" s="51" t="s">
        <v>190</v>
      </c>
      <c r="H413" s="51" t="s">
        <v>190</v>
      </c>
      <c r="I413" s="51" t="s">
        <v>100</v>
      </c>
      <c r="J413" s="51" t="s">
        <v>100</v>
      </c>
      <c r="K413" s="51" t="s">
        <v>100</v>
      </c>
      <c r="L413" s="51">
        <v>1</v>
      </c>
      <c r="M413" s="51" t="s">
        <v>451</v>
      </c>
      <c r="N413" s="51">
        <v>90</v>
      </c>
      <c r="P413" s="51" t="s">
        <v>100</v>
      </c>
      <c r="Q413" s="51" t="s">
        <v>191</v>
      </c>
      <c r="T413" s="51">
        <v>201610</v>
      </c>
      <c r="U413" s="51" t="s">
        <v>34</v>
      </c>
      <c r="V413" s="51">
        <v>0</v>
      </c>
      <c r="W413" s="6">
        <v>-365.83</v>
      </c>
      <c r="AA413" s="51" t="s">
        <v>35</v>
      </c>
      <c r="AB413" s="51" t="s">
        <v>59</v>
      </c>
      <c r="AD413" s="51" t="s">
        <v>598</v>
      </c>
      <c r="AE413" s="51" t="s">
        <v>60</v>
      </c>
      <c r="AG413" s="51" t="s">
        <v>100</v>
      </c>
      <c r="AH413" s="51" t="s">
        <v>105</v>
      </c>
    </row>
    <row r="414" spans="1:34" x14ac:dyDescent="0.3">
      <c r="A414" s="51" t="s">
        <v>30</v>
      </c>
      <c r="B414" s="51">
        <v>1</v>
      </c>
      <c r="C414" s="51">
        <v>21</v>
      </c>
      <c r="D414" s="51">
        <v>442</v>
      </c>
      <c r="E414" s="51" t="s">
        <v>193</v>
      </c>
      <c r="F414" s="51" t="s">
        <v>8</v>
      </c>
      <c r="G414" s="51" t="s">
        <v>190</v>
      </c>
      <c r="H414" s="51" t="s">
        <v>190</v>
      </c>
      <c r="I414" s="51" t="s">
        <v>100</v>
      </c>
      <c r="J414" s="51" t="s">
        <v>100</v>
      </c>
      <c r="K414" s="51" t="s">
        <v>100</v>
      </c>
      <c r="L414" s="51">
        <v>1</v>
      </c>
      <c r="M414" s="51" t="s">
        <v>451</v>
      </c>
      <c r="N414" s="51">
        <v>90</v>
      </c>
      <c r="P414" s="51" t="s">
        <v>100</v>
      </c>
      <c r="Q414" s="51" t="s">
        <v>191</v>
      </c>
      <c r="T414" s="51">
        <v>201610</v>
      </c>
      <c r="U414" s="51" t="s">
        <v>34</v>
      </c>
      <c r="V414" s="51">
        <v>0</v>
      </c>
      <c r="W414" s="6">
        <v>-5865.56</v>
      </c>
      <c r="AA414" s="51" t="s">
        <v>35</v>
      </c>
      <c r="AB414" s="51" t="s">
        <v>59</v>
      </c>
      <c r="AD414" s="51" t="s">
        <v>598</v>
      </c>
      <c r="AE414" s="51" t="s">
        <v>60</v>
      </c>
      <c r="AG414" s="51" t="s">
        <v>100</v>
      </c>
      <c r="AH414" s="51" t="s">
        <v>105</v>
      </c>
    </row>
    <row r="415" spans="1:34" x14ac:dyDescent="0.3">
      <c r="A415" s="51" t="s">
        <v>30</v>
      </c>
      <c r="B415" s="51">
        <v>1</v>
      </c>
      <c r="C415" s="51">
        <v>21</v>
      </c>
      <c r="D415" s="51">
        <v>442</v>
      </c>
      <c r="E415" s="51" t="s">
        <v>194</v>
      </c>
      <c r="F415" s="51" t="s">
        <v>9</v>
      </c>
      <c r="G415" s="51" t="s">
        <v>190</v>
      </c>
      <c r="H415" s="51" t="s">
        <v>190</v>
      </c>
      <c r="I415" s="51" t="s">
        <v>100</v>
      </c>
      <c r="J415" s="51" t="s">
        <v>100</v>
      </c>
      <c r="K415" s="51" t="s">
        <v>100</v>
      </c>
      <c r="L415" s="51">
        <v>1</v>
      </c>
      <c r="M415" s="51" t="s">
        <v>451</v>
      </c>
      <c r="N415" s="51">
        <v>90</v>
      </c>
      <c r="P415" s="51" t="s">
        <v>100</v>
      </c>
      <c r="Q415" s="51" t="s">
        <v>191</v>
      </c>
      <c r="T415" s="51">
        <v>201610</v>
      </c>
      <c r="U415" s="51" t="s">
        <v>34</v>
      </c>
      <c r="V415" s="51">
        <v>0</v>
      </c>
      <c r="W415" s="6">
        <v>-176.22</v>
      </c>
      <c r="AA415" s="51" t="s">
        <v>35</v>
      </c>
      <c r="AB415" s="51" t="s">
        <v>59</v>
      </c>
      <c r="AD415" s="51" t="s">
        <v>598</v>
      </c>
      <c r="AE415" s="51" t="s">
        <v>60</v>
      </c>
      <c r="AG415" s="51" t="s">
        <v>100</v>
      </c>
      <c r="AH415" s="51" t="s">
        <v>105</v>
      </c>
    </row>
    <row r="416" spans="1:34" x14ac:dyDescent="0.3">
      <c r="A416" s="51" t="s">
        <v>30</v>
      </c>
      <c r="B416" s="51">
        <v>1</v>
      </c>
      <c r="C416" s="51">
        <v>21</v>
      </c>
      <c r="D416" s="51">
        <v>442</v>
      </c>
      <c r="E416" s="51" t="s">
        <v>195</v>
      </c>
      <c r="F416" s="51" t="s">
        <v>10</v>
      </c>
      <c r="G416" s="51" t="s">
        <v>190</v>
      </c>
      <c r="H416" s="51" t="s">
        <v>190</v>
      </c>
      <c r="I416" s="51" t="s">
        <v>100</v>
      </c>
      <c r="J416" s="51" t="s">
        <v>100</v>
      </c>
      <c r="K416" s="51" t="s">
        <v>100</v>
      </c>
      <c r="L416" s="51">
        <v>1</v>
      </c>
      <c r="M416" s="51" t="s">
        <v>451</v>
      </c>
      <c r="N416" s="51">
        <v>90</v>
      </c>
      <c r="P416" s="51" t="s">
        <v>100</v>
      </c>
      <c r="Q416" s="51" t="s">
        <v>191</v>
      </c>
      <c r="T416" s="51">
        <v>201610</v>
      </c>
      <c r="U416" s="51" t="s">
        <v>34</v>
      </c>
      <c r="V416" s="51">
        <v>0</v>
      </c>
      <c r="W416" s="6">
        <v>-24680.14</v>
      </c>
      <c r="AA416" s="51" t="s">
        <v>35</v>
      </c>
      <c r="AB416" s="51" t="s">
        <v>59</v>
      </c>
      <c r="AD416" s="51" t="s">
        <v>598</v>
      </c>
      <c r="AE416" s="51" t="s">
        <v>60</v>
      </c>
      <c r="AG416" s="51" t="s">
        <v>100</v>
      </c>
      <c r="AH416" s="51" t="s">
        <v>105</v>
      </c>
    </row>
    <row r="417" spans="1:34" x14ac:dyDescent="0.3">
      <c r="A417" s="51" t="s">
        <v>30</v>
      </c>
      <c r="B417" s="51">
        <v>1</v>
      </c>
      <c r="C417" s="51">
        <v>21</v>
      </c>
      <c r="D417" s="51">
        <v>442</v>
      </c>
      <c r="E417" s="51" t="s">
        <v>196</v>
      </c>
      <c r="F417" s="51" t="s">
        <v>11</v>
      </c>
      <c r="G417" s="51" t="s">
        <v>190</v>
      </c>
      <c r="H417" s="51" t="s">
        <v>190</v>
      </c>
      <c r="I417" s="51" t="s">
        <v>100</v>
      </c>
      <c r="J417" s="51" t="s">
        <v>100</v>
      </c>
      <c r="K417" s="51" t="s">
        <v>100</v>
      </c>
      <c r="L417" s="51">
        <v>1</v>
      </c>
      <c r="M417" s="51" t="s">
        <v>451</v>
      </c>
      <c r="N417" s="51">
        <v>90</v>
      </c>
      <c r="P417" s="51" t="s">
        <v>100</v>
      </c>
      <c r="Q417" s="51" t="s">
        <v>191</v>
      </c>
      <c r="T417" s="51">
        <v>201610</v>
      </c>
      <c r="U417" s="51" t="s">
        <v>34</v>
      </c>
      <c r="V417" s="51">
        <v>0</v>
      </c>
      <c r="W417" s="6">
        <v>-2569.17</v>
      </c>
      <c r="AA417" s="51" t="s">
        <v>35</v>
      </c>
      <c r="AB417" s="51" t="s">
        <v>59</v>
      </c>
      <c r="AD417" s="51" t="s">
        <v>598</v>
      </c>
      <c r="AE417" s="51" t="s">
        <v>60</v>
      </c>
      <c r="AG417" s="51" t="s">
        <v>100</v>
      </c>
      <c r="AH417" s="51" t="s">
        <v>105</v>
      </c>
    </row>
    <row r="418" spans="1:34" x14ac:dyDescent="0.3">
      <c r="A418" s="51" t="s">
        <v>30</v>
      </c>
      <c r="B418" s="51">
        <v>1</v>
      </c>
      <c r="C418" s="51">
        <v>21</v>
      </c>
      <c r="D418" s="51">
        <v>442</v>
      </c>
      <c r="E418" s="51" t="s">
        <v>197</v>
      </c>
      <c r="F418" s="51" t="s">
        <v>12</v>
      </c>
      <c r="G418" s="51" t="s">
        <v>190</v>
      </c>
      <c r="H418" s="51" t="s">
        <v>190</v>
      </c>
      <c r="I418" s="51" t="s">
        <v>100</v>
      </c>
      <c r="J418" s="51" t="s">
        <v>100</v>
      </c>
      <c r="K418" s="51" t="s">
        <v>100</v>
      </c>
      <c r="L418" s="51">
        <v>1</v>
      </c>
      <c r="M418" s="51" t="s">
        <v>451</v>
      </c>
      <c r="N418" s="51">
        <v>90</v>
      </c>
      <c r="P418" s="51" t="s">
        <v>100</v>
      </c>
      <c r="Q418" s="51" t="s">
        <v>191</v>
      </c>
      <c r="T418" s="51">
        <v>201610</v>
      </c>
      <c r="U418" s="51" t="s">
        <v>34</v>
      </c>
      <c r="V418" s="51">
        <v>0</v>
      </c>
      <c r="W418" s="6">
        <v>-7855.08</v>
      </c>
      <c r="AA418" s="51" t="s">
        <v>35</v>
      </c>
      <c r="AB418" s="51" t="s">
        <v>59</v>
      </c>
      <c r="AD418" s="51" t="s">
        <v>598</v>
      </c>
      <c r="AE418" s="51" t="s">
        <v>60</v>
      </c>
      <c r="AG418" s="51" t="s">
        <v>100</v>
      </c>
      <c r="AH418" s="51" t="s">
        <v>105</v>
      </c>
    </row>
    <row r="419" spans="1:34" x14ac:dyDescent="0.3">
      <c r="A419" s="51" t="s">
        <v>30</v>
      </c>
      <c r="B419" s="51">
        <v>1</v>
      </c>
      <c r="C419" s="51">
        <v>21</v>
      </c>
      <c r="D419" s="51">
        <v>442</v>
      </c>
      <c r="E419" s="51" t="s">
        <v>198</v>
      </c>
      <c r="F419" s="51" t="s">
        <v>13</v>
      </c>
      <c r="G419" s="51" t="s">
        <v>190</v>
      </c>
      <c r="H419" s="51" t="s">
        <v>190</v>
      </c>
      <c r="I419" s="51" t="s">
        <v>100</v>
      </c>
      <c r="J419" s="51" t="s">
        <v>100</v>
      </c>
      <c r="K419" s="51" t="s">
        <v>100</v>
      </c>
      <c r="L419" s="51">
        <v>1</v>
      </c>
      <c r="M419" s="51" t="s">
        <v>451</v>
      </c>
      <c r="N419" s="51">
        <v>90</v>
      </c>
      <c r="P419" s="51" t="s">
        <v>100</v>
      </c>
      <c r="Q419" s="51" t="s">
        <v>191</v>
      </c>
      <c r="T419" s="51">
        <v>201610</v>
      </c>
      <c r="U419" s="51" t="s">
        <v>34</v>
      </c>
      <c r="V419" s="51">
        <v>0</v>
      </c>
      <c r="W419" s="6">
        <v>-2479.5100000000002</v>
      </c>
      <c r="AA419" s="51" t="s">
        <v>35</v>
      </c>
      <c r="AB419" s="51" t="s">
        <v>59</v>
      </c>
      <c r="AD419" s="51" t="s">
        <v>598</v>
      </c>
      <c r="AE419" s="51" t="s">
        <v>60</v>
      </c>
      <c r="AG419" s="51" t="s">
        <v>100</v>
      </c>
      <c r="AH419" s="51" t="s">
        <v>105</v>
      </c>
    </row>
    <row r="420" spans="1:34" x14ac:dyDescent="0.3">
      <c r="A420" s="51" t="s">
        <v>30</v>
      </c>
      <c r="B420" s="51">
        <v>1</v>
      </c>
      <c r="C420" s="51">
        <v>23</v>
      </c>
      <c r="D420" s="51">
        <v>440</v>
      </c>
      <c r="E420" s="51" t="s">
        <v>189</v>
      </c>
      <c r="F420" s="51" t="s">
        <v>5</v>
      </c>
      <c r="G420" s="51" t="s">
        <v>190</v>
      </c>
      <c r="H420" s="51" t="s">
        <v>190</v>
      </c>
      <c r="I420" s="51" t="s">
        <v>100</v>
      </c>
      <c r="J420" s="51" t="s">
        <v>100</v>
      </c>
      <c r="K420" s="51" t="s">
        <v>100</v>
      </c>
      <c r="L420" s="51">
        <v>1</v>
      </c>
      <c r="M420" s="51" t="s">
        <v>451</v>
      </c>
      <c r="N420" s="51">
        <v>90</v>
      </c>
      <c r="P420" s="51" t="s">
        <v>100</v>
      </c>
      <c r="Q420" s="51" t="s">
        <v>191</v>
      </c>
      <c r="T420" s="51">
        <v>201610</v>
      </c>
      <c r="U420" s="51" t="s">
        <v>34</v>
      </c>
      <c r="V420" s="51">
        <v>0</v>
      </c>
      <c r="W420" s="6">
        <v>-6130.79</v>
      </c>
      <c r="AA420" s="51" t="s">
        <v>35</v>
      </c>
      <c r="AB420" s="51" t="s">
        <v>59</v>
      </c>
      <c r="AD420" s="51" t="s">
        <v>598</v>
      </c>
      <c r="AE420" s="51" t="s">
        <v>60</v>
      </c>
      <c r="AG420" s="51" t="s">
        <v>100</v>
      </c>
      <c r="AH420" s="51" t="s">
        <v>105</v>
      </c>
    </row>
    <row r="421" spans="1:34" x14ac:dyDescent="0.3">
      <c r="A421" s="51" t="s">
        <v>30</v>
      </c>
      <c r="B421" s="51">
        <v>1</v>
      </c>
      <c r="C421" s="51">
        <v>23</v>
      </c>
      <c r="D421" s="51">
        <v>442</v>
      </c>
      <c r="E421" s="51" t="s">
        <v>437</v>
      </c>
      <c r="F421" s="51" t="s">
        <v>7</v>
      </c>
      <c r="G421" s="51" t="s">
        <v>190</v>
      </c>
      <c r="H421" s="51" t="s">
        <v>190</v>
      </c>
      <c r="I421" s="51" t="s">
        <v>100</v>
      </c>
      <c r="J421" s="51" t="s">
        <v>100</v>
      </c>
      <c r="K421" s="51" t="s">
        <v>100</v>
      </c>
      <c r="L421" s="51">
        <v>1</v>
      </c>
      <c r="M421" s="51" t="s">
        <v>451</v>
      </c>
      <c r="N421" s="51">
        <v>90</v>
      </c>
      <c r="P421" s="51" t="s">
        <v>100</v>
      </c>
      <c r="Q421" s="51" t="s">
        <v>191</v>
      </c>
      <c r="T421" s="51">
        <v>201610</v>
      </c>
      <c r="U421" s="51" t="s">
        <v>34</v>
      </c>
      <c r="V421" s="51">
        <v>0</v>
      </c>
      <c r="W421" s="6">
        <v>-167.42</v>
      </c>
      <c r="AA421" s="51" t="s">
        <v>35</v>
      </c>
      <c r="AB421" s="51" t="s">
        <v>59</v>
      </c>
      <c r="AD421" s="51" t="s">
        <v>598</v>
      </c>
      <c r="AE421" s="51" t="s">
        <v>60</v>
      </c>
      <c r="AG421" s="51" t="s">
        <v>100</v>
      </c>
      <c r="AH421" s="51" t="s">
        <v>105</v>
      </c>
    </row>
    <row r="422" spans="1:34" x14ac:dyDescent="0.3">
      <c r="A422" s="51" t="s">
        <v>30</v>
      </c>
      <c r="B422" s="51">
        <v>1</v>
      </c>
      <c r="C422" s="51">
        <v>23</v>
      </c>
      <c r="D422" s="51">
        <v>442</v>
      </c>
      <c r="E422" s="51" t="s">
        <v>193</v>
      </c>
      <c r="F422" s="51" t="s">
        <v>8</v>
      </c>
      <c r="G422" s="51" t="s">
        <v>190</v>
      </c>
      <c r="H422" s="51" t="s">
        <v>190</v>
      </c>
      <c r="I422" s="51" t="s">
        <v>100</v>
      </c>
      <c r="J422" s="51" t="s">
        <v>100</v>
      </c>
      <c r="K422" s="51" t="s">
        <v>100</v>
      </c>
      <c r="L422" s="51">
        <v>1</v>
      </c>
      <c r="M422" s="51" t="s">
        <v>451</v>
      </c>
      <c r="N422" s="51">
        <v>90</v>
      </c>
      <c r="P422" s="51" t="s">
        <v>100</v>
      </c>
      <c r="Q422" s="51" t="s">
        <v>191</v>
      </c>
      <c r="T422" s="51">
        <v>201610</v>
      </c>
      <c r="U422" s="51" t="s">
        <v>34</v>
      </c>
      <c r="V422" s="51">
        <v>0</v>
      </c>
      <c r="W422" s="6">
        <v>-428.36</v>
      </c>
      <c r="AA422" s="51" t="s">
        <v>35</v>
      </c>
      <c r="AB422" s="51" t="s">
        <v>59</v>
      </c>
      <c r="AD422" s="51" t="s">
        <v>598</v>
      </c>
      <c r="AE422" s="51" t="s">
        <v>60</v>
      </c>
      <c r="AG422" s="51" t="s">
        <v>100</v>
      </c>
      <c r="AH422" s="51" t="s">
        <v>105</v>
      </c>
    </row>
    <row r="423" spans="1:34" x14ac:dyDescent="0.3">
      <c r="A423" s="51" t="s">
        <v>30</v>
      </c>
      <c r="B423" s="51">
        <v>1</v>
      </c>
      <c r="C423" s="51">
        <v>23</v>
      </c>
      <c r="D423" s="51">
        <v>442</v>
      </c>
      <c r="E423" s="51" t="s">
        <v>194</v>
      </c>
      <c r="F423" s="51" t="s">
        <v>9</v>
      </c>
      <c r="G423" s="51" t="s">
        <v>190</v>
      </c>
      <c r="H423" s="51" t="s">
        <v>190</v>
      </c>
      <c r="I423" s="51" t="s">
        <v>100</v>
      </c>
      <c r="J423" s="51" t="s">
        <v>100</v>
      </c>
      <c r="K423" s="51" t="s">
        <v>100</v>
      </c>
      <c r="L423" s="51">
        <v>1</v>
      </c>
      <c r="M423" s="51" t="s">
        <v>451</v>
      </c>
      <c r="N423" s="51">
        <v>90</v>
      </c>
      <c r="P423" s="51" t="s">
        <v>100</v>
      </c>
      <c r="Q423" s="51" t="s">
        <v>191</v>
      </c>
      <c r="T423" s="51">
        <v>201610</v>
      </c>
      <c r="U423" s="51" t="s">
        <v>34</v>
      </c>
      <c r="V423" s="51">
        <v>0</v>
      </c>
      <c r="W423" s="6">
        <v>-12.61</v>
      </c>
      <c r="AA423" s="51" t="s">
        <v>35</v>
      </c>
      <c r="AB423" s="51" t="s">
        <v>59</v>
      </c>
      <c r="AD423" s="51" t="s">
        <v>598</v>
      </c>
      <c r="AE423" s="51" t="s">
        <v>60</v>
      </c>
      <c r="AG423" s="51" t="s">
        <v>100</v>
      </c>
      <c r="AH423" s="51" t="s">
        <v>105</v>
      </c>
    </row>
    <row r="424" spans="1:34" x14ac:dyDescent="0.3">
      <c r="A424" s="51" t="s">
        <v>30</v>
      </c>
      <c r="B424" s="51">
        <v>1</v>
      </c>
      <c r="C424" s="51">
        <v>23</v>
      </c>
      <c r="D424" s="51">
        <v>442</v>
      </c>
      <c r="E424" s="51" t="s">
        <v>195</v>
      </c>
      <c r="F424" s="51" t="s">
        <v>10</v>
      </c>
      <c r="G424" s="51" t="s">
        <v>190</v>
      </c>
      <c r="H424" s="51" t="s">
        <v>190</v>
      </c>
      <c r="I424" s="51" t="s">
        <v>100</v>
      </c>
      <c r="J424" s="51" t="s">
        <v>100</v>
      </c>
      <c r="K424" s="51" t="s">
        <v>100</v>
      </c>
      <c r="L424" s="51">
        <v>1</v>
      </c>
      <c r="M424" s="51" t="s">
        <v>451</v>
      </c>
      <c r="N424" s="51">
        <v>90</v>
      </c>
      <c r="P424" s="51" t="s">
        <v>100</v>
      </c>
      <c r="Q424" s="51" t="s">
        <v>191</v>
      </c>
      <c r="T424" s="51">
        <v>201610</v>
      </c>
      <c r="U424" s="51" t="s">
        <v>34</v>
      </c>
      <c r="V424" s="51">
        <v>0</v>
      </c>
      <c r="W424" s="6">
        <v>-859.11</v>
      </c>
      <c r="AA424" s="51" t="s">
        <v>35</v>
      </c>
      <c r="AB424" s="51" t="s">
        <v>59</v>
      </c>
      <c r="AD424" s="51" t="s">
        <v>598</v>
      </c>
      <c r="AE424" s="51" t="s">
        <v>60</v>
      </c>
      <c r="AG424" s="51" t="s">
        <v>100</v>
      </c>
      <c r="AH424" s="51" t="s">
        <v>105</v>
      </c>
    </row>
    <row r="425" spans="1:34" x14ac:dyDescent="0.3">
      <c r="A425" s="51" t="s">
        <v>30</v>
      </c>
      <c r="B425" s="51">
        <v>1</v>
      </c>
      <c r="C425" s="51">
        <v>23</v>
      </c>
      <c r="D425" s="51">
        <v>442</v>
      </c>
      <c r="E425" s="51" t="s">
        <v>196</v>
      </c>
      <c r="F425" s="51" t="s">
        <v>11</v>
      </c>
      <c r="G425" s="51" t="s">
        <v>190</v>
      </c>
      <c r="H425" s="51" t="s">
        <v>190</v>
      </c>
      <c r="I425" s="51" t="s">
        <v>100</v>
      </c>
      <c r="J425" s="51" t="s">
        <v>100</v>
      </c>
      <c r="K425" s="51" t="s">
        <v>100</v>
      </c>
      <c r="L425" s="51">
        <v>1</v>
      </c>
      <c r="M425" s="51" t="s">
        <v>451</v>
      </c>
      <c r="N425" s="51">
        <v>90</v>
      </c>
      <c r="P425" s="51" t="s">
        <v>100</v>
      </c>
      <c r="Q425" s="51" t="s">
        <v>191</v>
      </c>
      <c r="T425" s="51">
        <v>201610</v>
      </c>
      <c r="U425" s="51" t="s">
        <v>34</v>
      </c>
      <c r="V425" s="51">
        <v>0</v>
      </c>
      <c r="W425" s="6">
        <v>-254.54</v>
      </c>
      <c r="AA425" s="51" t="s">
        <v>35</v>
      </c>
      <c r="AB425" s="51" t="s">
        <v>59</v>
      </c>
      <c r="AD425" s="51" t="s">
        <v>598</v>
      </c>
      <c r="AE425" s="51" t="s">
        <v>60</v>
      </c>
      <c r="AG425" s="51" t="s">
        <v>100</v>
      </c>
      <c r="AH425" s="51" t="s">
        <v>105</v>
      </c>
    </row>
    <row r="426" spans="1:34" x14ac:dyDescent="0.3">
      <c r="A426" s="51" t="s">
        <v>30</v>
      </c>
      <c r="B426" s="51">
        <v>1</v>
      </c>
      <c r="C426" s="51">
        <v>23</v>
      </c>
      <c r="D426" s="51">
        <v>442</v>
      </c>
      <c r="E426" s="51" t="s">
        <v>197</v>
      </c>
      <c r="F426" s="51" t="s">
        <v>12</v>
      </c>
      <c r="G426" s="51" t="s">
        <v>190</v>
      </c>
      <c r="H426" s="51" t="s">
        <v>190</v>
      </c>
      <c r="I426" s="51" t="s">
        <v>100</v>
      </c>
      <c r="J426" s="51" t="s">
        <v>100</v>
      </c>
      <c r="K426" s="51" t="s">
        <v>100</v>
      </c>
      <c r="L426" s="51">
        <v>1</v>
      </c>
      <c r="M426" s="51" t="s">
        <v>451</v>
      </c>
      <c r="N426" s="51">
        <v>90</v>
      </c>
      <c r="P426" s="51" t="s">
        <v>100</v>
      </c>
      <c r="Q426" s="51" t="s">
        <v>191</v>
      </c>
      <c r="T426" s="51">
        <v>201610</v>
      </c>
      <c r="U426" s="51" t="s">
        <v>34</v>
      </c>
      <c r="V426" s="51">
        <v>0</v>
      </c>
      <c r="W426" s="6">
        <v>-81.459999999999994</v>
      </c>
      <c r="AA426" s="51" t="s">
        <v>35</v>
      </c>
      <c r="AB426" s="51" t="s">
        <v>59</v>
      </c>
      <c r="AD426" s="51" t="s">
        <v>598</v>
      </c>
      <c r="AE426" s="51" t="s">
        <v>60</v>
      </c>
      <c r="AG426" s="51" t="s">
        <v>100</v>
      </c>
      <c r="AH426" s="51" t="s">
        <v>105</v>
      </c>
    </row>
    <row r="427" spans="1:34" x14ac:dyDescent="0.3">
      <c r="A427" s="51" t="s">
        <v>30</v>
      </c>
      <c r="B427" s="51">
        <v>1</v>
      </c>
      <c r="C427" s="51">
        <v>23</v>
      </c>
      <c r="D427" s="51">
        <v>442</v>
      </c>
      <c r="E427" s="51" t="s">
        <v>198</v>
      </c>
      <c r="F427" s="51" t="s">
        <v>13</v>
      </c>
      <c r="G427" s="51" t="s">
        <v>190</v>
      </c>
      <c r="H427" s="51" t="s">
        <v>190</v>
      </c>
      <c r="I427" s="51" t="s">
        <v>100</v>
      </c>
      <c r="J427" s="51" t="s">
        <v>100</v>
      </c>
      <c r="K427" s="51" t="s">
        <v>100</v>
      </c>
      <c r="L427" s="51">
        <v>1</v>
      </c>
      <c r="M427" s="51" t="s">
        <v>451</v>
      </c>
      <c r="N427" s="51">
        <v>90</v>
      </c>
      <c r="P427" s="51" t="s">
        <v>100</v>
      </c>
      <c r="Q427" s="51" t="s">
        <v>191</v>
      </c>
      <c r="T427" s="51">
        <v>201610</v>
      </c>
      <c r="U427" s="51" t="s">
        <v>34</v>
      </c>
      <c r="V427" s="51">
        <v>0</v>
      </c>
      <c r="W427" s="6">
        <v>-495.07</v>
      </c>
      <c r="AA427" s="51" t="s">
        <v>35</v>
      </c>
      <c r="AB427" s="51" t="s">
        <v>59</v>
      </c>
      <c r="AD427" s="51" t="s">
        <v>598</v>
      </c>
      <c r="AE427" s="51" t="s">
        <v>60</v>
      </c>
      <c r="AG427" s="51" t="s">
        <v>100</v>
      </c>
      <c r="AH427" s="51" t="s">
        <v>105</v>
      </c>
    </row>
    <row r="428" spans="1:34" x14ac:dyDescent="0.3">
      <c r="A428" s="51" t="s">
        <v>30</v>
      </c>
      <c r="B428" s="51">
        <v>1</v>
      </c>
      <c r="C428" s="51">
        <v>25</v>
      </c>
      <c r="D428" s="51">
        <v>440</v>
      </c>
      <c r="E428" s="51" t="s">
        <v>189</v>
      </c>
      <c r="F428" s="51" t="s">
        <v>5</v>
      </c>
      <c r="G428" s="51" t="s">
        <v>190</v>
      </c>
      <c r="H428" s="51" t="s">
        <v>190</v>
      </c>
      <c r="I428" s="51" t="s">
        <v>100</v>
      </c>
      <c r="J428" s="51" t="s">
        <v>100</v>
      </c>
      <c r="K428" s="51" t="s">
        <v>100</v>
      </c>
      <c r="L428" s="51">
        <v>1</v>
      </c>
      <c r="M428" s="51" t="s">
        <v>451</v>
      </c>
      <c r="N428" s="51">
        <v>90</v>
      </c>
      <c r="P428" s="51" t="s">
        <v>100</v>
      </c>
      <c r="Q428" s="51" t="s">
        <v>191</v>
      </c>
      <c r="T428" s="51">
        <v>201610</v>
      </c>
      <c r="U428" s="51" t="s">
        <v>34</v>
      </c>
      <c r="V428" s="51">
        <v>0</v>
      </c>
      <c r="W428" s="6">
        <v>-9908.51</v>
      </c>
      <c r="AA428" s="51" t="s">
        <v>35</v>
      </c>
      <c r="AB428" s="51" t="s">
        <v>59</v>
      </c>
      <c r="AD428" s="51" t="s">
        <v>598</v>
      </c>
      <c r="AE428" s="51" t="s">
        <v>60</v>
      </c>
      <c r="AG428" s="51" t="s">
        <v>100</v>
      </c>
      <c r="AH428" s="51" t="s">
        <v>105</v>
      </c>
    </row>
    <row r="429" spans="1:34" x14ac:dyDescent="0.3">
      <c r="A429" s="51" t="s">
        <v>30</v>
      </c>
      <c r="B429" s="51">
        <v>1</v>
      </c>
      <c r="C429" s="51">
        <v>25</v>
      </c>
      <c r="D429" s="51">
        <v>442</v>
      </c>
      <c r="E429" s="51" t="s">
        <v>436</v>
      </c>
      <c r="F429" s="51" t="s">
        <v>6</v>
      </c>
      <c r="G429" s="51" t="s">
        <v>190</v>
      </c>
      <c r="H429" s="51" t="s">
        <v>190</v>
      </c>
      <c r="I429" s="51" t="s">
        <v>100</v>
      </c>
      <c r="J429" s="51" t="s">
        <v>100</v>
      </c>
      <c r="K429" s="51" t="s">
        <v>100</v>
      </c>
      <c r="L429" s="51">
        <v>1</v>
      </c>
      <c r="M429" s="51" t="s">
        <v>451</v>
      </c>
      <c r="N429" s="51">
        <v>90</v>
      </c>
      <c r="P429" s="51" t="s">
        <v>100</v>
      </c>
      <c r="Q429" s="51" t="s">
        <v>191</v>
      </c>
      <c r="T429" s="51">
        <v>201610</v>
      </c>
      <c r="U429" s="51" t="s">
        <v>34</v>
      </c>
      <c r="V429" s="51">
        <v>0</v>
      </c>
      <c r="W429" s="6">
        <v>-222.52</v>
      </c>
      <c r="AA429" s="51" t="s">
        <v>35</v>
      </c>
      <c r="AB429" s="51" t="s">
        <v>59</v>
      </c>
      <c r="AD429" s="51" t="s">
        <v>598</v>
      </c>
      <c r="AE429" s="51" t="s">
        <v>60</v>
      </c>
      <c r="AG429" s="51" t="s">
        <v>100</v>
      </c>
      <c r="AH429" s="51" t="s">
        <v>105</v>
      </c>
    </row>
    <row r="430" spans="1:34" x14ac:dyDescent="0.3">
      <c r="A430" s="51" t="s">
        <v>30</v>
      </c>
      <c r="B430" s="51">
        <v>1</v>
      </c>
      <c r="C430" s="51">
        <v>25</v>
      </c>
      <c r="D430" s="51">
        <v>442</v>
      </c>
      <c r="E430" s="51" t="s">
        <v>193</v>
      </c>
      <c r="F430" s="51" t="s">
        <v>8</v>
      </c>
      <c r="G430" s="51" t="s">
        <v>190</v>
      </c>
      <c r="H430" s="51" t="s">
        <v>190</v>
      </c>
      <c r="I430" s="51" t="s">
        <v>100</v>
      </c>
      <c r="J430" s="51" t="s">
        <v>100</v>
      </c>
      <c r="K430" s="51" t="s">
        <v>100</v>
      </c>
      <c r="L430" s="51">
        <v>1</v>
      </c>
      <c r="M430" s="51" t="s">
        <v>451</v>
      </c>
      <c r="N430" s="51">
        <v>90</v>
      </c>
      <c r="P430" s="51" t="s">
        <v>100</v>
      </c>
      <c r="Q430" s="51" t="s">
        <v>191</v>
      </c>
      <c r="T430" s="51">
        <v>201610</v>
      </c>
      <c r="U430" s="51" t="s">
        <v>34</v>
      </c>
      <c r="V430" s="51">
        <v>0</v>
      </c>
      <c r="W430" s="6">
        <v>-572.5</v>
      </c>
      <c r="AA430" s="51" t="s">
        <v>35</v>
      </c>
      <c r="AB430" s="51" t="s">
        <v>59</v>
      </c>
      <c r="AD430" s="51" t="s">
        <v>598</v>
      </c>
      <c r="AE430" s="51" t="s">
        <v>60</v>
      </c>
      <c r="AG430" s="51" t="s">
        <v>100</v>
      </c>
      <c r="AH430" s="51" t="s">
        <v>105</v>
      </c>
    </row>
    <row r="431" spans="1:34" x14ac:dyDescent="0.3">
      <c r="A431" s="51" t="s">
        <v>30</v>
      </c>
      <c r="B431" s="51">
        <v>1</v>
      </c>
      <c r="C431" s="51">
        <v>25</v>
      </c>
      <c r="D431" s="51">
        <v>442</v>
      </c>
      <c r="E431" s="51" t="s">
        <v>194</v>
      </c>
      <c r="F431" s="51" t="s">
        <v>9</v>
      </c>
      <c r="G431" s="51" t="s">
        <v>190</v>
      </c>
      <c r="H431" s="51" t="s">
        <v>190</v>
      </c>
      <c r="I431" s="51" t="s">
        <v>100</v>
      </c>
      <c r="J431" s="51" t="s">
        <v>100</v>
      </c>
      <c r="K431" s="51" t="s">
        <v>100</v>
      </c>
      <c r="L431" s="51">
        <v>1</v>
      </c>
      <c r="M431" s="51" t="s">
        <v>451</v>
      </c>
      <c r="N431" s="51">
        <v>90</v>
      </c>
      <c r="P431" s="51" t="s">
        <v>100</v>
      </c>
      <c r="Q431" s="51" t="s">
        <v>191</v>
      </c>
      <c r="T431" s="51">
        <v>201610</v>
      </c>
      <c r="U431" s="51" t="s">
        <v>34</v>
      </c>
      <c r="V431" s="51">
        <v>0</v>
      </c>
      <c r="W431" s="6">
        <v>-16.04</v>
      </c>
      <c r="AA431" s="51" t="s">
        <v>35</v>
      </c>
      <c r="AB431" s="51" t="s">
        <v>59</v>
      </c>
      <c r="AD431" s="51" t="s">
        <v>598</v>
      </c>
      <c r="AE431" s="51" t="s">
        <v>60</v>
      </c>
      <c r="AG431" s="51" t="s">
        <v>100</v>
      </c>
      <c r="AH431" s="51" t="s">
        <v>105</v>
      </c>
    </row>
    <row r="432" spans="1:34" x14ac:dyDescent="0.3">
      <c r="A432" s="51" t="s">
        <v>30</v>
      </c>
      <c r="B432" s="51">
        <v>1</v>
      </c>
      <c r="C432" s="51">
        <v>25</v>
      </c>
      <c r="D432" s="51">
        <v>442</v>
      </c>
      <c r="E432" s="51" t="s">
        <v>195</v>
      </c>
      <c r="F432" s="51" t="s">
        <v>10</v>
      </c>
      <c r="G432" s="51" t="s">
        <v>190</v>
      </c>
      <c r="H432" s="51" t="s">
        <v>190</v>
      </c>
      <c r="I432" s="51" t="s">
        <v>100</v>
      </c>
      <c r="J432" s="51" t="s">
        <v>100</v>
      </c>
      <c r="K432" s="51" t="s">
        <v>100</v>
      </c>
      <c r="L432" s="51">
        <v>1</v>
      </c>
      <c r="M432" s="51" t="s">
        <v>451</v>
      </c>
      <c r="N432" s="51">
        <v>90</v>
      </c>
      <c r="P432" s="51" t="s">
        <v>100</v>
      </c>
      <c r="Q432" s="51" t="s">
        <v>191</v>
      </c>
      <c r="T432" s="51">
        <v>201610</v>
      </c>
      <c r="U432" s="51" t="s">
        <v>34</v>
      </c>
      <c r="V432" s="51">
        <v>0</v>
      </c>
      <c r="W432" s="6">
        <v>-1780.13</v>
      </c>
      <c r="AA432" s="51" t="s">
        <v>35</v>
      </c>
      <c r="AB432" s="51" t="s">
        <v>59</v>
      </c>
      <c r="AD432" s="51" t="s">
        <v>598</v>
      </c>
      <c r="AE432" s="51" t="s">
        <v>60</v>
      </c>
      <c r="AG432" s="51" t="s">
        <v>100</v>
      </c>
      <c r="AH432" s="51" t="s">
        <v>105</v>
      </c>
    </row>
    <row r="433" spans="1:34" x14ac:dyDescent="0.3">
      <c r="A433" s="51" t="s">
        <v>30</v>
      </c>
      <c r="B433" s="51">
        <v>1</v>
      </c>
      <c r="C433" s="51">
        <v>25</v>
      </c>
      <c r="D433" s="51">
        <v>442</v>
      </c>
      <c r="E433" s="51" t="s">
        <v>196</v>
      </c>
      <c r="F433" s="51" t="s">
        <v>11</v>
      </c>
      <c r="G433" s="51" t="s">
        <v>190</v>
      </c>
      <c r="H433" s="51" t="s">
        <v>190</v>
      </c>
      <c r="I433" s="51" t="s">
        <v>100</v>
      </c>
      <c r="J433" s="51" t="s">
        <v>100</v>
      </c>
      <c r="K433" s="51" t="s">
        <v>100</v>
      </c>
      <c r="L433" s="51">
        <v>1</v>
      </c>
      <c r="M433" s="51" t="s">
        <v>451</v>
      </c>
      <c r="N433" s="51">
        <v>90</v>
      </c>
      <c r="P433" s="51" t="s">
        <v>100</v>
      </c>
      <c r="Q433" s="51" t="s">
        <v>191</v>
      </c>
      <c r="T433" s="51">
        <v>201610</v>
      </c>
      <c r="U433" s="51" t="s">
        <v>34</v>
      </c>
      <c r="V433" s="51">
        <v>0</v>
      </c>
      <c r="W433" s="6">
        <v>-85.27</v>
      </c>
      <c r="AA433" s="51" t="s">
        <v>35</v>
      </c>
      <c r="AB433" s="51" t="s">
        <v>59</v>
      </c>
      <c r="AD433" s="51" t="s">
        <v>598</v>
      </c>
      <c r="AE433" s="51" t="s">
        <v>60</v>
      </c>
      <c r="AG433" s="51" t="s">
        <v>100</v>
      </c>
      <c r="AH433" s="51" t="s">
        <v>105</v>
      </c>
    </row>
    <row r="434" spans="1:34" x14ac:dyDescent="0.3">
      <c r="A434" s="51" t="s">
        <v>30</v>
      </c>
      <c r="B434" s="51">
        <v>1</v>
      </c>
      <c r="C434" s="51">
        <v>25</v>
      </c>
      <c r="D434" s="51">
        <v>442</v>
      </c>
      <c r="E434" s="51" t="s">
        <v>197</v>
      </c>
      <c r="F434" s="51" t="s">
        <v>12</v>
      </c>
      <c r="G434" s="51" t="s">
        <v>190</v>
      </c>
      <c r="H434" s="51" t="s">
        <v>190</v>
      </c>
      <c r="I434" s="51" t="s">
        <v>100</v>
      </c>
      <c r="J434" s="51" t="s">
        <v>100</v>
      </c>
      <c r="K434" s="51" t="s">
        <v>100</v>
      </c>
      <c r="L434" s="51">
        <v>1</v>
      </c>
      <c r="M434" s="51" t="s">
        <v>451</v>
      </c>
      <c r="N434" s="51">
        <v>90</v>
      </c>
      <c r="P434" s="51" t="s">
        <v>100</v>
      </c>
      <c r="Q434" s="51" t="s">
        <v>191</v>
      </c>
      <c r="T434" s="51">
        <v>201610</v>
      </c>
      <c r="U434" s="51" t="s">
        <v>34</v>
      </c>
      <c r="V434" s="51">
        <v>0</v>
      </c>
      <c r="W434" s="6">
        <v>-207.33</v>
      </c>
      <c r="AA434" s="51" t="s">
        <v>35</v>
      </c>
      <c r="AB434" s="51" t="s">
        <v>59</v>
      </c>
      <c r="AD434" s="51" t="s">
        <v>598</v>
      </c>
      <c r="AE434" s="51" t="s">
        <v>60</v>
      </c>
      <c r="AG434" s="51" t="s">
        <v>100</v>
      </c>
      <c r="AH434" s="51" t="s">
        <v>105</v>
      </c>
    </row>
    <row r="435" spans="1:34" x14ac:dyDescent="0.3">
      <c r="A435" s="51" t="s">
        <v>30</v>
      </c>
      <c r="B435" s="51">
        <v>1</v>
      </c>
      <c r="C435" s="51">
        <v>25</v>
      </c>
      <c r="D435" s="51">
        <v>442</v>
      </c>
      <c r="E435" s="51" t="s">
        <v>198</v>
      </c>
      <c r="F435" s="51" t="s">
        <v>13</v>
      </c>
      <c r="G435" s="51" t="s">
        <v>190</v>
      </c>
      <c r="H435" s="51" t="s">
        <v>190</v>
      </c>
      <c r="I435" s="51" t="s">
        <v>100</v>
      </c>
      <c r="J435" s="51" t="s">
        <v>100</v>
      </c>
      <c r="K435" s="51" t="s">
        <v>100</v>
      </c>
      <c r="L435" s="51">
        <v>1</v>
      </c>
      <c r="M435" s="51" t="s">
        <v>451</v>
      </c>
      <c r="N435" s="51">
        <v>90</v>
      </c>
      <c r="P435" s="51" t="s">
        <v>100</v>
      </c>
      <c r="Q435" s="51" t="s">
        <v>191</v>
      </c>
      <c r="T435" s="51">
        <v>201610</v>
      </c>
      <c r="U435" s="51" t="s">
        <v>34</v>
      </c>
      <c r="V435" s="51">
        <v>0</v>
      </c>
      <c r="W435" s="6">
        <v>-11.56</v>
      </c>
      <c r="AA435" s="51" t="s">
        <v>35</v>
      </c>
      <c r="AB435" s="51" t="s">
        <v>59</v>
      </c>
      <c r="AD435" s="51" t="s">
        <v>598</v>
      </c>
      <c r="AE435" s="51" t="s">
        <v>60</v>
      </c>
      <c r="AG435" s="51" t="s">
        <v>100</v>
      </c>
      <c r="AH435" s="51" t="s">
        <v>105</v>
      </c>
    </row>
    <row r="436" spans="1:34" x14ac:dyDescent="0.3">
      <c r="A436" s="51" t="s">
        <v>30</v>
      </c>
      <c r="B436" s="51">
        <v>1</v>
      </c>
      <c r="C436" s="51">
        <v>26</v>
      </c>
      <c r="D436" s="51">
        <v>440</v>
      </c>
      <c r="E436" s="51" t="s">
        <v>189</v>
      </c>
      <c r="F436" s="51" t="s">
        <v>5</v>
      </c>
      <c r="G436" s="51" t="s">
        <v>190</v>
      </c>
      <c r="H436" s="51" t="s">
        <v>190</v>
      </c>
      <c r="I436" s="51" t="s">
        <v>100</v>
      </c>
      <c r="J436" s="51" t="s">
        <v>100</v>
      </c>
      <c r="K436" s="51" t="s">
        <v>100</v>
      </c>
      <c r="L436" s="51">
        <v>1</v>
      </c>
      <c r="M436" s="51" t="s">
        <v>451</v>
      </c>
      <c r="N436" s="51">
        <v>90</v>
      </c>
      <c r="P436" s="51" t="s">
        <v>100</v>
      </c>
      <c r="Q436" s="51" t="s">
        <v>191</v>
      </c>
      <c r="T436" s="51">
        <v>201610</v>
      </c>
      <c r="U436" s="51" t="s">
        <v>34</v>
      </c>
      <c r="V436" s="51">
        <v>0</v>
      </c>
      <c r="W436" s="6">
        <v>-16504.02</v>
      </c>
      <c r="AA436" s="51" t="s">
        <v>35</v>
      </c>
      <c r="AB436" s="51" t="s">
        <v>59</v>
      </c>
      <c r="AD436" s="51" t="s">
        <v>598</v>
      </c>
      <c r="AE436" s="51" t="s">
        <v>60</v>
      </c>
      <c r="AG436" s="51" t="s">
        <v>100</v>
      </c>
      <c r="AH436" s="51" t="s">
        <v>105</v>
      </c>
    </row>
    <row r="437" spans="1:34" x14ac:dyDescent="0.3">
      <c r="A437" s="51" t="s">
        <v>30</v>
      </c>
      <c r="B437" s="51">
        <v>1</v>
      </c>
      <c r="C437" s="51">
        <v>26</v>
      </c>
      <c r="D437" s="51">
        <v>442</v>
      </c>
      <c r="E437" s="51" t="s">
        <v>193</v>
      </c>
      <c r="F437" s="51" t="s">
        <v>8</v>
      </c>
      <c r="G437" s="51" t="s">
        <v>190</v>
      </c>
      <c r="H437" s="51" t="s">
        <v>190</v>
      </c>
      <c r="I437" s="51" t="s">
        <v>100</v>
      </c>
      <c r="J437" s="51" t="s">
        <v>100</v>
      </c>
      <c r="K437" s="51" t="s">
        <v>100</v>
      </c>
      <c r="L437" s="51">
        <v>1</v>
      </c>
      <c r="M437" s="51" t="s">
        <v>451</v>
      </c>
      <c r="N437" s="51">
        <v>90</v>
      </c>
      <c r="P437" s="51" t="s">
        <v>100</v>
      </c>
      <c r="Q437" s="51" t="s">
        <v>191</v>
      </c>
      <c r="T437" s="51">
        <v>201610</v>
      </c>
      <c r="U437" s="51" t="s">
        <v>34</v>
      </c>
      <c r="V437" s="51">
        <v>0</v>
      </c>
      <c r="W437" s="6">
        <v>-668.43</v>
      </c>
      <c r="AA437" s="51" t="s">
        <v>35</v>
      </c>
      <c r="AB437" s="51" t="s">
        <v>59</v>
      </c>
      <c r="AD437" s="51" t="s">
        <v>598</v>
      </c>
      <c r="AE437" s="51" t="s">
        <v>60</v>
      </c>
      <c r="AG437" s="51" t="s">
        <v>100</v>
      </c>
      <c r="AH437" s="51" t="s">
        <v>105</v>
      </c>
    </row>
    <row r="438" spans="1:34" x14ac:dyDescent="0.3">
      <c r="A438" s="51" t="s">
        <v>30</v>
      </c>
      <c r="B438" s="51">
        <v>1</v>
      </c>
      <c r="C438" s="51">
        <v>26</v>
      </c>
      <c r="D438" s="51">
        <v>442</v>
      </c>
      <c r="E438" s="51" t="s">
        <v>194</v>
      </c>
      <c r="F438" s="51" t="s">
        <v>9</v>
      </c>
      <c r="G438" s="51" t="s">
        <v>190</v>
      </c>
      <c r="H438" s="51" t="s">
        <v>190</v>
      </c>
      <c r="I438" s="51" t="s">
        <v>100</v>
      </c>
      <c r="J438" s="51" t="s">
        <v>100</v>
      </c>
      <c r="K438" s="51" t="s">
        <v>100</v>
      </c>
      <c r="L438" s="51">
        <v>1</v>
      </c>
      <c r="M438" s="51" t="s">
        <v>451</v>
      </c>
      <c r="N438" s="51">
        <v>90</v>
      </c>
      <c r="P438" s="51" t="s">
        <v>100</v>
      </c>
      <c r="Q438" s="51" t="s">
        <v>191</v>
      </c>
      <c r="T438" s="51">
        <v>201610</v>
      </c>
      <c r="U438" s="51" t="s">
        <v>34</v>
      </c>
      <c r="V438" s="51">
        <v>0</v>
      </c>
      <c r="W438" s="6">
        <v>-27.27</v>
      </c>
      <c r="AA438" s="51" t="s">
        <v>35</v>
      </c>
      <c r="AB438" s="51" t="s">
        <v>59</v>
      </c>
      <c r="AD438" s="51" t="s">
        <v>598</v>
      </c>
      <c r="AE438" s="51" t="s">
        <v>60</v>
      </c>
      <c r="AG438" s="51" t="s">
        <v>100</v>
      </c>
      <c r="AH438" s="51" t="s">
        <v>105</v>
      </c>
    </row>
    <row r="439" spans="1:34" x14ac:dyDescent="0.3">
      <c r="A439" s="51" t="s">
        <v>30</v>
      </c>
      <c r="B439" s="51">
        <v>1</v>
      </c>
      <c r="C439" s="51">
        <v>26</v>
      </c>
      <c r="D439" s="51">
        <v>442</v>
      </c>
      <c r="E439" s="51" t="s">
        <v>195</v>
      </c>
      <c r="F439" s="51" t="s">
        <v>10</v>
      </c>
      <c r="G439" s="51" t="s">
        <v>190</v>
      </c>
      <c r="H439" s="51" t="s">
        <v>190</v>
      </c>
      <c r="I439" s="51" t="s">
        <v>100</v>
      </c>
      <c r="J439" s="51" t="s">
        <v>100</v>
      </c>
      <c r="K439" s="51" t="s">
        <v>100</v>
      </c>
      <c r="L439" s="51">
        <v>1</v>
      </c>
      <c r="M439" s="51" t="s">
        <v>451</v>
      </c>
      <c r="N439" s="51">
        <v>90</v>
      </c>
      <c r="P439" s="51" t="s">
        <v>100</v>
      </c>
      <c r="Q439" s="51" t="s">
        <v>191</v>
      </c>
      <c r="T439" s="51">
        <v>201610</v>
      </c>
      <c r="U439" s="51" t="s">
        <v>34</v>
      </c>
      <c r="V439" s="51">
        <v>0</v>
      </c>
      <c r="W439" s="6">
        <v>-1446.11</v>
      </c>
      <c r="AA439" s="51" t="s">
        <v>35</v>
      </c>
      <c r="AB439" s="51" t="s">
        <v>59</v>
      </c>
      <c r="AD439" s="51" t="s">
        <v>598</v>
      </c>
      <c r="AE439" s="51" t="s">
        <v>60</v>
      </c>
      <c r="AG439" s="51" t="s">
        <v>100</v>
      </c>
      <c r="AH439" s="51" t="s">
        <v>105</v>
      </c>
    </row>
    <row r="440" spans="1:34" x14ac:dyDescent="0.3">
      <c r="A440" s="51" t="s">
        <v>30</v>
      </c>
      <c r="B440" s="51">
        <v>1</v>
      </c>
      <c r="C440" s="51">
        <v>26</v>
      </c>
      <c r="D440" s="51">
        <v>442</v>
      </c>
      <c r="E440" s="51" t="s">
        <v>196</v>
      </c>
      <c r="F440" s="51" t="s">
        <v>11</v>
      </c>
      <c r="G440" s="51" t="s">
        <v>190</v>
      </c>
      <c r="H440" s="51" t="s">
        <v>190</v>
      </c>
      <c r="I440" s="51" t="s">
        <v>100</v>
      </c>
      <c r="J440" s="51" t="s">
        <v>100</v>
      </c>
      <c r="K440" s="51" t="s">
        <v>100</v>
      </c>
      <c r="L440" s="51">
        <v>1</v>
      </c>
      <c r="M440" s="51" t="s">
        <v>451</v>
      </c>
      <c r="N440" s="51">
        <v>90</v>
      </c>
      <c r="P440" s="51" t="s">
        <v>100</v>
      </c>
      <c r="Q440" s="51" t="s">
        <v>191</v>
      </c>
      <c r="T440" s="51">
        <v>201610</v>
      </c>
      <c r="U440" s="51" t="s">
        <v>34</v>
      </c>
      <c r="V440" s="51">
        <v>0</v>
      </c>
      <c r="W440" s="6">
        <v>-135.16</v>
      </c>
      <c r="AA440" s="51" t="s">
        <v>35</v>
      </c>
      <c r="AB440" s="51" t="s">
        <v>59</v>
      </c>
      <c r="AD440" s="51" t="s">
        <v>598</v>
      </c>
      <c r="AE440" s="51" t="s">
        <v>60</v>
      </c>
      <c r="AG440" s="51" t="s">
        <v>100</v>
      </c>
      <c r="AH440" s="51" t="s">
        <v>105</v>
      </c>
    </row>
    <row r="441" spans="1:34" x14ac:dyDescent="0.3">
      <c r="A441" s="51" t="s">
        <v>30</v>
      </c>
      <c r="B441" s="51">
        <v>1</v>
      </c>
      <c r="C441" s="51">
        <v>26</v>
      </c>
      <c r="D441" s="51">
        <v>442</v>
      </c>
      <c r="E441" s="51" t="s">
        <v>197</v>
      </c>
      <c r="F441" s="51" t="s">
        <v>12</v>
      </c>
      <c r="G441" s="51" t="s">
        <v>190</v>
      </c>
      <c r="H441" s="51" t="s">
        <v>190</v>
      </c>
      <c r="I441" s="51" t="s">
        <v>100</v>
      </c>
      <c r="J441" s="51" t="s">
        <v>100</v>
      </c>
      <c r="K441" s="51" t="s">
        <v>100</v>
      </c>
      <c r="L441" s="51">
        <v>1</v>
      </c>
      <c r="M441" s="51" t="s">
        <v>451</v>
      </c>
      <c r="N441" s="51">
        <v>90</v>
      </c>
      <c r="P441" s="51" t="s">
        <v>100</v>
      </c>
      <c r="Q441" s="51" t="s">
        <v>191</v>
      </c>
      <c r="T441" s="51">
        <v>201610</v>
      </c>
      <c r="U441" s="51" t="s">
        <v>34</v>
      </c>
      <c r="V441" s="51">
        <v>0</v>
      </c>
      <c r="W441" s="6">
        <v>-422.25</v>
      </c>
      <c r="AA441" s="51" t="s">
        <v>35</v>
      </c>
      <c r="AB441" s="51" t="s">
        <v>59</v>
      </c>
      <c r="AD441" s="51" t="s">
        <v>598</v>
      </c>
      <c r="AE441" s="51" t="s">
        <v>60</v>
      </c>
      <c r="AG441" s="51" t="s">
        <v>100</v>
      </c>
      <c r="AH441" s="51" t="s">
        <v>105</v>
      </c>
    </row>
    <row r="442" spans="1:34" x14ac:dyDescent="0.3">
      <c r="A442" s="51" t="s">
        <v>30</v>
      </c>
      <c r="B442" s="51">
        <v>1</v>
      </c>
      <c r="C442" s="51">
        <v>26</v>
      </c>
      <c r="D442" s="51">
        <v>442</v>
      </c>
      <c r="E442" s="51" t="s">
        <v>198</v>
      </c>
      <c r="F442" s="51" t="s">
        <v>13</v>
      </c>
      <c r="G442" s="51" t="s">
        <v>190</v>
      </c>
      <c r="H442" s="51" t="s">
        <v>190</v>
      </c>
      <c r="I442" s="51" t="s">
        <v>100</v>
      </c>
      <c r="J442" s="51" t="s">
        <v>100</v>
      </c>
      <c r="K442" s="51" t="s">
        <v>100</v>
      </c>
      <c r="L442" s="51">
        <v>1</v>
      </c>
      <c r="M442" s="51" t="s">
        <v>451</v>
      </c>
      <c r="N442" s="51">
        <v>90</v>
      </c>
      <c r="P442" s="51" t="s">
        <v>100</v>
      </c>
      <c r="Q442" s="51" t="s">
        <v>191</v>
      </c>
      <c r="T442" s="51">
        <v>201610</v>
      </c>
      <c r="U442" s="51" t="s">
        <v>34</v>
      </c>
      <c r="V442" s="51">
        <v>0</v>
      </c>
      <c r="W442" s="6">
        <v>-331.07</v>
      </c>
      <c r="AA442" s="51" t="s">
        <v>35</v>
      </c>
      <c r="AB442" s="51" t="s">
        <v>59</v>
      </c>
      <c r="AD442" s="51" t="s">
        <v>598</v>
      </c>
      <c r="AE442" s="51" t="s">
        <v>60</v>
      </c>
      <c r="AG442" s="51" t="s">
        <v>100</v>
      </c>
      <c r="AH442" s="51" t="s">
        <v>105</v>
      </c>
    </row>
    <row r="443" spans="1:34" x14ac:dyDescent="0.3">
      <c r="A443" s="51" t="s">
        <v>30</v>
      </c>
      <c r="B443" s="51">
        <v>1</v>
      </c>
      <c r="C443" s="51">
        <v>27</v>
      </c>
      <c r="D443" s="51">
        <v>440</v>
      </c>
      <c r="E443" s="51" t="s">
        <v>189</v>
      </c>
      <c r="F443" s="51" t="s">
        <v>5</v>
      </c>
      <c r="G443" s="51" t="s">
        <v>190</v>
      </c>
      <c r="H443" s="51" t="s">
        <v>190</v>
      </c>
      <c r="I443" s="51" t="s">
        <v>100</v>
      </c>
      <c r="J443" s="51" t="s">
        <v>100</v>
      </c>
      <c r="K443" s="51" t="s">
        <v>100</v>
      </c>
      <c r="L443" s="51">
        <v>1</v>
      </c>
      <c r="M443" s="51" t="s">
        <v>451</v>
      </c>
      <c r="N443" s="51">
        <v>90</v>
      </c>
      <c r="P443" s="51" t="s">
        <v>100</v>
      </c>
      <c r="Q443" s="51" t="s">
        <v>191</v>
      </c>
      <c r="T443" s="51">
        <v>201610</v>
      </c>
      <c r="U443" s="51" t="s">
        <v>34</v>
      </c>
      <c r="V443" s="51">
        <v>0</v>
      </c>
      <c r="W443" s="6">
        <v>-3090.15</v>
      </c>
      <c r="AA443" s="51" t="s">
        <v>35</v>
      </c>
      <c r="AB443" s="51" t="s">
        <v>59</v>
      </c>
      <c r="AD443" s="51" t="s">
        <v>598</v>
      </c>
      <c r="AE443" s="51" t="s">
        <v>60</v>
      </c>
      <c r="AG443" s="51" t="s">
        <v>100</v>
      </c>
      <c r="AH443" s="51" t="s">
        <v>105</v>
      </c>
    </row>
    <row r="444" spans="1:34" x14ac:dyDescent="0.3">
      <c r="A444" s="51" t="s">
        <v>30</v>
      </c>
      <c r="B444" s="51">
        <v>1</v>
      </c>
      <c r="C444" s="51">
        <v>27</v>
      </c>
      <c r="D444" s="51">
        <v>442</v>
      </c>
      <c r="E444" s="51" t="s">
        <v>193</v>
      </c>
      <c r="F444" s="51" t="s">
        <v>8</v>
      </c>
      <c r="G444" s="51" t="s">
        <v>190</v>
      </c>
      <c r="H444" s="51" t="s">
        <v>190</v>
      </c>
      <c r="I444" s="51" t="s">
        <v>100</v>
      </c>
      <c r="J444" s="51" t="s">
        <v>100</v>
      </c>
      <c r="K444" s="51" t="s">
        <v>100</v>
      </c>
      <c r="L444" s="51">
        <v>1</v>
      </c>
      <c r="M444" s="51" t="s">
        <v>451</v>
      </c>
      <c r="N444" s="51">
        <v>90</v>
      </c>
      <c r="P444" s="51" t="s">
        <v>100</v>
      </c>
      <c r="Q444" s="51" t="s">
        <v>191</v>
      </c>
      <c r="T444" s="51">
        <v>201610</v>
      </c>
      <c r="U444" s="51" t="s">
        <v>34</v>
      </c>
      <c r="V444" s="51">
        <v>0</v>
      </c>
      <c r="W444" s="6">
        <v>-325.26</v>
      </c>
      <c r="AA444" s="51" t="s">
        <v>35</v>
      </c>
      <c r="AB444" s="51" t="s">
        <v>59</v>
      </c>
      <c r="AD444" s="51" t="s">
        <v>598</v>
      </c>
      <c r="AE444" s="51" t="s">
        <v>60</v>
      </c>
      <c r="AG444" s="51" t="s">
        <v>100</v>
      </c>
      <c r="AH444" s="51" t="s">
        <v>105</v>
      </c>
    </row>
    <row r="445" spans="1:34" x14ac:dyDescent="0.3">
      <c r="A445" s="51" t="s">
        <v>30</v>
      </c>
      <c r="B445" s="51">
        <v>1</v>
      </c>
      <c r="C445" s="51">
        <v>27</v>
      </c>
      <c r="D445" s="51">
        <v>442</v>
      </c>
      <c r="E445" s="51" t="s">
        <v>194</v>
      </c>
      <c r="F445" s="51" t="s">
        <v>9</v>
      </c>
      <c r="G445" s="51" t="s">
        <v>190</v>
      </c>
      <c r="H445" s="51" t="s">
        <v>190</v>
      </c>
      <c r="I445" s="51" t="s">
        <v>100</v>
      </c>
      <c r="J445" s="51" t="s">
        <v>100</v>
      </c>
      <c r="K445" s="51" t="s">
        <v>100</v>
      </c>
      <c r="L445" s="51">
        <v>1</v>
      </c>
      <c r="M445" s="51" t="s">
        <v>451</v>
      </c>
      <c r="N445" s="51">
        <v>90</v>
      </c>
      <c r="P445" s="51" t="s">
        <v>100</v>
      </c>
      <c r="Q445" s="51" t="s">
        <v>191</v>
      </c>
      <c r="T445" s="51">
        <v>201610</v>
      </c>
      <c r="U445" s="51" t="s">
        <v>34</v>
      </c>
      <c r="V445" s="51">
        <v>0</v>
      </c>
      <c r="W445" s="6">
        <v>-4.03</v>
      </c>
      <c r="AA445" s="51" t="s">
        <v>35</v>
      </c>
      <c r="AB445" s="51" t="s">
        <v>59</v>
      </c>
      <c r="AD445" s="51" t="s">
        <v>598</v>
      </c>
      <c r="AE445" s="51" t="s">
        <v>60</v>
      </c>
      <c r="AG445" s="51" t="s">
        <v>100</v>
      </c>
      <c r="AH445" s="51" t="s">
        <v>105</v>
      </c>
    </row>
    <row r="446" spans="1:34" x14ac:dyDescent="0.3">
      <c r="A446" s="51" t="s">
        <v>30</v>
      </c>
      <c r="B446" s="51">
        <v>1</v>
      </c>
      <c r="C446" s="51">
        <v>27</v>
      </c>
      <c r="D446" s="51">
        <v>442</v>
      </c>
      <c r="E446" s="51" t="s">
        <v>195</v>
      </c>
      <c r="F446" s="51" t="s">
        <v>10</v>
      </c>
      <c r="G446" s="51" t="s">
        <v>190</v>
      </c>
      <c r="H446" s="51" t="s">
        <v>190</v>
      </c>
      <c r="I446" s="51" t="s">
        <v>100</v>
      </c>
      <c r="J446" s="51" t="s">
        <v>100</v>
      </c>
      <c r="K446" s="51" t="s">
        <v>100</v>
      </c>
      <c r="L446" s="51">
        <v>1</v>
      </c>
      <c r="M446" s="51" t="s">
        <v>451</v>
      </c>
      <c r="N446" s="51">
        <v>90</v>
      </c>
      <c r="P446" s="51" t="s">
        <v>100</v>
      </c>
      <c r="Q446" s="51" t="s">
        <v>191</v>
      </c>
      <c r="T446" s="51">
        <v>201610</v>
      </c>
      <c r="U446" s="51" t="s">
        <v>34</v>
      </c>
      <c r="V446" s="51">
        <v>0</v>
      </c>
      <c r="W446" s="6">
        <v>-331.97</v>
      </c>
      <c r="AA446" s="51" t="s">
        <v>35</v>
      </c>
      <c r="AB446" s="51" t="s">
        <v>59</v>
      </c>
      <c r="AD446" s="51" t="s">
        <v>598</v>
      </c>
      <c r="AE446" s="51" t="s">
        <v>60</v>
      </c>
      <c r="AG446" s="51" t="s">
        <v>100</v>
      </c>
      <c r="AH446" s="51" t="s">
        <v>105</v>
      </c>
    </row>
    <row r="447" spans="1:34" x14ac:dyDescent="0.3">
      <c r="A447" s="51" t="s">
        <v>30</v>
      </c>
      <c r="B447" s="51">
        <v>1</v>
      </c>
      <c r="C447" s="51">
        <v>27</v>
      </c>
      <c r="D447" s="51">
        <v>442</v>
      </c>
      <c r="E447" s="51" t="s">
        <v>196</v>
      </c>
      <c r="F447" s="51" t="s">
        <v>11</v>
      </c>
      <c r="G447" s="51" t="s">
        <v>190</v>
      </c>
      <c r="H447" s="51" t="s">
        <v>190</v>
      </c>
      <c r="I447" s="51" t="s">
        <v>100</v>
      </c>
      <c r="J447" s="51" t="s">
        <v>100</v>
      </c>
      <c r="K447" s="51" t="s">
        <v>100</v>
      </c>
      <c r="L447" s="51">
        <v>1</v>
      </c>
      <c r="M447" s="51" t="s">
        <v>451</v>
      </c>
      <c r="N447" s="51">
        <v>90</v>
      </c>
      <c r="P447" s="51" t="s">
        <v>100</v>
      </c>
      <c r="Q447" s="51" t="s">
        <v>191</v>
      </c>
      <c r="T447" s="51">
        <v>201610</v>
      </c>
      <c r="U447" s="51" t="s">
        <v>34</v>
      </c>
      <c r="V447" s="51">
        <v>0</v>
      </c>
      <c r="W447" s="6">
        <v>-6.41</v>
      </c>
      <c r="AA447" s="51" t="s">
        <v>35</v>
      </c>
      <c r="AB447" s="51" t="s">
        <v>59</v>
      </c>
      <c r="AD447" s="51" t="s">
        <v>598</v>
      </c>
      <c r="AE447" s="51" t="s">
        <v>60</v>
      </c>
      <c r="AG447" s="51" t="s">
        <v>100</v>
      </c>
      <c r="AH447" s="51" t="s">
        <v>105</v>
      </c>
    </row>
    <row r="448" spans="1:34" x14ac:dyDescent="0.3">
      <c r="A448" s="51" t="s">
        <v>30</v>
      </c>
      <c r="B448" s="51">
        <v>1</v>
      </c>
      <c r="C448" s="51">
        <v>27</v>
      </c>
      <c r="D448" s="51">
        <v>442</v>
      </c>
      <c r="E448" s="51" t="s">
        <v>197</v>
      </c>
      <c r="F448" s="51" t="s">
        <v>12</v>
      </c>
      <c r="G448" s="51" t="s">
        <v>190</v>
      </c>
      <c r="H448" s="51" t="s">
        <v>190</v>
      </c>
      <c r="I448" s="51" t="s">
        <v>100</v>
      </c>
      <c r="J448" s="51" t="s">
        <v>100</v>
      </c>
      <c r="K448" s="51" t="s">
        <v>100</v>
      </c>
      <c r="L448" s="51">
        <v>1</v>
      </c>
      <c r="M448" s="51" t="s">
        <v>451</v>
      </c>
      <c r="N448" s="51">
        <v>90</v>
      </c>
      <c r="P448" s="51" t="s">
        <v>100</v>
      </c>
      <c r="Q448" s="51" t="s">
        <v>191</v>
      </c>
      <c r="T448" s="51">
        <v>201610</v>
      </c>
      <c r="U448" s="51" t="s">
        <v>34</v>
      </c>
      <c r="V448" s="51">
        <v>0</v>
      </c>
      <c r="W448" s="6">
        <v>-238.61</v>
      </c>
      <c r="AA448" s="51" t="s">
        <v>35</v>
      </c>
      <c r="AB448" s="51" t="s">
        <v>59</v>
      </c>
      <c r="AD448" s="51" t="s">
        <v>598</v>
      </c>
      <c r="AE448" s="51" t="s">
        <v>60</v>
      </c>
      <c r="AG448" s="51" t="s">
        <v>100</v>
      </c>
      <c r="AH448" s="51" t="s">
        <v>105</v>
      </c>
    </row>
    <row r="449" spans="1:34" x14ac:dyDescent="0.3">
      <c r="A449" s="51" t="s">
        <v>30</v>
      </c>
      <c r="B449" s="51">
        <v>1</v>
      </c>
      <c r="C449" s="51">
        <v>28</v>
      </c>
      <c r="D449" s="51">
        <v>440</v>
      </c>
      <c r="E449" s="51" t="s">
        <v>189</v>
      </c>
      <c r="F449" s="51" t="s">
        <v>5</v>
      </c>
      <c r="G449" s="51" t="s">
        <v>190</v>
      </c>
      <c r="H449" s="51" t="s">
        <v>190</v>
      </c>
      <c r="I449" s="51" t="s">
        <v>100</v>
      </c>
      <c r="J449" s="51" t="s">
        <v>100</v>
      </c>
      <c r="K449" s="51" t="s">
        <v>100</v>
      </c>
      <c r="L449" s="51">
        <v>1</v>
      </c>
      <c r="M449" s="51" t="s">
        <v>451</v>
      </c>
      <c r="N449" s="51">
        <v>90</v>
      </c>
      <c r="P449" s="51" t="s">
        <v>100</v>
      </c>
      <c r="Q449" s="51" t="s">
        <v>191</v>
      </c>
      <c r="T449" s="51">
        <v>201610</v>
      </c>
      <c r="U449" s="51" t="s">
        <v>34</v>
      </c>
      <c r="V449" s="51">
        <v>0</v>
      </c>
      <c r="W449" s="6">
        <v>-5229.04</v>
      </c>
      <c r="AA449" s="51" t="s">
        <v>35</v>
      </c>
      <c r="AB449" s="51" t="s">
        <v>59</v>
      </c>
      <c r="AD449" s="51" t="s">
        <v>598</v>
      </c>
      <c r="AE449" s="51" t="s">
        <v>60</v>
      </c>
      <c r="AG449" s="51" t="s">
        <v>100</v>
      </c>
      <c r="AH449" s="51" t="s">
        <v>105</v>
      </c>
    </row>
    <row r="450" spans="1:34" x14ac:dyDescent="0.3">
      <c r="A450" s="51" t="s">
        <v>30</v>
      </c>
      <c r="B450" s="51">
        <v>1</v>
      </c>
      <c r="C450" s="51">
        <v>28</v>
      </c>
      <c r="D450" s="51">
        <v>442</v>
      </c>
      <c r="E450" s="51" t="s">
        <v>437</v>
      </c>
      <c r="F450" s="51" t="s">
        <v>7</v>
      </c>
      <c r="G450" s="51" t="s">
        <v>190</v>
      </c>
      <c r="H450" s="51" t="s">
        <v>190</v>
      </c>
      <c r="I450" s="51" t="s">
        <v>100</v>
      </c>
      <c r="J450" s="51" t="s">
        <v>100</v>
      </c>
      <c r="K450" s="51" t="s">
        <v>100</v>
      </c>
      <c r="L450" s="51">
        <v>1</v>
      </c>
      <c r="M450" s="51" t="s">
        <v>451</v>
      </c>
      <c r="N450" s="51">
        <v>90</v>
      </c>
      <c r="P450" s="51" t="s">
        <v>100</v>
      </c>
      <c r="Q450" s="51" t="s">
        <v>191</v>
      </c>
      <c r="T450" s="51">
        <v>201610</v>
      </c>
      <c r="U450" s="51" t="s">
        <v>34</v>
      </c>
      <c r="V450" s="51">
        <v>0</v>
      </c>
      <c r="W450" s="6">
        <v>-154.43</v>
      </c>
      <c r="AA450" s="51" t="s">
        <v>35</v>
      </c>
      <c r="AB450" s="51" t="s">
        <v>59</v>
      </c>
      <c r="AD450" s="51" t="s">
        <v>598</v>
      </c>
      <c r="AE450" s="51" t="s">
        <v>60</v>
      </c>
      <c r="AG450" s="51" t="s">
        <v>100</v>
      </c>
      <c r="AH450" s="51" t="s">
        <v>105</v>
      </c>
    </row>
    <row r="451" spans="1:34" x14ac:dyDescent="0.3">
      <c r="A451" s="51" t="s">
        <v>30</v>
      </c>
      <c r="B451" s="51">
        <v>1</v>
      </c>
      <c r="C451" s="51">
        <v>28</v>
      </c>
      <c r="D451" s="51">
        <v>442</v>
      </c>
      <c r="E451" s="51" t="s">
        <v>193</v>
      </c>
      <c r="F451" s="51" t="s">
        <v>8</v>
      </c>
      <c r="G451" s="51" t="s">
        <v>190</v>
      </c>
      <c r="H451" s="51" t="s">
        <v>190</v>
      </c>
      <c r="I451" s="51" t="s">
        <v>100</v>
      </c>
      <c r="J451" s="51" t="s">
        <v>100</v>
      </c>
      <c r="K451" s="51" t="s">
        <v>100</v>
      </c>
      <c r="L451" s="51">
        <v>1</v>
      </c>
      <c r="M451" s="51" t="s">
        <v>451</v>
      </c>
      <c r="N451" s="51">
        <v>90</v>
      </c>
      <c r="P451" s="51" t="s">
        <v>100</v>
      </c>
      <c r="Q451" s="51" t="s">
        <v>191</v>
      </c>
      <c r="T451" s="51">
        <v>201610</v>
      </c>
      <c r="U451" s="51" t="s">
        <v>34</v>
      </c>
      <c r="V451" s="51">
        <v>0</v>
      </c>
      <c r="W451" s="6">
        <v>-319.83</v>
      </c>
      <c r="AA451" s="51" t="s">
        <v>35</v>
      </c>
      <c r="AB451" s="51" t="s">
        <v>59</v>
      </c>
      <c r="AD451" s="51" t="s">
        <v>598</v>
      </c>
      <c r="AE451" s="51" t="s">
        <v>60</v>
      </c>
      <c r="AG451" s="51" t="s">
        <v>100</v>
      </c>
      <c r="AH451" s="51" t="s">
        <v>105</v>
      </c>
    </row>
    <row r="452" spans="1:34" x14ac:dyDescent="0.3">
      <c r="A452" s="51" t="s">
        <v>30</v>
      </c>
      <c r="B452" s="51">
        <v>1</v>
      </c>
      <c r="C452" s="51">
        <v>28</v>
      </c>
      <c r="D452" s="51">
        <v>442</v>
      </c>
      <c r="E452" s="51" t="s">
        <v>194</v>
      </c>
      <c r="F452" s="51" t="s">
        <v>9</v>
      </c>
      <c r="G452" s="51" t="s">
        <v>190</v>
      </c>
      <c r="H452" s="51" t="s">
        <v>190</v>
      </c>
      <c r="I452" s="51" t="s">
        <v>100</v>
      </c>
      <c r="J452" s="51" t="s">
        <v>100</v>
      </c>
      <c r="K452" s="51" t="s">
        <v>100</v>
      </c>
      <c r="L452" s="51">
        <v>1</v>
      </c>
      <c r="M452" s="51" t="s">
        <v>451</v>
      </c>
      <c r="N452" s="51">
        <v>90</v>
      </c>
      <c r="P452" s="51" t="s">
        <v>100</v>
      </c>
      <c r="Q452" s="51" t="s">
        <v>191</v>
      </c>
      <c r="T452" s="51">
        <v>201610</v>
      </c>
      <c r="U452" s="51" t="s">
        <v>34</v>
      </c>
      <c r="V452" s="51">
        <v>0</v>
      </c>
      <c r="W452" s="6">
        <v>-6.9</v>
      </c>
      <c r="AA452" s="51" t="s">
        <v>35</v>
      </c>
      <c r="AB452" s="51" t="s">
        <v>59</v>
      </c>
      <c r="AD452" s="51" t="s">
        <v>598</v>
      </c>
      <c r="AE452" s="51" t="s">
        <v>60</v>
      </c>
      <c r="AG452" s="51" t="s">
        <v>100</v>
      </c>
      <c r="AH452" s="51" t="s">
        <v>105</v>
      </c>
    </row>
    <row r="453" spans="1:34" x14ac:dyDescent="0.3">
      <c r="A453" s="51" t="s">
        <v>30</v>
      </c>
      <c r="B453" s="51">
        <v>1</v>
      </c>
      <c r="C453" s="51">
        <v>28</v>
      </c>
      <c r="D453" s="51">
        <v>442</v>
      </c>
      <c r="E453" s="51" t="s">
        <v>195</v>
      </c>
      <c r="F453" s="51" t="s">
        <v>10</v>
      </c>
      <c r="G453" s="51" t="s">
        <v>190</v>
      </c>
      <c r="H453" s="51" t="s">
        <v>190</v>
      </c>
      <c r="I453" s="51" t="s">
        <v>100</v>
      </c>
      <c r="J453" s="51" t="s">
        <v>100</v>
      </c>
      <c r="K453" s="51" t="s">
        <v>100</v>
      </c>
      <c r="L453" s="51">
        <v>1</v>
      </c>
      <c r="M453" s="51" t="s">
        <v>451</v>
      </c>
      <c r="N453" s="51">
        <v>90</v>
      </c>
      <c r="P453" s="51" t="s">
        <v>100</v>
      </c>
      <c r="Q453" s="51" t="s">
        <v>191</v>
      </c>
      <c r="T453" s="51">
        <v>201610</v>
      </c>
      <c r="U453" s="51" t="s">
        <v>34</v>
      </c>
      <c r="V453" s="51">
        <v>0</v>
      </c>
      <c r="W453" s="6">
        <v>-398.85</v>
      </c>
      <c r="AA453" s="51" t="s">
        <v>35</v>
      </c>
      <c r="AB453" s="51" t="s">
        <v>59</v>
      </c>
      <c r="AD453" s="51" t="s">
        <v>598</v>
      </c>
      <c r="AE453" s="51" t="s">
        <v>60</v>
      </c>
      <c r="AG453" s="51" t="s">
        <v>100</v>
      </c>
      <c r="AH453" s="51" t="s">
        <v>105</v>
      </c>
    </row>
    <row r="454" spans="1:34" x14ac:dyDescent="0.3">
      <c r="A454" s="51" t="s">
        <v>30</v>
      </c>
      <c r="B454" s="51">
        <v>1</v>
      </c>
      <c r="C454" s="51">
        <v>28</v>
      </c>
      <c r="D454" s="51">
        <v>442</v>
      </c>
      <c r="E454" s="51" t="s">
        <v>196</v>
      </c>
      <c r="F454" s="51" t="s">
        <v>11</v>
      </c>
      <c r="G454" s="51" t="s">
        <v>190</v>
      </c>
      <c r="H454" s="51" t="s">
        <v>190</v>
      </c>
      <c r="I454" s="51" t="s">
        <v>100</v>
      </c>
      <c r="J454" s="51" t="s">
        <v>100</v>
      </c>
      <c r="K454" s="51" t="s">
        <v>100</v>
      </c>
      <c r="L454" s="51">
        <v>1</v>
      </c>
      <c r="M454" s="51" t="s">
        <v>451</v>
      </c>
      <c r="N454" s="51">
        <v>90</v>
      </c>
      <c r="P454" s="51" t="s">
        <v>100</v>
      </c>
      <c r="Q454" s="51" t="s">
        <v>191</v>
      </c>
      <c r="T454" s="51">
        <v>201610</v>
      </c>
      <c r="U454" s="51" t="s">
        <v>34</v>
      </c>
      <c r="V454" s="51">
        <v>0</v>
      </c>
      <c r="W454" s="6">
        <v>-103.88</v>
      </c>
      <c r="AA454" s="51" t="s">
        <v>35</v>
      </c>
      <c r="AB454" s="51" t="s">
        <v>59</v>
      </c>
      <c r="AD454" s="51" t="s">
        <v>598</v>
      </c>
      <c r="AE454" s="51" t="s">
        <v>60</v>
      </c>
      <c r="AG454" s="51" t="s">
        <v>100</v>
      </c>
      <c r="AH454" s="51" t="s">
        <v>105</v>
      </c>
    </row>
    <row r="455" spans="1:34" x14ac:dyDescent="0.3">
      <c r="A455" s="51" t="s">
        <v>30</v>
      </c>
      <c r="B455" s="51">
        <v>1</v>
      </c>
      <c r="C455" s="51">
        <v>28</v>
      </c>
      <c r="D455" s="51">
        <v>442</v>
      </c>
      <c r="E455" s="51" t="s">
        <v>197</v>
      </c>
      <c r="F455" s="51" t="s">
        <v>12</v>
      </c>
      <c r="G455" s="51" t="s">
        <v>190</v>
      </c>
      <c r="H455" s="51" t="s">
        <v>190</v>
      </c>
      <c r="I455" s="51" t="s">
        <v>100</v>
      </c>
      <c r="J455" s="51" t="s">
        <v>100</v>
      </c>
      <c r="K455" s="51" t="s">
        <v>100</v>
      </c>
      <c r="L455" s="51">
        <v>1</v>
      </c>
      <c r="M455" s="51" t="s">
        <v>451</v>
      </c>
      <c r="N455" s="51">
        <v>90</v>
      </c>
      <c r="P455" s="51" t="s">
        <v>100</v>
      </c>
      <c r="Q455" s="51" t="s">
        <v>191</v>
      </c>
      <c r="T455" s="51">
        <v>201610</v>
      </c>
      <c r="U455" s="51" t="s">
        <v>34</v>
      </c>
      <c r="V455" s="51">
        <v>0</v>
      </c>
      <c r="W455" s="6">
        <v>-231.21</v>
      </c>
      <c r="AA455" s="51" t="s">
        <v>35</v>
      </c>
      <c r="AB455" s="51" t="s">
        <v>59</v>
      </c>
      <c r="AD455" s="51" t="s">
        <v>598</v>
      </c>
      <c r="AE455" s="51" t="s">
        <v>60</v>
      </c>
      <c r="AG455" s="51" t="s">
        <v>100</v>
      </c>
      <c r="AH455" s="51" t="s">
        <v>105</v>
      </c>
    </row>
    <row r="456" spans="1:34" x14ac:dyDescent="0.3">
      <c r="A456" s="51" t="s">
        <v>30</v>
      </c>
      <c r="B456" s="51">
        <v>1</v>
      </c>
      <c r="C456" s="51">
        <v>28</v>
      </c>
      <c r="D456" s="51">
        <v>442</v>
      </c>
      <c r="E456" s="51" t="s">
        <v>198</v>
      </c>
      <c r="F456" s="51" t="s">
        <v>13</v>
      </c>
      <c r="G456" s="51" t="s">
        <v>190</v>
      </c>
      <c r="H456" s="51" t="s">
        <v>190</v>
      </c>
      <c r="I456" s="51" t="s">
        <v>100</v>
      </c>
      <c r="J456" s="51" t="s">
        <v>100</v>
      </c>
      <c r="K456" s="51" t="s">
        <v>100</v>
      </c>
      <c r="L456" s="51">
        <v>1</v>
      </c>
      <c r="M456" s="51" t="s">
        <v>451</v>
      </c>
      <c r="N456" s="51">
        <v>90</v>
      </c>
      <c r="P456" s="51" t="s">
        <v>100</v>
      </c>
      <c r="Q456" s="51" t="s">
        <v>191</v>
      </c>
      <c r="T456" s="51">
        <v>201610</v>
      </c>
      <c r="U456" s="51" t="s">
        <v>34</v>
      </c>
      <c r="V456" s="51">
        <v>0</v>
      </c>
      <c r="W456" s="6">
        <v>-124.93</v>
      </c>
      <c r="AA456" s="51" t="s">
        <v>35</v>
      </c>
      <c r="AB456" s="51" t="s">
        <v>59</v>
      </c>
      <c r="AD456" s="51" t="s">
        <v>598</v>
      </c>
      <c r="AE456" s="51" t="s">
        <v>60</v>
      </c>
      <c r="AG456" s="51" t="s">
        <v>100</v>
      </c>
      <c r="AH456" s="51" t="s">
        <v>105</v>
      </c>
    </row>
    <row r="457" spans="1:34" x14ac:dyDescent="0.3">
      <c r="A457" s="51" t="s">
        <v>30</v>
      </c>
      <c r="B457" s="51">
        <v>1</v>
      </c>
      <c r="C457" s="51" t="s">
        <v>199</v>
      </c>
      <c r="D457" s="51">
        <v>440</v>
      </c>
      <c r="E457" s="51" t="s">
        <v>189</v>
      </c>
      <c r="F457" s="51" t="s">
        <v>5</v>
      </c>
      <c r="G457" s="51" t="s">
        <v>190</v>
      </c>
      <c r="H457" s="51" t="s">
        <v>190</v>
      </c>
      <c r="I457" s="51" t="s">
        <v>100</v>
      </c>
      <c r="J457" s="51" t="s">
        <v>100</v>
      </c>
      <c r="K457" s="51" t="s">
        <v>100</v>
      </c>
      <c r="L457" s="51">
        <v>1</v>
      </c>
      <c r="M457" s="51" t="s">
        <v>451</v>
      </c>
      <c r="N457" s="51">
        <v>90</v>
      </c>
      <c r="P457" s="51" t="s">
        <v>100</v>
      </c>
      <c r="Q457" s="51" t="s">
        <v>191</v>
      </c>
      <c r="T457" s="51">
        <v>201610</v>
      </c>
      <c r="U457" s="51" t="s">
        <v>34</v>
      </c>
      <c r="V457" s="51">
        <v>0</v>
      </c>
      <c r="W457" s="6">
        <v>-3637.78</v>
      </c>
      <c r="AA457" s="51" t="s">
        <v>35</v>
      </c>
      <c r="AB457" s="51" t="s">
        <v>59</v>
      </c>
      <c r="AD457" s="51" t="s">
        <v>598</v>
      </c>
      <c r="AE457" s="51" t="s">
        <v>60</v>
      </c>
      <c r="AG457" s="51" t="s">
        <v>100</v>
      </c>
      <c r="AH457" s="51" t="s">
        <v>105</v>
      </c>
    </row>
    <row r="458" spans="1:34" x14ac:dyDescent="0.3">
      <c r="A458" s="51" t="s">
        <v>30</v>
      </c>
      <c r="B458" s="51">
        <v>1</v>
      </c>
      <c r="C458" s="51" t="s">
        <v>199</v>
      </c>
      <c r="D458" s="51">
        <v>442</v>
      </c>
      <c r="E458" s="51" t="s">
        <v>437</v>
      </c>
      <c r="F458" s="51" t="s">
        <v>7</v>
      </c>
      <c r="G458" s="51" t="s">
        <v>190</v>
      </c>
      <c r="H458" s="51" t="s">
        <v>190</v>
      </c>
      <c r="I458" s="51" t="s">
        <v>100</v>
      </c>
      <c r="J458" s="51" t="s">
        <v>100</v>
      </c>
      <c r="K458" s="51" t="s">
        <v>100</v>
      </c>
      <c r="L458" s="51">
        <v>1</v>
      </c>
      <c r="M458" s="51" t="s">
        <v>451</v>
      </c>
      <c r="N458" s="51">
        <v>90</v>
      </c>
      <c r="P458" s="51" t="s">
        <v>100</v>
      </c>
      <c r="Q458" s="51" t="s">
        <v>191</v>
      </c>
      <c r="T458" s="51">
        <v>201610</v>
      </c>
      <c r="U458" s="51" t="s">
        <v>34</v>
      </c>
      <c r="V458" s="51">
        <v>0</v>
      </c>
      <c r="W458" s="6">
        <v>-93.03</v>
      </c>
      <c r="AA458" s="51" t="s">
        <v>35</v>
      </c>
      <c r="AB458" s="51" t="s">
        <v>59</v>
      </c>
      <c r="AD458" s="51" t="s">
        <v>598</v>
      </c>
      <c r="AE458" s="51" t="s">
        <v>60</v>
      </c>
      <c r="AG458" s="51" t="s">
        <v>100</v>
      </c>
      <c r="AH458" s="51" t="s">
        <v>105</v>
      </c>
    </row>
    <row r="459" spans="1:34" x14ac:dyDescent="0.3">
      <c r="A459" s="51" t="s">
        <v>30</v>
      </c>
      <c r="B459" s="51">
        <v>1</v>
      </c>
      <c r="C459" s="51" t="s">
        <v>199</v>
      </c>
      <c r="D459" s="51">
        <v>442</v>
      </c>
      <c r="E459" s="51" t="s">
        <v>193</v>
      </c>
      <c r="F459" s="51" t="s">
        <v>8</v>
      </c>
      <c r="G459" s="51" t="s">
        <v>190</v>
      </c>
      <c r="H459" s="51" t="s">
        <v>190</v>
      </c>
      <c r="I459" s="51" t="s">
        <v>100</v>
      </c>
      <c r="J459" s="51" t="s">
        <v>100</v>
      </c>
      <c r="K459" s="51" t="s">
        <v>100</v>
      </c>
      <c r="L459" s="51">
        <v>1</v>
      </c>
      <c r="M459" s="51" t="s">
        <v>451</v>
      </c>
      <c r="N459" s="51">
        <v>90</v>
      </c>
      <c r="P459" s="51" t="s">
        <v>100</v>
      </c>
      <c r="Q459" s="51" t="s">
        <v>191</v>
      </c>
      <c r="T459" s="51">
        <v>201610</v>
      </c>
      <c r="U459" s="51" t="s">
        <v>34</v>
      </c>
      <c r="V459" s="51">
        <v>0</v>
      </c>
      <c r="W459" s="6">
        <v>-399.65</v>
      </c>
      <c r="AA459" s="51" t="s">
        <v>35</v>
      </c>
      <c r="AB459" s="51" t="s">
        <v>59</v>
      </c>
      <c r="AD459" s="51" t="s">
        <v>598</v>
      </c>
      <c r="AE459" s="51" t="s">
        <v>60</v>
      </c>
      <c r="AG459" s="51" t="s">
        <v>100</v>
      </c>
      <c r="AH459" s="51" t="s">
        <v>105</v>
      </c>
    </row>
    <row r="460" spans="1:34" x14ac:dyDescent="0.3">
      <c r="A460" s="51" t="s">
        <v>30</v>
      </c>
      <c r="B460" s="51">
        <v>1</v>
      </c>
      <c r="C460" s="51" t="s">
        <v>199</v>
      </c>
      <c r="D460" s="51">
        <v>442</v>
      </c>
      <c r="E460" s="51" t="s">
        <v>194</v>
      </c>
      <c r="F460" s="51" t="s">
        <v>9</v>
      </c>
      <c r="G460" s="51" t="s">
        <v>190</v>
      </c>
      <c r="H460" s="51" t="s">
        <v>190</v>
      </c>
      <c r="I460" s="51" t="s">
        <v>100</v>
      </c>
      <c r="J460" s="51" t="s">
        <v>100</v>
      </c>
      <c r="K460" s="51" t="s">
        <v>100</v>
      </c>
      <c r="L460" s="51">
        <v>1</v>
      </c>
      <c r="M460" s="51" t="s">
        <v>451</v>
      </c>
      <c r="N460" s="51">
        <v>90</v>
      </c>
      <c r="P460" s="51" t="s">
        <v>100</v>
      </c>
      <c r="Q460" s="51" t="s">
        <v>191</v>
      </c>
      <c r="T460" s="51">
        <v>201610</v>
      </c>
      <c r="U460" s="51" t="s">
        <v>34</v>
      </c>
      <c r="V460" s="51">
        <v>0</v>
      </c>
      <c r="W460" s="6">
        <v>-27.5</v>
      </c>
      <c r="AA460" s="51" t="s">
        <v>35</v>
      </c>
      <c r="AB460" s="51" t="s">
        <v>59</v>
      </c>
      <c r="AD460" s="51" t="s">
        <v>598</v>
      </c>
      <c r="AE460" s="51" t="s">
        <v>60</v>
      </c>
      <c r="AG460" s="51" t="s">
        <v>100</v>
      </c>
      <c r="AH460" s="51" t="s">
        <v>105</v>
      </c>
    </row>
    <row r="461" spans="1:34" x14ac:dyDescent="0.3">
      <c r="A461" s="51" t="s">
        <v>30</v>
      </c>
      <c r="B461" s="51">
        <v>1</v>
      </c>
      <c r="C461" s="51" t="s">
        <v>199</v>
      </c>
      <c r="D461" s="51">
        <v>442</v>
      </c>
      <c r="E461" s="51" t="s">
        <v>195</v>
      </c>
      <c r="F461" s="51" t="s">
        <v>10</v>
      </c>
      <c r="G461" s="51" t="s">
        <v>190</v>
      </c>
      <c r="H461" s="51" t="s">
        <v>190</v>
      </c>
      <c r="I461" s="51" t="s">
        <v>100</v>
      </c>
      <c r="J461" s="51" t="s">
        <v>100</v>
      </c>
      <c r="K461" s="51" t="s">
        <v>100</v>
      </c>
      <c r="L461" s="51">
        <v>1</v>
      </c>
      <c r="M461" s="51" t="s">
        <v>451</v>
      </c>
      <c r="N461" s="51">
        <v>90</v>
      </c>
      <c r="P461" s="51" t="s">
        <v>100</v>
      </c>
      <c r="Q461" s="51" t="s">
        <v>191</v>
      </c>
      <c r="T461" s="51">
        <v>201610</v>
      </c>
      <c r="U461" s="51" t="s">
        <v>34</v>
      </c>
      <c r="V461" s="51">
        <v>0</v>
      </c>
      <c r="W461" s="6">
        <v>-686.61</v>
      </c>
      <c r="AA461" s="51" t="s">
        <v>35</v>
      </c>
      <c r="AB461" s="51" t="s">
        <v>59</v>
      </c>
      <c r="AD461" s="51" t="s">
        <v>598</v>
      </c>
      <c r="AE461" s="51" t="s">
        <v>60</v>
      </c>
      <c r="AG461" s="51" t="s">
        <v>100</v>
      </c>
      <c r="AH461" s="51" t="s">
        <v>105</v>
      </c>
    </row>
    <row r="462" spans="1:34" x14ac:dyDescent="0.3">
      <c r="A462" s="51" t="s">
        <v>30</v>
      </c>
      <c r="B462" s="51">
        <v>1</v>
      </c>
      <c r="C462" s="51" t="s">
        <v>199</v>
      </c>
      <c r="D462" s="51">
        <v>442</v>
      </c>
      <c r="E462" s="51" t="s">
        <v>196</v>
      </c>
      <c r="F462" s="51" t="s">
        <v>11</v>
      </c>
      <c r="G462" s="51" t="s">
        <v>190</v>
      </c>
      <c r="H462" s="51" t="s">
        <v>190</v>
      </c>
      <c r="I462" s="51" t="s">
        <v>100</v>
      </c>
      <c r="J462" s="51" t="s">
        <v>100</v>
      </c>
      <c r="K462" s="51" t="s">
        <v>100</v>
      </c>
      <c r="L462" s="51">
        <v>1</v>
      </c>
      <c r="M462" s="51" t="s">
        <v>451</v>
      </c>
      <c r="N462" s="51">
        <v>90</v>
      </c>
      <c r="P462" s="51" t="s">
        <v>100</v>
      </c>
      <c r="Q462" s="51" t="s">
        <v>191</v>
      </c>
      <c r="T462" s="51">
        <v>201610</v>
      </c>
      <c r="U462" s="51" t="s">
        <v>34</v>
      </c>
      <c r="V462" s="51">
        <v>0</v>
      </c>
      <c r="W462" s="6">
        <v>-82.12</v>
      </c>
      <c r="AA462" s="51" t="s">
        <v>35</v>
      </c>
      <c r="AB462" s="51" t="s">
        <v>59</v>
      </c>
      <c r="AD462" s="51" t="s">
        <v>598</v>
      </c>
      <c r="AE462" s="51" t="s">
        <v>60</v>
      </c>
      <c r="AG462" s="51" t="s">
        <v>100</v>
      </c>
      <c r="AH462" s="51" t="s">
        <v>105</v>
      </c>
    </row>
    <row r="463" spans="1:34" x14ac:dyDescent="0.3">
      <c r="A463" s="51" t="s">
        <v>30</v>
      </c>
      <c r="B463" s="51">
        <v>1</v>
      </c>
      <c r="C463" s="51" t="s">
        <v>199</v>
      </c>
      <c r="D463" s="51">
        <v>442</v>
      </c>
      <c r="E463" s="51" t="s">
        <v>197</v>
      </c>
      <c r="F463" s="51" t="s">
        <v>12</v>
      </c>
      <c r="G463" s="51" t="s">
        <v>190</v>
      </c>
      <c r="H463" s="51" t="s">
        <v>190</v>
      </c>
      <c r="I463" s="51" t="s">
        <v>100</v>
      </c>
      <c r="J463" s="51" t="s">
        <v>100</v>
      </c>
      <c r="K463" s="51" t="s">
        <v>100</v>
      </c>
      <c r="L463" s="51">
        <v>1</v>
      </c>
      <c r="M463" s="51" t="s">
        <v>451</v>
      </c>
      <c r="N463" s="51">
        <v>90</v>
      </c>
      <c r="P463" s="51" t="s">
        <v>100</v>
      </c>
      <c r="Q463" s="51" t="s">
        <v>191</v>
      </c>
      <c r="T463" s="51">
        <v>201610</v>
      </c>
      <c r="U463" s="51" t="s">
        <v>34</v>
      </c>
      <c r="V463" s="51">
        <v>0</v>
      </c>
      <c r="W463" s="6">
        <v>-199.94</v>
      </c>
      <c r="AA463" s="51" t="s">
        <v>35</v>
      </c>
      <c r="AB463" s="51" t="s">
        <v>59</v>
      </c>
      <c r="AD463" s="51" t="s">
        <v>598</v>
      </c>
      <c r="AE463" s="51" t="s">
        <v>60</v>
      </c>
      <c r="AG463" s="51" t="s">
        <v>100</v>
      </c>
      <c r="AH463" s="51" t="s">
        <v>105</v>
      </c>
    </row>
    <row r="464" spans="1:34" x14ac:dyDescent="0.3">
      <c r="A464" s="51" t="s">
        <v>30</v>
      </c>
      <c r="B464" s="51">
        <v>1</v>
      </c>
      <c r="C464" s="51" t="s">
        <v>199</v>
      </c>
      <c r="D464" s="51">
        <v>442</v>
      </c>
      <c r="E464" s="51" t="s">
        <v>198</v>
      </c>
      <c r="F464" s="51" t="s">
        <v>13</v>
      </c>
      <c r="G464" s="51" t="s">
        <v>190</v>
      </c>
      <c r="H464" s="51" t="s">
        <v>190</v>
      </c>
      <c r="I464" s="51" t="s">
        <v>100</v>
      </c>
      <c r="J464" s="51" t="s">
        <v>100</v>
      </c>
      <c r="K464" s="51" t="s">
        <v>100</v>
      </c>
      <c r="L464" s="51">
        <v>1</v>
      </c>
      <c r="M464" s="51" t="s">
        <v>451</v>
      </c>
      <c r="N464" s="51">
        <v>90</v>
      </c>
      <c r="P464" s="51" t="s">
        <v>100</v>
      </c>
      <c r="Q464" s="51" t="s">
        <v>191</v>
      </c>
      <c r="T464" s="51">
        <v>201610</v>
      </c>
      <c r="U464" s="51" t="s">
        <v>34</v>
      </c>
      <c r="V464" s="51">
        <v>0</v>
      </c>
      <c r="W464" s="6">
        <v>-301.87</v>
      </c>
      <c r="AA464" s="51" t="s">
        <v>35</v>
      </c>
      <c r="AB464" s="51" t="s">
        <v>59</v>
      </c>
      <c r="AD464" s="51" t="s">
        <v>598</v>
      </c>
      <c r="AE464" s="51" t="s">
        <v>60</v>
      </c>
      <c r="AG464" s="51" t="s">
        <v>100</v>
      </c>
      <c r="AH464" s="51" t="s">
        <v>105</v>
      </c>
    </row>
    <row r="465" spans="1:34" x14ac:dyDescent="0.3">
      <c r="A465" s="51" t="s">
        <v>30</v>
      </c>
      <c r="B465" s="51">
        <v>1</v>
      </c>
      <c r="C465" s="51" t="s">
        <v>200</v>
      </c>
      <c r="D465" s="51">
        <v>440</v>
      </c>
      <c r="E465" s="51" t="s">
        <v>189</v>
      </c>
      <c r="F465" s="51" t="s">
        <v>5</v>
      </c>
      <c r="G465" s="51" t="s">
        <v>190</v>
      </c>
      <c r="H465" s="51" t="s">
        <v>190</v>
      </c>
      <c r="I465" s="51" t="s">
        <v>100</v>
      </c>
      <c r="J465" s="51" t="s">
        <v>100</v>
      </c>
      <c r="K465" s="51" t="s">
        <v>100</v>
      </c>
      <c r="L465" s="51">
        <v>1</v>
      </c>
      <c r="M465" s="51" t="s">
        <v>451</v>
      </c>
      <c r="N465" s="51">
        <v>90</v>
      </c>
      <c r="P465" s="51" t="s">
        <v>100</v>
      </c>
      <c r="Q465" s="51" t="s">
        <v>191</v>
      </c>
      <c r="T465" s="51">
        <v>201610</v>
      </c>
      <c r="U465" s="51" t="s">
        <v>34</v>
      </c>
      <c r="V465" s="51">
        <v>0</v>
      </c>
      <c r="W465" s="6">
        <v>-3903.59</v>
      </c>
      <c r="AA465" s="51" t="s">
        <v>35</v>
      </c>
      <c r="AB465" s="51" t="s">
        <v>59</v>
      </c>
      <c r="AD465" s="51" t="s">
        <v>598</v>
      </c>
      <c r="AE465" s="51" t="s">
        <v>60</v>
      </c>
      <c r="AG465" s="51" t="s">
        <v>100</v>
      </c>
      <c r="AH465" s="51" t="s">
        <v>105</v>
      </c>
    </row>
    <row r="466" spans="1:34" x14ac:dyDescent="0.3">
      <c r="A466" s="51" t="s">
        <v>30</v>
      </c>
      <c r="B466" s="51">
        <v>1</v>
      </c>
      <c r="C466" s="51" t="s">
        <v>200</v>
      </c>
      <c r="D466" s="51">
        <v>442</v>
      </c>
      <c r="E466" s="51" t="s">
        <v>437</v>
      </c>
      <c r="F466" s="51" t="s">
        <v>7</v>
      </c>
      <c r="G466" s="51" t="s">
        <v>190</v>
      </c>
      <c r="H466" s="51" t="s">
        <v>190</v>
      </c>
      <c r="I466" s="51" t="s">
        <v>100</v>
      </c>
      <c r="J466" s="51" t="s">
        <v>100</v>
      </c>
      <c r="K466" s="51" t="s">
        <v>100</v>
      </c>
      <c r="L466" s="51">
        <v>1</v>
      </c>
      <c r="M466" s="51" t="s">
        <v>451</v>
      </c>
      <c r="N466" s="51">
        <v>90</v>
      </c>
      <c r="P466" s="51" t="s">
        <v>100</v>
      </c>
      <c r="Q466" s="51" t="s">
        <v>191</v>
      </c>
      <c r="T466" s="51">
        <v>201610</v>
      </c>
      <c r="U466" s="51" t="s">
        <v>34</v>
      </c>
      <c r="V466" s="51">
        <v>0</v>
      </c>
      <c r="W466" s="6">
        <v>-236.92</v>
      </c>
      <c r="AA466" s="51" t="s">
        <v>35</v>
      </c>
      <c r="AB466" s="51" t="s">
        <v>59</v>
      </c>
      <c r="AD466" s="51" t="s">
        <v>598</v>
      </c>
      <c r="AE466" s="51" t="s">
        <v>60</v>
      </c>
      <c r="AG466" s="51" t="s">
        <v>100</v>
      </c>
      <c r="AH466" s="51" t="s">
        <v>105</v>
      </c>
    </row>
    <row r="467" spans="1:34" x14ac:dyDescent="0.3">
      <c r="A467" s="51" t="s">
        <v>30</v>
      </c>
      <c r="B467" s="51">
        <v>1</v>
      </c>
      <c r="C467" s="51" t="s">
        <v>200</v>
      </c>
      <c r="D467" s="51">
        <v>442</v>
      </c>
      <c r="E467" s="51" t="s">
        <v>193</v>
      </c>
      <c r="F467" s="51" t="s">
        <v>8</v>
      </c>
      <c r="G467" s="51" t="s">
        <v>190</v>
      </c>
      <c r="H467" s="51" t="s">
        <v>190</v>
      </c>
      <c r="I467" s="51" t="s">
        <v>100</v>
      </c>
      <c r="J467" s="51" t="s">
        <v>100</v>
      </c>
      <c r="K467" s="51" t="s">
        <v>100</v>
      </c>
      <c r="L467" s="51">
        <v>1</v>
      </c>
      <c r="M467" s="51" t="s">
        <v>451</v>
      </c>
      <c r="N467" s="51">
        <v>90</v>
      </c>
      <c r="P467" s="51" t="s">
        <v>100</v>
      </c>
      <c r="Q467" s="51" t="s">
        <v>191</v>
      </c>
      <c r="T467" s="51">
        <v>201610</v>
      </c>
      <c r="U467" s="51" t="s">
        <v>34</v>
      </c>
      <c r="V467" s="51">
        <v>0</v>
      </c>
      <c r="W467" s="6">
        <v>-396.77</v>
      </c>
      <c r="AA467" s="51" t="s">
        <v>35</v>
      </c>
      <c r="AB467" s="51" t="s">
        <v>59</v>
      </c>
      <c r="AD467" s="51" t="s">
        <v>598</v>
      </c>
      <c r="AE467" s="51" t="s">
        <v>60</v>
      </c>
      <c r="AG467" s="51" t="s">
        <v>100</v>
      </c>
      <c r="AH467" s="51" t="s">
        <v>105</v>
      </c>
    </row>
    <row r="468" spans="1:34" x14ac:dyDescent="0.3">
      <c r="A468" s="51" t="s">
        <v>30</v>
      </c>
      <c r="B468" s="51">
        <v>1</v>
      </c>
      <c r="C468" s="51" t="s">
        <v>200</v>
      </c>
      <c r="D468" s="51">
        <v>442</v>
      </c>
      <c r="E468" s="51" t="s">
        <v>194</v>
      </c>
      <c r="F468" s="51" t="s">
        <v>9</v>
      </c>
      <c r="G468" s="51" t="s">
        <v>190</v>
      </c>
      <c r="H468" s="51" t="s">
        <v>190</v>
      </c>
      <c r="I468" s="51" t="s">
        <v>100</v>
      </c>
      <c r="J468" s="51" t="s">
        <v>100</v>
      </c>
      <c r="K468" s="51" t="s">
        <v>100</v>
      </c>
      <c r="L468" s="51">
        <v>1</v>
      </c>
      <c r="M468" s="51" t="s">
        <v>451</v>
      </c>
      <c r="N468" s="51">
        <v>90</v>
      </c>
      <c r="P468" s="51" t="s">
        <v>100</v>
      </c>
      <c r="Q468" s="51" t="s">
        <v>191</v>
      </c>
      <c r="T468" s="51">
        <v>201610</v>
      </c>
      <c r="U468" s="51" t="s">
        <v>34</v>
      </c>
      <c r="V468" s="51">
        <v>0</v>
      </c>
      <c r="W468" s="6">
        <v>-8.02</v>
      </c>
      <c r="AA468" s="51" t="s">
        <v>35</v>
      </c>
      <c r="AB468" s="51" t="s">
        <v>59</v>
      </c>
      <c r="AD468" s="51" t="s">
        <v>598</v>
      </c>
      <c r="AE468" s="51" t="s">
        <v>60</v>
      </c>
      <c r="AG468" s="51" t="s">
        <v>100</v>
      </c>
      <c r="AH468" s="51" t="s">
        <v>105</v>
      </c>
    </row>
    <row r="469" spans="1:34" x14ac:dyDescent="0.3">
      <c r="A469" s="51" t="s">
        <v>30</v>
      </c>
      <c r="B469" s="51">
        <v>1</v>
      </c>
      <c r="C469" s="51" t="s">
        <v>200</v>
      </c>
      <c r="D469" s="51">
        <v>442</v>
      </c>
      <c r="E469" s="51" t="s">
        <v>195</v>
      </c>
      <c r="F469" s="51" t="s">
        <v>10</v>
      </c>
      <c r="G469" s="51" t="s">
        <v>190</v>
      </c>
      <c r="H469" s="51" t="s">
        <v>190</v>
      </c>
      <c r="I469" s="51" t="s">
        <v>100</v>
      </c>
      <c r="J469" s="51" t="s">
        <v>100</v>
      </c>
      <c r="K469" s="51" t="s">
        <v>100</v>
      </c>
      <c r="L469" s="51">
        <v>1</v>
      </c>
      <c r="M469" s="51" t="s">
        <v>451</v>
      </c>
      <c r="N469" s="51">
        <v>90</v>
      </c>
      <c r="P469" s="51" t="s">
        <v>100</v>
      </c>
      <c r="Q469" s="51" t="s">
        <v>191</v>
      </c>
      <c r="T469" s="51">
        <v>201610</v>
      </c>
      <c r="U469" s="51" t="s">
        <v>34</v>
      </c>
      <c r="V469" s="51">
        <v>0</v>
      </c>
      <c r="W469" s="6">
        <v>-513.59</v>
      </c>
      <c r="AA469" s="51" t="s">
        <v>35</v>
      </c>
      <c r="AB469" s="51" t="s">
        <v>59</v>
      </c>
      <c r="AD469" s="51" t="s">
        <v>598</v>
      </c>
      <c r="AE469" s="51" t="s">
        <v>60</v>
      </c>
      <c r="AG469" s="51" t="s">
        <v>100</v>
      </c>
      <c r="AH469" s="51" t="s">
        <v>105</v>
      </c>
    </row>
    <row r="470" spans="1:34" x14ac:dyDescent="0.3">
      <c r="A470" s="51" t="s">
        <v>30</v>
      </c>
      <c r="B470" s="51">
        <v>1</v>
      </c>
      <c r="C470" s="51" t="s">
        <v>200</v>
      </c>
      <c r="D470" s="51">
        <v>442</v>
      </c>
      <c r="E470" s="51" t="s">
        <v>196</v>
      </c>
      <c r="F470" s="51" t="s">
        <v>11</v>
      </c>
      <c r="G470" s="51" t="s">
        <v>190</v>
      </c>
      <c r="H470" s="51" t="s">
        <v>190</v>
      </c>
      <c r="I470" s="51" t="s">
        <v>100</v>
      </c>
      <c r="J470" s="51" t="s">
        <v>100</v>
      </c>
      <c r="K470" s="51" t="s">
        <v>100</v>
      </c>
      <c r="L470" s="51">
        <v>1</v>
      </c>
      <c r="M470" s="51" t="s">
        <v>451</v>
      </c>
      <c r="N470" s="51">
        <v>90</v>
      </c>
      <c r="P470" s="51" t="s">
        <v>100</v>
      </c>
      <c r="Q470" s="51" t="s">
        <v>191</v>
      </c>
      <c r="T470" s="51">
        <v>201610</v>
      </c>
      <c r="U470" s="51" t="s">
        <v>34</v>
      </c>
      <c r="V470" s="51">
        <v>0</v>
      </c>
      <c r="W470" s="6">
        <v>-85.06</v>
      </c>
      <c r="AA470" s="51" t="s">
        <v>35</v>
      </c>
      <c r="AB470" s="51" t="s">
        <v>59</v>
      </c>
      <c r="AD470" s="51" t="s">
        <v>598</v>
      </c>
      <c r="AE470" s="51" t="s">
        <v>60</v>
      </c>
      <c r="AG470" s="51" t="s">
        <v>100</v>
      </c>
      <c r="AH470" s="51" t="s">
        <v>105</v>
      </c>
    </row>
    <row r="471" spans="1:34" x14ac:dyDescent="0.3">
      <c r="A471" s="51" t="s">
        <v>30</v>
      </c>
      <c r="B471" s="51">
        <v>1</v>
      </c>
      <c r="C471" s="51" t="s">
        <v>200</v>
      </c>
      <c r="D471" s="51">
        <v>442</v>
      </c>
      <c r="E471" s="51" t="s">
        <v>197</v>
      </c>
      <c r="F471" s="51" t="s">
        <v>12</v>
      </c>
      <c r="G471" s="51" t="s">
        <v>190</v>
      </c>
      <c r="H471" s="51" t="s">
        <v>190</v>
      </c>
      <c r="I471" s="51" t="s">
        <v>100</v>
      </c>
      <c r="J471" s="51" t="s">
        <v>100</v>
      </c>
      <c r="K471" s="51" t="s">
        <v>100</v>
      </c>
      <c r="L471" s="51">
        <v>1</v>
      </c>
      <c r="M471" s="51" t="s">
        <v>451</v>
      </c>
      <c r="N471" s="51">
        <v>90</v>
      </c>
      <c r="P471" s="51" t="s">
        <v>100</v>
      </c>
      <c r="Q471" s="51" t="s">
        <v>191</v>
      </c>
      <c r="T471" s="51">
        <v>201610</v>
      </c>
      <c r="U471" s="51" t="s">
        <v>34</v>
      </c>
      <c r="V471" s="51">
        <v>0</v>
      </c>
      <c r="W471" s="6">
        <v>-477.9</v>
      </c>
      <c r="AA471" s="51" t="s">
        <v>35</v>
      </c>
      <c r="AB471" s="51" t="s">
        <v>59</v>
      </c>
      <c r="AD471" s="51" t="s">
        <v>598</v>
      </c>
      <c r="AE471" s="51" t="s">
        <v>60</v>
      </c>
      <c r="AG471" s="51" t="s">
        <v>100</v>
      </c>
      <c r="AH471" s="51" t="s">
        <v>105</v>
      </c>
    </row>
    <row r="472" spans="1:34" x14ac:dyDescent="0.3">
      <c r="A472" s="51" t="s">
        <v>30</v>
      </c>
      <c r="B472" s="51">
        <v>1</v>
      </c>
      <c r="C472" s="51" t="s">
        <v>200</v>
      </c>
      <c r="D472" s="51">
        <v>442</v>
      </c>
      <c r="E472" s="51" t="s">
        <v>198</v>
      </c>
      <c r="F472" s="51" t="s">
        <v>13</v>
      </c>
      <c r="G472" s="51" t="s">
        <v>190</v>
      </c>
      <c r="H472" s="51" t="s">
        <v>190</v>
      </c>
      <c r="I472" s="51" t="s">
        <v>100</v>
      </c>
      <c r="J472" s="51" t="s">
        <v>100</v>
      </c>
      <c r="K472" s="51" t="s">
        <v>100</v>
      </c>
      <c r="L472" s="51">
        <v>1</v>
      </c>
      <c r="M472" s="51" t="s">
        <v>451</v>
      </c>
      <c r="N472" s="51">
        <v>90</v>
      </c>
      <c r="P472" s="51" t="s">
        <v>100</v>
      </c>
      <c r="Q472" s="51" t="s">
        <v>191</v>
      </c>
      <c r="T472" s="51">
        <v>201610</v>
      </c>
      <c r="U472" s="51" t="s">
        <v>34</v>
      </c>
      <c r="V472" s="51">
        <v>0</v>
      </c>
      <c r="W472" s="6">
        <v>-100.88</v>
      </c>
      <c r="AA472" s="51" t="s">
        <v>35</v>
      </c>
      <c r="AB472" s="51" t="s">
        <v>59</v>
      </c>
      <c r="AD472" s="51" t="s">
        <v>598</v>
      </c>
      <c r="AE472" s="51" t="s">
        <v>60</v>
      </c>
      <c r="AG472" s="51" t="s">
        <v>100</v>
      </c>
      <c r="AH472" s="51" t="s">
        <v>105</v>
      </c>
    </row>
    <row r="473" spans="1:34" x14ac:dyDescent="0.3">
      <c r="A473" s="51" t="s">
        <v>30</v>
      </c>
      <c r="B473" s="51">
        <v>1</v>
      </c>
      <c r="C473" s="51" t="s">
        <v>201</v>
      </c>
      <c r="D473" s="51">
        <v>440</v>
      </c>
      <c r="E473" s="51" t="s">
        <v>189</v>
      </c>
      <c r="F473" s="51" t="s">
        <v>5</v>
      </c>
      <c r="G473" s="51" t="s">
        <v>190</v>
      </c>
      <c r="H473" s="51" t="s">
        <v>190</v>
      </c>
      <c r="I473" s="51" t="s">
        <v>100</v>
      </c>
      <c r="J473" s="51" t="s">
        <v>100</v>
      </c>
      <c r="K473" s="51" t="s">
        <v>100</v>
      </c>
      <c r="L473" s="51">
        <v>1</v>
      </c>
      <c r="M473" s="51" t="s">
        <v>451</v>
      </c>
      <c r="N473" s="51">
        <v>90</v>
      </c>
      <c r="P473" s="51" t="s">
        <v>100</v>
      </c>
      <c r="Q473" s="51" t="s">
        <v>191</v>
      </c>
      <c r="T473" s="51">
        <v>201610</v>
      </c>
      <c r="U473" s="51" t="s">
        <v>34</v>
      </c>
      <c r="V473" s="51">
        <v>0</v>
      </c>
      <c r="W473" s="6">
        <v>-7355.53</v>
      </c>
      <c r="AA473" s="51" t="s">
        <v>35</v>
      </c>
      <c r="AB473" s="51" t="s">
        <v>59</v>
      </c>
      <c r="AD473" s="51" t="s">
        <v>598</v>
      </c>
      <c r="AE473" s="51" t="s">
        <v>60</v>
      </c>
      <c r="AG473" s="51" t="s">
        <v>100</v>
      </c>
      <c r="AH473" s="51" t="s">
        <v>105</v>
      </c>
    </row>
    <row r="474" spans="1:34" x14ac:dyDescent="0.3">
      <c r="A474" s="51" t="s">
        <v>30</v>
      </c>
      <c r="B474" s="51">
        <v>1</v>
      </c>
      <c r="C474" s="51" t="s">
        <v>201</v>
      </c>
      <c r="D474" s="51">
        <v>442</v>
      </c>
      <c r="E474" s="51" t="s">
        <v>437</v>
      </c>
      <c r="F474" s="51" t="s">
        <v>7</v>
      </c>
      <c r="G474" s="51" t="s">
        <v>190</v>
      </c>
      <c r="H474" s="51" t="s">
        <v>190</v>
      </c>
      <c r="I474" s="51" t="s">
        <v>100</v>
      </c>
      <c r="J474" s="51" t="s">
        <v>100</v>
      </c>
      <c r="K474" s="51" t="s">
        <v>100</v>
      </c>
      <c r="L474" s="51">
        <v>1</v>
      </c>
      <c r="M474" s="51" t="s">
        <v>451</v>
      </c>
      <c r="N474" s="51">
        <v>90</v>
      </c>
      <c r="P474" s="51" t="s">
        <v>100</v>
      </c>
      <c r="Q474" s="51" t="s">
        <v>191</v>
      </c>
      <c r="T474" s="51">
        <v>201610</v>
      </c>
      <c r="U474" s="51" t="s">
        <v>34</v>
      </c>
      <c r="V474" s="51">
        <v>0</v>
      </c>
      <c r="W474" s="6">
        <v>-180.69</v>
      </c>
      <c r="AA474" s="51" t="s">
        <v>35</v>
      </c>
      <c r="AB474" s="51" t="s">
        <v>59</v>
      </c>
      <c r="AD474" s="51" t="s">
        <v>598</v>
      </c>
      <c r="AE474" s="51" t="s">
        <v>60</v>
      </c>
      <c r="AG474" s="51" t="s">
        <v>100</v>
      </c>
      <c r="AH474" s="51" t="s">
        <v>105</v>
      </c>
    </row>
    <row r="475" spans="1:34" x14ac:dyDescent="0.3">
      <c r="A475" s="51" t="s">
        <v>30</v>
      </c>
      <c r="B475" s="51">
        <v>1</v>
      </c>
      <c r="C475" s="51" t="s">
        <v>201</v>
      </c>
      <c r="D475" s="51">
        <v>442</v>
      </c>
      <c r="E475" s="51" t="s">
        <v>193</v>
      </c>
      <c r="F475" s="51" t="s">
        <v>8</v>
      </c>
      <c r="G475" s="51" t="s">
        <v>190</v>
      </c>
      <c r="H475" s="51" t="s">
        <v>190</v>
      </c>
      <c r="I475" s="51" t="s">
        <v>100</v>
      </c>
      <c r="J475" s="51" t="s">
        <v>100</v>
      </c>
      <c r="K475" s="51" t="s">
        <v>100</v>
      </c>
      <c r="L475" s="51">
        <v>1</v>
      </c>
      <c r="M475" s="51" t="s">
        <v>451</v>
      </c>
      <c r="N475" s="51">
        <v>90</v>
      </c>
      <c r="P475" s="51" t="s">
        <v>100</v>
      </c>
      <c r="Q475" s="51" t="s">
        <v>191</v>
      </c>
      <c r="T475" s="51">
        <v>201610</v>
      </c>
      <c r="U475" s="51" t="s">
        <v>34</v>
      </c>
      <c r="V475" s="51">
        <v>0</v>
      </c>
      <c r="W475" s="6">
        <v>-705.67</v>
      </c>
      <c r="AA475" s="51" t="s">
        <v>35</v>
      </c>
      <c r="AB475" s="51" t="s">
        <v>59</v>
      </c>
      <c r="AD475" s="51" t="s">
        <v>598</v>
      </c>
      <c r="AE475" s="51" t="s">
        <v>60</v>
      </c>
      <c r="AG475" s="51" t="s">
        <v>100</v>
      </c>
      <c r="AH475" s="51" t="s">
        <v>105</v>
      </c>
    </row>
    <row r="476" spans="1:34" x14ac:dyDescent="0.3">
      <c r="A476" s="51" t="s">
        <v>30</v>
      </c>
      <c r="B476" s="51">
        <v>1</v>
      </c>
      <c r="C476" s="51" t="s">
        <v>201</v>
      </c>
      <c r="D476" s="51">
        <v>442</v>
      </c>
      <c r="E476" s="51" t="s">
        <v>194</v>
      </c>
      <c r="F476" s="51" t="s">
        <v>9</v>
      </c>
      <c r="G476" s="51" t="s">
        <v>190</v>
      </c>
      <c r="H476" s="51" t="s">
        <v>190</v>
      </c>
      <c r="I476" s="51" t="s">
        <v>100</v>
      </c>
      <c r="J476" s="51" t="s">
        <v>100</v>
      </c>
      <c r="K476" s="51" t="s">
        <v>100</v>
      </c>
      <c r="L476" s="51">
        <v>1</v>
      </c>
      <c r="M476" s="51" t="s">
        <v>451</v>
      </c>
      <c r="N476" s="51">
        <v>90</v>
      </c>
      <c r="P476" s="51" t="s">
        <v>100</v>
      </c>
      <c r="Q476" s="51" t="s">
        <v>191</v>
      </c>
      <c r="T476" s="51">
        <v>201610</v>
      </c>
      <c r="U476" s="51" t="s">
        <v>34</v>
      </c>
      <c r="V476" s="51">
        <v>0</v>
      </c>
      <c r="W476" s="6">
        <v>-21.87</v>
      </c>
      <c r="AA476" s="51" t="s">
        <v>35</v>
      </c>
      <c r="AB476" s="51" t="s">
        <v>59</v>
      </c>
      <c r="AD476" s="51" t="s">
        <v>598</v>
      </c>
      <c r="AE476" s="51" t="s">
        <v>60</v>
      </c>
      <c r="AG476" s="51" t="s">
        <v>100</v>
      </c>
      <c r="AH476" s="51" t="s">
        <v>105</v>
      </c>
    </row>
    <row r="477" spans="1:34" x14ac:dyDescent="0.3">
      <c r="A477" s="51" t="s">
        <v>30</v>
      </c>
      <c r="B477" s="51">
        <v>1</v>
      </c>
      <c r="C477" s="51" t="s">
        <v>201</v>
      </c>
      <c r="D477" s="51">
        <v>442</v>
      </c>
      <c r="E477" s="51" t="s">
        <v>195</v>
      </c>
      <c r="F477" s="51" t="s">
        <v>10</v>
      </c>
      <c r="G477" s="51" t="s">
        <v>190</v>
      </c>
      <c r="H477" s="51" t="s">
        <v>190</v>
      </c>
      <c r="I477" s="51" t="s">
        <v>100</v>
      </c>
      <c r="J477" s="51" t="s">
        <v>100</v>
      </c>
      <c r="K477" s="51" t="s">
        <v>100</v>
      </c>
      <c r="L477" s="51">
        <v>1</v>
      </c>
      <c r="M477" s="51" t="s">
        <v>451</v>
      </c>
      <c r="N477" s="51">
        <v>90</v>
      </c>
      <c r="P477" s="51" t="s">
        <v>100</v>
      </c>
      <c r="Q477" s="51" t="s">
        <v>191</v>
      </c>
      <c r="T477" s="51">
        <v>201610</v>
      </c>
      <c r="U477" s="51" t="s">
        <v>34</v>
      </c>
      <c r="V477" s="51">
        <v>0</v>
      </c>
      <c r="W477" s="6">
        <v>-1473.82</v>
      </c>
      <c r="AA477" s="51" t="s">
        <v>35</v>
      </c>
      <c r="AB477" s="51" t="s">
        <v>59</v>
      </c>
      <c r="AD477" s="51" t="s">
        <v>598</v>
      </c>
      <c r="AE477" s="51" t="s">
        <v>60</v>
      </c>
      <c r="AG477" s="51" t="s">
        <v>100</v>
      </c>
      <c r="AH477" s="51" t="s">
        <v>105</v>
      </c>
    </row>
    <row r="478" spans="1:34" x14ac:dyDescent="0.3">
      <c r="A478" s="51" t="s">
        <v>30</v>
      </c>
      <c r="B478" s="51">
        <v>1</v>
      </c>
      <c r="C478" s="51" t="s">
        <v>201</v>
      </c>
      <c r="D478" s="51">
        <v>442</v>
      </c>
      <c r="E478" s="51" t="s">
        <v>196</v>
      </c>
      <c r="F478" s="51" t="s">
        <v>11</v>
      </c>
      <c r="G478" s="51" t="s">
        <v>190</v>
      </c>
      <c r="H478" s="51" t="s">
        <v>190</v>
      </c>
      <c r="I478" s="51" t="s">
        <v>100</v>
      </c>
      <c r="J478" s="51" t="s">
        <v>100</v>
      </c>
      <c r="K478" s="51" t="s">
        <v>100</v>
      </c>
      <c r="L478" s="51">
        <v>1</v>
      </c>
      <c r="M478" s="51" t="s">
        <v>451</v>
      </c>
      <c r="N478" s="51">
        <v>90</v>
      </c>
      <c r="P478" s="51" t="s">
        <v>100</v>
      </c>
      <c r="Q478" s="51" t="s">
        <v>191</v>
      </c>
      <c r="T478" s="51">
        <v>201610</v>
      </c>
      <c r="U478" s="51" t="s">
        <v>34</v>
      </c>
      <c r="V478" s="51">
        <v>0</v>
      </c>
      <c r="W478" s="6">
        <v>-208.41</v>
      </c>
      <c r="AA478" s="51" t="s">
        <v>35</v>
      </c>
      <c r="AB478" s="51" t="s">
        <v>59</v>
      </c>
      <c r="AD478" s="51" t="s">
        <v>598</v>
      </c>
      <c r="AE478" s="51" t="s">
        <v>60</v>
      </c>
      <c r="AG478" s="51" t="s">
        <v>100</v>
      </c>
      <c r="AH478" s="51" t="s">
        <v>105</v>
      </c>
    </row>
    <row r="479" spans="1:34" x14ac:dyDescent="0.3">
      <c r="A479" s="51" t="s">
        <v>30</v>
      </c>
      <c r="B479" s="51">
        <v>1</v>
      </c>
      <c r="C479" s="51" t="s">
        <v>201</v>
      </c>
      <c r="D479" s="51">
        <v>442</v>
      </c>
      <c r="E479" s="51" t="s">
        <v>197</v>
      </c>
      <c r="F479" s="51" t="s">
        <v>12</v>
      </c>
      <c r="G479" s="51" t="s">
        <v>190</v>
      </c>
      <c r="H479" s="51" t="s">
        <v>190</v>
      </c>
      <c r="I479" s="51" t="s">
        <v>100</v>
      </c>
      <c r="J479" s="51" t="s">
        <v>100</v>
      </c>
      <c r="K479" s="51" t="s">
        <v>100</v>
      </c>
      <c r="L479" s="51">
        <v>1</v>
      </c>
      <c r="M479" s="51" t="s">
        <v>451</v>
      </c>
      <c r="N479" s="51">
        <v>90</v>
      </c>
      <c r="P479" s="51" t="s">
        <v>100</v>
      </c>
      <c r="Q479" s="51" t="s">
        <v>191</v>
      </c>
      <c r="T479" s="51">
        <v>201610</v>
      </c>
      <c r="U479" s="51" t="s">
        <v>34</v>
      </c>
      <c r="V479" s="51">
        <v>0</v>
      </c>
      <c r="W479" s="6">
        <v>-1341.6</v>
      </c>
      <c r="AA479" s="51" t="s">
        <v>35</v>
      </c>
      <c r="AB479" s="51" t="s">
        <v>59</v>
      </c>
      <c r="AD479" s="51" t="s">
        <v>598</v>
      </c>
      <c r="AE479" s="51" t="s">
        <v>60</v>
      </c>
      <c r="AG479" s="51" t="s">
        <v>100</v>
      </c>
      <c r="AH479" s="51" t="s">
        <v>105</v>
      </c>
    </row>
    <row r="480" spans="1:34" x14ac:dyDescent="0.3">
      <c r="A480" s="51" t="s">
        <v>30</v>
      </c>
      <c r="B480" s="51">
        <v>1</v>
      </c>
      <c r="C480" s="51" t="s">
        <v>201</v>
      </c>
      <c r="D480" s="51">
        <v>442</v>
      </c>
      <c r="E480" s="51" t="s">
        <v>198</v>
      </c>
      <c r="F480" s="51" t="s">
        <v>13</v>
      </c>
      <c r="G480" s="51" t="s">
        <v>190</v>
      </c>
      <c r="H480" s="51" t="s">
        <v>190</v>
      </c>
      <c r="I480" s="51" t="s">
        <v>100</v>
      </c>
      <c r="J480" s="51" t="s">
        <v>100</v>
      </c>
      <c r="K480" s="51" t="s">
        <v>100</v>
      </c>
      <c r="L480" s="51">
        <v>1</v>
      </c>
      <c r="M480" s="51" t="s">
        <v>451</v>
      </c>
      <c r="N480" s="51">
        <v>90</v>
      </c>
      <c r="P480" s="51" t="s">
        <v>100</v>
      </c>
      <c r="Q480" s="51" t="s">
        <v>191</v>
      </c>
      <c r="T480" s="51">
        <v>201610</v>
      </c>
      <c r="U480" s="51" t="s">
        <v>34</v>
      </c>
      <c r="V480" s="51">
        <v>0</v>
      </c>
      <c r="W480" s="6">
        <v>-377.18</v>
      </c>
      <c r="AA480" s="51" t="s">
        <v>35</v>
      </c>
      <c r="AB480" s="51" t="s">
        <v>59</v>
      </c>
      <c r="AD480" s="51" t="s">
        <v>598</v>
      </c>
      <c r="AE480" s="51" t="s">
        <v>60</v>
      </c>
      <c r="AG480" s="51" t="s">
        <v>100</v>
      </c>
      <c r="AH480" s="51" t="s">
        <v>105</v>
      </c>
    </row>
    <row r="481" spans="1:34" x14ac:dyDescent="0.3">
      <c r="A481" s="51" t="s">
        <v>30</v>
      </c>
      <c r="B481" s="51">
        <v>1</v>
      </c>
      <c r="C481" s="51" t="s">
        <v>202</v>
      </c>
      <c r="D481" s="51">
        <v>440</v>
      </c>
      <c r="E481" s="51" t="s">
        <v>189</v>
      </c>
      <c r="F481" s="51" t="s">
        <v>5</v>
      </c>
      <c r="G481" s="51" t="s">
        <v>190</v>
      </c>
      <c r="H481" s="51" t="s">
        <v>190</v>
      </c>
      <c r="I481" s="51" t="s">
        <v>100</v>
      </c>
      <c r="J481" s="51" t="s">
        <v>100</v>
      </c>
      <c r="K481" s="51" t="s">
        <v>100</v>
      </c>
      <c r="L481" s="51">
        <v>1</v>
      </c>
      <c r="M481" s="51" t="s">
        <v>451</v>
      </c>
      <c r="N481" s="51">
        <v>90</v>
      </c>
      <c r="P481" s="51" t="s">
        <v>100</v>
      </c>
      <c r="Q481" s="51" t="s">
        <v>191</v>
      </c>
      <c r="T481" s="51">
        <v>201610</v>
      </c>
      <c r="U481" s="51" t="s">
        <v>34</v>
      </c>
      <c r="V481" s="51">
        <v>0</v>
      </c>
      <c r="W481" s="6">
        <v>-8353.9599999999991</v>
      </c>
      <c r="AA481" s="51" t="s">
        <v>35</v>
      </c>
      <c r="AB481" s="51" t="s">
        <v>59</v>
      </c>
      <c r="AD481" s="51" t="s">
        <v>598</v>
      </c>
      <c r="AE481" s="51" t="s">
        <v>60</v>
      </c>
      <c r="AG481" s="51" t="s">
        <v>100</v>
      </c>
      <c r="AH481" s="51" t="s">
        <v>105</v>
      </c>
    </row>
    <row r="482" spans="1:34" x14ac:dyDescent="0.3">
      <c r="A482" s="51" t="s">
        <v>30</v>
      </c>
      <c r="B482" s="51">
        <v>1</v>
      </c>
      <c r="C482" s="51" t="s">
        <v>202</v>
      </c>
      <c r="D482" s="51">
        <v>442</v>
      </c>
      <c r="E482" s="51" t="s">
        <v>436</v>
      </c>
      <c r="F482" s="51" t="s">
        <v>6</v>
      </c>
      <c r="G482" s="51" t="s">
        <v>190</v>
      </c>
      <c r="H482" s="51" t="s">
        <v>190</v>
      </c>
      <c r="I482" s="51" t="s">
        <v>100</v>
      </c>
      <c r="J482" s="51" t="s">
        <v>100</v>
      </c>
      <c r="K482" s="51" t="s">
        <v>100</v>
      </c>
      <c r="L482" s="51">
        <v>1</v>
      </c>
      <c r="M482" s="51" t="s">
        <v>451</v>
      </c>
      <c r="N482" s="51">
        <v>90</v>
      </c>
      <c r="P482" s="51" t="s">
        <v>100</v>
      </c>
      <c r="Q482" s="51" t="s">
        <v>191</v>
      </c>
      <c r="T482" s="51">
        <v>201610</v>
      </c>
      <c r="U482" s="51" t="s">
        <v>34</v>
      </c>
      <c r="V482" s="51">
        <v>0</v>
      </c>
      <c r="W482" s="6">
        <v>-198.74</v>
      </c>
      <c r="AA482" s="51" t="s">
        <v>35</v>
      </c>
      <c r="AB482" s="51" t="s">
        <v>59</v>
      </c>
      <c r="AD482" s="51" t="s">
        <v>598</v>
      </c>
      <c r="AE482" s="51" t="s">
        <v>60</v>
      </c>
      <c r="AG482" s="51" t="s">
        <v>100</v>
      </c>
      <c r="AH482" s="51" t="s">
        <v>105</v>
      </c>
    </row>
    <row r="483" spans="1:34" x14ac:dyDescent="0.3">
      <c r="A483" s="51" t="s">
        <v>30</v>
      </c>
      <c r="B483" s="51">
        <v>1</v>
      </c>
      <c r="C483" s="51" t="s">
        <v>202</v>
      </c>
      <c r="D483" s="51">
        <v>442</v>
      </c>
      <c r="E483" s="51" t="s">
        <v>437</v>
      </c>
      <c r="F483" s="51" t="s">
        <v>7</v>
      </c>
      <c r="G483" s="51" t="s">
        <v>190</v>
      </c>
      <c r="H483" s="51" t="s">
        <v>190</v>
      </c>
      <c r="I483" s="51" t="s">
        <v>100</v>
      </c>
      <c r="J483" s="51" t="s">
        <v>100</v>
      </c>
      <c r="K483" s="51" t="s">
        <v>100</v>
      </c>
      <c r="L483" s="51">
        <v>1</v>
      </c>
      <c r="M483" s="51" t="s">
        <v>451</v>
      </c>
      <c r="N483" s="51">
        <v>90</v>
      </c>
      <c r="P483" s="51" t="s">
        <v>100</v>
      </c>
      <c r="Q483" s="51" t="s">
        <v>191</v>
      </c>
      <c r="T483" s="51">
        <v>201610</v>
      </c>
      <c r="U483" s="51" t="s">
        <v>34</v>
      </c>
      <c r="V483" s="51">
        <v>0</v>
      </c>
      <c r="W483" s="6">
        <v>-237.19</v>
      </c>
      <c r="AA483" s="51" t="s">
        <v>35</v>
      </c>
      <c r="AB483" s="51" t="s">
        <v>59</v>
      </c>
      <c r="AD483" s="51" t="s">
        <v>598</v>
      </c>
      <c r="AE483" s="51" t="s">
        <v>60</v>
      </c>
      <c r="AG483" s="51" t="s">
        <v>100</v>
      </c>
      <c r="AH483" s="51" t="s">
        <v>105</v>
      </c>
    </row>
    <row r="484" spans="1:34" x14ac:dyDescent="0.3">
      <c r="A484" s="51" t="s">
        <v>30</v>
      </c>
      <c r="B484" s="51">
        <v>1</v>
      </c>
      <c r="C484" s="51" t="s">
        <v>202</v>
      </c>
      <c r="D484" s="51">
        <v>442</v>
      </c>
      <c r="E484" s="51" t="s">
        <v>193</v>
      </c>
      <c r="F484" s="51" t="s">
        <v>8</v>
      </c>
      <c r="G484" s="51" t="s">
        <v>190</v>
      </c>
      <c r="H484" s="51" t="s">
        <v>190</v>
      </c>
      <c r="I484" s="51" t="s">
        <v>100</v>
      </c>
      <c r="J484" s="51" t="s">
        <v>100</v>
      </c>
      <c r="K484" s="51" t="s">
        <v>100</v>
      </c>
      <c r="L484" s="51">
        <v>1</v>
      </c>
      <c r="M484" s="51" t="s">
        <v>451</v>
      </c>
      <c r="N484" s="51">
        <v>90</v>
      </c>
      <c r="P484" s="51" t="s">
        <v>100</v>
      </c>
      <c r="Q484" s="51" t="s">
        <v>191</v>
      </c>
      <c r="T484" s="51">
        <v>201610</v>
      </c>
      <c r="U484" s="51" t="s">
        <v>34</v>
      </c>
      <c r="V484" s="51">
        <v>0</v>
      </c>
      <c r="W484" s="6">
        <v>-864.44</v>
      </c>
      <c r="AA484" s="51" t="s">
        <v>35</v>
      </c>
      <c r="AB484" s="51" t="s">
        <v>59</v>
      </c>
      <c r="AD484" s="51" t="s">
        <v>598</v>
      </c>
      <c r="AE484" s="51" t="s">
        <v>60</v>
      </c>
      <c r="AG484" s="51" t="s">
        <v>100</v>
      </c>
      <c r="AH484" s="51" t="s">
        <v>105</v>
      </c>
    </row>
    <row r="485" spans="1:34" x14ac:dyDescent="0.3">
      <c r="A485" s="51" t="s">
        <v>30</v>
      </c>
      <c r="B485" s="51">
        <v>1</v>
      </c>
      <c r="C485" s="51" t="s">
        <v>202</v>
      </c>
      <c r="D485" s="51">
        <v>442</v>
      </c>
      <c r="E485" s="51" t="s">
        <v>194</v>
      </c>
      <c r="F485" s="51" t="s">
        <v>9</v>
      </c>
      <c r="G485" s="51" t="s">
        <v>190</v>
      </c>
      <c r="H485" s="51" t="s">
        <v>190</v>
      </c>
      <c r="I485" s="51" t="s">
        <v>100</v>
      </c>
      <c r="J485" s="51" t="s">
        <v>100</v>
      </c>
      <c r="K485" s="51" t="s">
        <v>100</v>
      </c>
      <c r="L485" s="51">
        <v>1</v>
      </c>
      <c r="M485" s="51" t="s">
        <v>451</v>
      </c>
      <c r="N485" s="51">
        <v>90</v>
      </c>
      <c r="P485" s="51" t="s">
        <v>100</v>
      </c>
      <c r="Q485" s="51" t="s">
        <v>191</v>
      </c>
      <c r="T485" s="51">
        <v>201610</v>
      </c>
      <c r="U485" s="51" t="s">
        <v>34</v>
      </c>
      <c r="V485" s="51">
        <v>0</v>
      </c>
      <c r="W485" s="6">
        <v>-96.49</v>
      </c>
      <c r="AA485" s="51" t="s">
        <v>35</v>
      </c>
      <c r="AB485" s="51" t="s">
        <v>59</v>
      </c>
      <c r="AD485" s="51" t="s">
        <v>598</v>
      </c>
      <c r="AE485" s="51" t="s">
        <v>60</v>
      </c>
      <c r="AG485" s="51" t="s">
        <v>100</v>
      </c>
      <c r="AH485" s="51" t="s">
        <v>105</v>
      </c>
    </row>
    <row r="486" spans="1:34" x14ac:dyDescent="0.3">
      <c r="A486" s="51" t="s">
        <v>30</v>
      </c>
      <c r="B486" s="51">
        <v>1</v>
      </c>
      <c r="C486" s="51" t="s">
        <v>202</v>
      </c>
      <c r="D486" s="51">
        <v>442</v>
      </c>
      <c r="E486" s="51" t="s">
        <v>195</v>
      </c>
      <c r="F486" s="51" t="s">
        <v>10</v>
      </c>
      <c r="G486" s="51" t="s">
        <v>190</v>
      </c>
      <c r="H486" s="51" t="s">
        <v>190</v>
      </c>
      <c r="I486" s="51" t="s">
        <v>100</v>
      </c>
      <c r="J486" s="51" t="s">
        <v>100</v>
      </c>
      <c r="K486" s="51" t="s">
        <v>100</v>
      </c>
      <c r="L486" s="51">
        <v>1</v>
      </c>
      <c r="M486" s="51" t="s">
        <v>451</v>
      </c>
      <c r="N486" s="51">
        <v>90</v>
      </c>
      <c r="P486" s="51" t="s">
        <v>100</v>
      </c>
      <c r="Q486" s="51" t="s">
        <v>191</v>
      </c>
      <c r="T486" s="51">
        <v>201610</v>
      </c>
      <c r="U486" s="51" t="s">
        <v>34</v>
      </c>
      <c r="V486" s="51">
        <v>0</v>
      </c>
      <c r="W486" s="6">
        <v>-1402.22</v>
      </c>
      <c r="AA486" s="51" t="s">
        <v>35</v>
      </c>
      <c r="AB486" s="51" t="s">
        <v>59</v>
      </c>
      <c r="AD486" s="51" t="s">
        <v>598</v>
      </c>
      <c r="AE486" s="51" t="s">
        <v>60</v>
      </c>
      <c r="AG486" s="51" t="s">
        <v>100</v>
      </c>
      <c r="AH486" s="51" t="s">
        <v>105</v>
      </c>
    </row>
    <row r="487" spans="1:34" x14ac:dyDescent="0.3">
      <c r="A487" s="51" t="s">
        <v>30</v>
      </c>
      <c r="B487" s="51">
        <v>1</v>
      </c>
      <c r="C487" s="51" t="s">
        <v>202</v>
      </c>
      <c r="D487" s="51">
        <v>442</v>
      </c>
      <c r="E487" s="51" t="s">
        <v>196</v>
      </c>
      <c r="F487" s="51" t="s">
        <v>11</v>
      </c>
      <c r="G487" s="51" t="s">
        <v>190</v>
      </c>
      <c r="H487" s="51" t="s">
        <v>190</v>
      </c>
      <c r="I487" s="51" t="s">
        <v>100</v>
      </c>
      <c r="J487" s="51" t="s">
        <v>100</v>
      </c>
      <c r="K487" s="51" t="s">
        <v>100</v>
      </c>
      <c r="L487" s="51">
        <v>1</v>
      </c>
      <c r="M487" s="51" t="s">
        <v>451</v>
      </c>
      <c r="N487" s="51">
        <v>90</v>
      </c>
      <c r="P487" s="51" t="s">
        <v>100</v>
      </c>
      <c r="Q487" s="51" t="s">
        <v>191</v>
      </c>
      <c r="T487" s="51">
        <v>201610</v>
      </c>
      <c r="U487" s="51" t="s">
        <v>34</v>
      </c>
      <c r="V487" s="51">
        <v>0</v>
      </c>
      <c r="W487" s="6">
        <v>-275.37</v>
      </c>
      <c r="AA487" s="51" t="s">
        <v>35</v>
      </c>
      <c r="AB487" s="51" t="s">
        <v>59</v>
      </c>
      <c r="AD487" s="51" t="s">
        <v>598</v>
      </c>
      <c r="AE487" s="51" t="s">
        <v>60</v>
      </c>
      <c r="AG487" s="51" t="s">
        <v>100</v>
      </c>
      <c r="AH487" s="51" t="s">
        <v>105</v>
      </c>
    </row>
    <row r="488" spans="1:34" x14ac:dyDescent="0.3">
      <c r="A488" s="51" t="s">
        <v>30</v>
      </c>
      <c r="B488" s="51">
        <v>1</v>
      </c>
      <c r="C488" s="51" t="s">
        <v>202</v>
      </c>
      <c r="D488" s="51">
        <v>442</v>
      </c>
      <c r="E488" s="51" t="s">
        <v>197</v>
      </c>
      <c r="F488" s="51" t="s">
        <v>12</v>
      </c>
      <c r="G488" s="51" t="s">
        <v>190</v>
      </c>
      <c r="H488" s="51" t="s">
        <v>190</v>
      </c>
      <c r="I488" s="51" t="s">
        <v>100</v>
      </c>
      <c r="J488" s="51" t="s">
        <v>100</v>
      </c>
      <c r="K488" s="51" t="s">
        <v>100</v>
      </c>
      <c r="L488" s="51">
        <v>1</v>
      </c>
      <c r="M488" s="51" t="s">
        <v>451</v>
      </c>
      <c r="N488" s="51">
        <v>90</v>
      </c>
      <c r="P488" s="51" t="s">
        <v>100</v>
      </c>
      <c r="Q488" s="51" t="s">
        <v>191</v>
      </c>
      <c r="T488" s="51">
        <v>201610</v>
      </c>
      <c r="U488" s="51" t="s">
        <v>34</v>
      </c>
      <c r="V488" s="51">
        <v>0</v>
      </c>
      <c r="W488" s="6">
        <v>-614.15</v>
      </c>
      <c r="AA488" s="51" t="s">
        <v>35</v>
      </c>
      <c r="AB488" s="51" t="s">
        <v>59</v>
      </c>
      <c r="AD488" s="51" t="s">
        <v>598</v>
      </c>
      <c r="AE488" s="51" t="s">
        <v>60</v>
      </c>
      <c r="AG488" s="51" t="s">
        <v>100</v>
      </c>
      <c r="AH488" s="51" t="s">
        <v>105</v>
      </c>
    </row>
    <row r="489" spans="1:34" x14ac:dyDescent="0.3">
      <c r="A489" s="51" t="s">
        <v>30</v>
      </c>
      <c r="B489" s="51">
        <v>1</v>
      </c>
      <c r="C489" s="51" t="s">
        <v>202</v>
      </c>
      <c r="D489" s="51">
        <v>442</v>
      </c>
      <c r="E489" s="51" t="s">
        <v>198</v>
      </c>
      <c r="F489" s="51" t="s">
        <v>13</v>
      </c>
      <c r="G489" s="51" t="s">
        <v>190</v>
      </c>
      <c r="H489" s="51" t="s">
        <v>190</v>
      </c>
      <c r="I489" s="51" t="s">
        <v>100</v>
      </c>
      <c r="J489" s="51" t="s">
        <v>100</v>
      </c>
      <c r="K489" s="51" t="s">
        <v>100</v>
      </c>
      <c r="L489" s="51">
        <v>1</v>
      </c>
      <c r="M489" s="51" t="s">
        <v>451</v>
      </c>
      <c r="N489" s="51">
        <v>90</v>
      </c>
      <c r="P489" s="51" t="s">
        <v>100</v>
      </c>
      <c r="Q489" s="51" t="s">
        <v>191</v>
      </c>
      <c r="T489" s="51">
        <v>201610</v>
      </c>
      <c r="U489" s="51" t="s">
        <v>34</v>
      </c>
      <c r="V489" s="51">
        <v>0</v>
      </c>
      <c r="W489" s="6">
        <v>-416.76</v>
      </c>
      <c r="AA489" s="51" t="s">
        <v>35</v>
      </c>
      <c r="AB489" s="51" t="s">
        <v>59</v>
      </c>
      <c r="AD489" s="51" t="s">
        <v>598</v>
      </c>
      <c r="AE489" s="51" t="s">
        <v>60</v>
      </c>
      <c r="AG489" s="51" t="s">
        <v>100</v>
      </c>
      <c r="AH489" s="51" t="s">
        <v>105</v>
      </c>
    </row>
    <row r="490" spans="1:34" x14ac:dyDescent="0.3">
      <c r="A490" s="51" t="s">
        <v>30</v>
      </c>
      <c r="B490" s="51">
        <v>1</v>
      </c>
      <c r="C490" s="51" t="s">
        <v>203</v>
      </c>
      <c r="D490" s="51">
        <v>440</v>
      </c>
      <c r="E490" s="51" t="s">
        <v>189</v>
      </c>
      <c r="F490" s="51" t="s">
        <v>5</v>
      </c>
      <c r="G490" s="51" t="s">
        <v>190</v>
      </c>
      <c r="H490" s="51" t="s">
        <v>190</v>
      </c>
      <c r="I490" s="51" t="s">
        <v>100</v>
      </c>
      <c r="J490" s="51" t="s">
        <v>100</v>
      </c>
      <c r="K490" s="51" t="s">
        <v>100</v>
      </c>
      <c r="L490" s="51">
        <v>1</v>
      </c>
      <c r="M490" s="51" t="s">
        <v>451</v>
      </c>
      <c r="N490" s="51">
        <v>90</v>
      </c>
      <c r="P490" s="51" t="s">
        <v>100</v>
      </c>
      <c r="Q490" s="51" t="s">
        <v>191</v>
      </c>
      <c r="T490" s="51">
        <v>201610</v>
      </c>
      <c r="U490" s="51" t="s">
        <v>34</v>
      </c>
      <c r="V490" s="51">
        <v>0</v>
      </c>
      <c r="W490" s="6">
        <v>-15601</v>
      </c>
      <c r="AA490" s="51" t="s">
        <v>35</v>
      </c>
      <c r="AB490" s="51" t="s">
        <v>59</v>
      </c>
      <c r="AD490" s="51" t="s">
        <v>598</v>
      </c>
      <c r="AE490" s="51" t="s">
        <v>60</v>
      </c>
      <c r="AG490" s="51" t="s">
        <v>100</v>
      </c>
      <c r="AH490" s="51" t="s">
        <v>105</v>
      </c>
    </row>
    <row r="491" spans="1:34" x14ac:dyDescent="0.3">
      <c r="A491" s="51" t="s">
        <v>30</v>
      </c>
      <c r="B491" s="51">
        <v>1</v>
      </c>
      <c r="C491" s="51" t="s">
        <v>203</v>
      </c>
      <c r="D491" s="51">
        <v>442</v>
      </c>
      <c r="E491" s="51" t="s">
        <v>437</v>
      </c>
      <c r="F491" s="51" t="s">
        <v>7</v>
      </c>
      <c r="G491" s="51" t="s">
        <v>190</v>
      </c>
      <c r="H491" s="51" t="s">
        <v>190</v>
      </c>
      <c r="I491" s="51" t="s">
        <v>100</v>
      </c>
      <c r="J491" s="51" t="s">
        <v>100</v>
      </c>
      <c r="K491" s="51" t="s">
        <v>100</v>
      </c>
      <c r="L491" s="51">
        <v>1</v>
      </c>
      <c r="M491" s="51" t="s">
        <v>451</v>
      </c>
      <c r="N491" s="51">
        <v>90</v>
      </c>
      <c r="P491" s="51" t="s">
        <v>100</v>
      </c>
      <c r="Q491" s="51" t="s">
        <v>191</v>
      </c>
      <c r="T491" s="51">
        <v>201610</v>
      </c>
      <c r="U491" s="51" t="s">
        <v>34</v>
      </c>
      <c r="V491" s="51">
        <v>0</v>
      </c>
      <c r="W491" s="6">
        <v>-586.54999999999995</v>
      </c>
      <c r="AA491" s="51" t="s">
        <v>35</v>
      </c>
      <c r="AB491" s="51" t="s">
        <v>59</v>
      </c>
      <c r="AD491" s="51" t="s">
        <v>598</v>
      </c>
      <c r="AE491" s="51" t="s">
        <v>60</v>
      </c>
      <c r="AG491" s="51" t="s">
        <v>100</v>
      </c>
      <c r="AH491" s="51" t="s">
        <v>105</v>
      </c>
    </row>
    <row r="492" spans="1:34" x14ac:dyDescent="0.3">
      <c r="A492" s="51" t="s">
        <v>30</v>
      </c>
      <c r="B492" s="51">
        <v>1</v>
      </c>
      <c r="C492" s="51" t="s">
        <v>203</v>
      </c>
      <c r="D492" s="51">
        <v>442</v>
      </c>
      <c r="E492" s="51" t="s">
        <v>193</v>
      </c>
      <c r="F492" s="51" t="s">
        <v>8</v>
      </c>
      <c r="G492" s="51" t="s">
        <v>190</v>
      </c>
      <c r="H492" s="51" t="s">
        <v>190</v>
      </c>
      <c r="I492" s="51" t="s">
        <v>100</v>
      </c>
      <c r="J492" s="51" t="s">
        <v>100</v>
      </c>
      <c r="K492" s="51" t="s">
        <v>100</v>
      </c>
      <c r="L492" s="51">
        <v>1</v>
      </c>
      <c r="M492" s="51" t="s">
        <v>451</v>
      </c>
      <c r="N492" s="51">
        <v>90</v>
      </c>
      <c r="P492" s="51" t="s">
        <v>100</v>
      </c>
      <c r="Q492" s="51" t="s">
        <v>191</v>
      </c>
      <c r="T492" s="51">
        <v>201610</v>
      </c>
      <c r="U492" s="51" t="s">
        <v>34</v>
      </c>
      <c r="V492" s="51">
        <v>0</v>
      </c>
      <c r="W492" s="6">
        <v>-1074.51</v>
      </c>
      <c r="AA492" s="51" t="s">
        <v>35</v>
      </c>
      <c r="AB492" s="51" t="s">
        <v>59</v>
      </c>
      <c r="AD492" s="51" t="s">
        <v>598</v>
      </c>
      <c r="AE492" s="51" t="s">
        <v>60</v>
      </c>
      <c r="AG492" s="51" t="s">
        <v>100</v>
      </c>
      <c r="AH492" s="51" t="s">
        <v>105</v>
      </c>
    </row>
    <row r="493" spans="1:34" x14ac:dyDescent="0.3">
      <c r="A493" s="51" t="s">
        <v>30</v>
      </c>
      <c r="B493" s="51">
        <v>1</v>
      </c>
      <c r="C493" s="51" t="s">
        <v>203</v>
      </c>
      <c r="D493" s="51">
        <v>442</v>
      </c>
      <c r="E493" s="51" t="s">
        <v>194</v>
      </c>
      <c r="F493" s="51" t="s">
        <v>9</v>
      </c>
      <c r="G493" s="51" t="s">
        <v>190</v>
      </c>
      <c r="H493" s="51" t="s">
        <v>190</v>
      </c>
      <c r="I493" s="51" t="s">
        <v>100</v>
      </c>
      <c r="J493" s="51" t="s">
        <v>100</v>
      </c>
      <c r="K493" s="51" t="s">
        <v>100</v>
      </c>
      <c r="L493" s="51">
        <v>1</v>
      </c>
      <c r="M493" s="51" t="s">
        <v>451</v>
      </c>
      <c r="N493" s="51">
        <v>90</v>
      </c>
      <c r="P493" s="51" t="s">
        <v>100</v>
      </c>
      <c r="Q493" s="51" t="s">
        <v>191</v>
      </c>
      <c r="T493" s="51">
        <v>201610</v>
      </c>
      <c r="U493" s="51" t="s">
        <v>34</v>
      </c>
      <c r="V493" s="51">
        <v>0</v>
      </c>
      <c r="W493" s="6">
        <v>-35.340000000000003</v>
      </c>
      <c r="AA493" s="51" t="s">
        <v>35</v>
      </c>
      <c r="AB493" s="51" t="s">
        <v>59</v>
      </c>
      <c r="AD493" s="51" t="s">
        <v>598</v>
      </c>
      <c r="AE493" s="51" t="s">
        <v>60</v>
      </c>
      <c r="AG493" s="51" t="s">
        <v>100</v>
      </c>
      <c r="AH493" s="51" t="s">
        <v>105</v>
      </c>
    </row>
    <row r="494" spans="1:34" x14ac:dyDescent="0.3">
      <c r="A494" s="51" t="s">
        <v>30</v>
      </c>
      <c r="B494" s="51">
        <v>1</v>
      </c>
      <c r="C494" s="51" t="s">
        <v>203</v>
      </c>
      <c r="D494" s="51">
        <v>442</v>
      </c>
      <c r="E494" s="51" t="s">
        <v>195</v>
      </c>
      <c r="F494" s="51" t="s">
        <v>10</v>
      </c>
      <c r="G494" s="51" t="s">
        <v>190</v>
      </c>
      <c r="H494" s="51" t="s">
        <v>190</v>
      </c>
      <c r="I494" s="51" t="s">
        <v>100</v>
      </c>
      <c r="J494" s="51" t="s">
        <v>100</v>
      </c>
      <c r="K494" s="51" t="s">
        <v>100</v>
      </c>
      <c r="L494" s="51">
        <v>1</v>
      </c>
      <c r="M494" s="51" t="s">
        <v>451</v>
      </c>
      <c r="N494" s="51">
        <v>90</v>
      </c>
      <c r="P494" s="51" t="s">
        <v>100</v>
      </c>
      <c r="Q494" s="51" t="s">
        <v>191</v>
      </c>
      <c r="T494" s="51">
        <v>201610</v>
      </c>
      <c r="U494" s="51" t="s">
        <v>34</v>
      </c>
      <c r="V494" s="51">
        <v>0</v>
      </c>
      <c r="W494" s="6">
        <v>-2820.51</v>
      </c>
      <c r="AA494" s="51" t="s">
        <v>35</v>
      </c>
      <c r="AB494" s="51" t="s">
        <v>59</v>
      </c>
      <c r="AD494" s="51" t="s">
        <v>598</v>
      </c>
      <c r="AE494" s="51" t="s">
        <v>60</v>
      </c>
      <c r="AG494" s="51" t="s">
        <v>100</v>
      </c>
      <c r="AH494" s="51" t="s">
        <v>105</v>
      </c>
    </row>
    <row r="495" spans="1:34" x14ac:dyDescent="0.3">
      <c r="A495" s="51" t="s">
        <v>30</v>
      </c>
      <c r="B495" s="51">
        <v>1</v>
      </c>
      <c r="C495" s="51" t="s">
        <v>203</v>
      </c>
      <c r="D495" s="51">
        <v>442</v>
      </c>
      <c r="E495" s="51" t="s">
        <v>196</v>
      </c>
      <c r="F495" s="51" t="s">
        <v>11</v>
      </c>
      <c r="G495" s="51" t="s">
        <v>190</v>
      </c>
      <c r="H495" s="51" t="s">
        <v>190</v>
      </c>
      <c r="I495" s="51" t="s">
        <v>100</v>
      </c>
      <c r="J495" s="51" t="s">
        <v>100</v>
      </c>
      <c r="K495" s="51" t="s">
        <v>100</v>
      </c>
      <c r="L495" s="51">
        <v>1</v>
      </c>
      <c r="M495" s="51" t="s">
        <v>451</v>
      </c>
      <c r="N495" s="51">
        <v>90</v>
      </c>
      <c r="P495" s="51" t="s">
        <v>100</v>
      </c>
      <c r="Q495" s="51" t="s">
        <v>191</v>
      </c>
      <c r="T495" s="51">
        <v>201610</v>
      </c>
      <c r="U495" s="51" t="s">
        <v>34</v>
      </c>
      <c r="V495" s="51">
        <v>0</v>
      </c>
      <c r="W495" s="6">
        <v>-653.71</v>
      </c>
      <c r="AA495" s="51" t="s">
        <v>35</v>
      </c>
      <c r="AB495" s="51" t="s">
        <v>59</v>
      </c>
      <c r="AD495" s="51" t="s">
        <v>598</v>
      </c>
      <c r="AE495" s="51" t="s">
        <v>60</v>
      </c>
      <c r="AG495" s="51" t="s">
        <v>100</v>
      </c>
      <c r="AH495" s="51" t="s">
        <v>105</v>
      </c>
    </row>
    <row r="496" spans="1:34" x14ac:dyDescent="0.3">
      <c r="A496" s="51" t="s">
        <v>30</v>
      </c>
      <c r="B496" s="51">
        <v>1</v>
      </c>
      <c r="C496" s="51" t="s">
        <v>203</v>
      </c>
      <c r="D496" s="51">
        <v>442</v>
      </c>
      <c r="E496" s="51" t="s">
        <v>197</v>
      </c>
      <c r="F496" s="51" t="s">
        <v>12</v>
      </c>
      <c r="G496" s="51" t="s">
        <v>190</v>
      </c>
      <c r="H496" s="51" t="s">
        <v>190</v>
      </c>
      <c r="I496" s="51" t="s">
        <v>100</v>
      </c>
      <c r="J496" s="51" t="s">
        <v>100</v>
      </c>
      <c r="K496" s="51" t="s">
        <v>100</v>
      </c>
      <c r="L496" s="51">
        <v>1</v>
      </c>
      <c r="M496" s="51" t="s">
        <v>451</v>
      </c>
      <c r="N496" s="51">
        <v>90</v>
      </c>
      <c r="P496" s="51" t="s">
        <v>100</v>
      </c>
      <c r="Q496" s="51" t="s">
        <v>191</v>
      </c>
      <c r="T496" s="51">
        <v>201610</v>
      </c>
      <c r="U496" s="51" t="s">
        <v>34</v>
      </c>
      <c r="V496" s="51">
        <v>0</v>
      </c>
      <c r="W496" s="6">
        <v>-525.99</v>
      </c>
      <c r="AA496" s="51" t="s">
        <v>35</v>
      </c>
      <c r="AB496" s="51" t="s">
        <v>59</v>
      </c>
      <c r="AD496" s="51" t="s">
        <v>598</v>
      </c>
      <c r="AE496" s="51" t="s">
        <v>60</v>
      </c>
      <c r="AG496" s="51" t="s">
        <v>100</v>
      </c>
      <c r="AH496" s="51" t="s">
        <v>105</v>
      </c>
    </row>
    <row r="497" spans="1:34" x14ac:dyDescent="0.3">
      <c r="A497" s="51" t="s">
        <v>30</v>
      </c>
      <c r="B497" s="51">
        <v>1</v>
      </c>
      <c r="C497" s="51" t="s">
        <v>203</v>
      </c>
      <c r="D497" s="51">
        <v>442</v>
      </c>
      <c r="E497" s="51" t="s">
        <v>198</v>
      </c>
      <c r="F497" s="51" t="s">
        <v>13</v>
      </c>
      <c r="G497" s="51" t="s">
        <v>190</v>
      </c>
      <c r="H497" s="51" t="s">
        <v>190</v>
      </c>
      <c r="I497" s="51" t="s">
        <v>100</v>
      </c>
      <c r="J497" s="51" t="s">
        <v>100</v>
      </c>
      <c r="K497" s="51" t="s">
        <v>100</v>
      </c>
      <c r="L497" s="51">
        <v>1</v>
      </c>
      <c r="M497" s="51" t="s">
        <v>451</v>
      </c>
      <c r="N497" s="51">
        <v>90</v>
      </c>
      <c r="P497" s="51" t="s">
        <v>100</v>
      </c>
      <c r="Q497" s="51" t="s">
        <v>191</v>
      </c>
      <c r="T497" s="51">
        <v>201610</v>
      </c>
      <c r="U497" s="51" t="s">
        <v>34</v>
      </c>
      <c r="V497" s="51">
        <v>0</v>
      </c>
      <c r="W497" s="6">
        <v>-531.37</v>
      </c>
      <c r="AA497" s="51" t="s">
        <v>35</v>
      </c>
      <c r="AB497" s="51" t="s">
        <v>59</v>
      </c>
      <c r="AD497" s="51" t="s">
        <v>598</v>
      </c>
      <c r="AE497" s="51" t="s">
        <v>60</v>
      </c>
      <c r="AG497" s="51" t="s">
        <v>100</v>
      </c>
      <c r="AH497" s="51" t="s">
        <v>105</v>
      </c>
    </row>
  </sheetData>
  <autoFilter ref="A1:AH410">
    <sortState ref="A2:AH497">
      <sortCondition ref="T1:T410"/>
    </sortState>
  </autoFilter>
  <pageMargins left="0.25" right="0.25" top="0.75" bottom="0.75" header="0.3" footer="0.3"/>
  <pageSetup paperSize="17" scale="63" fitToHeight="0" orientation="landscape" r:id="rId1"/>
  <headerFooter scaleWithDoc="0">
    <oddFooter xml:space="preserve">&amp;R&amp;"Arial,Bold"&amp;12Schedule WRD-4, page &amp;P of 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I96"/>
  <sheetViews>
    <sheetView tabSelected="1" workbookViewId="0">
      <selection activeCell="C2" sqref="C2"/>
    </sheetView>
  </sheetViews>
  <sheetFormatPr defaultColWidth="27.875" defaultRowHeight="16.5" x14ac:dyDescent="0.3"/>
  <cols>
    <col min="1" max="1" width="5.875" style="45" bestFit="1" customWidth="1"/>
    <col min="2" max="2" width="5.75" style="45" customWidth="1"/>
    <col min="3" max="3" width="4.75" style="45" customWidth="1"/>
    <col min="4" max="4" width="11.625" style="45" customWidth="1"/>
    <col min="5" max="5" width="10.75" style="45" customWidth="1"/>
    <col min="6" max="6" width="10.25" style="45" customWidth="1"/>
    <col min="7" max="7" width="9.625" style="45" customWidth="1"/>
    <col min="8" max="8" width="33.25" style="45" customWidth="1"/>
    <col min="9" max="9" width="46.625" style="45" customWidth="1"/>
    <col min="10" max="10" width="27.875" style="45"/>
    <col min="11" max="11" width="14" style="45" customWidth="1"/>
    <col min="12" max="17" width="27.875" style="45"/>
    <col min="18" max="18" width="14.375" style="45" customWidth="1"/>
    <col min="19" max="16384" width="27.875" style="45"/>
  </cols>
  <sheetData>
    <row r="1" spans="1:9" x14ac:dyDescent="0.3">
      <c r="A1" s="43" t="s">
        <v>450</v>
      </c>
    </row>
    <row r="2" spans="1:9" x14ac:dyDescent="0.3">
      <c r="A2" s="43"/>
    </row>
    <row r="4" spans="1:9" x14ac:dyDescent="0.3">
      <c r="A4" s="46"/>
      <c r="B4" s="46"/>
      <c r="C4" s="46"/>
      <c r="D4" s="46"/>
      <c r="E4" s="46"/>
      <c r="F4" s="46"/>
      <c r="G4" s="46"/>
      <c r="H4" s="46"/>
      <c r="I4" s="46"/>
    </row>
    <row r="5" spans="1:9" x14ac:dyDescent="0.3">
      <c r="A5" s="48"/>
      <c r="B5" s="49"/>
      <c r="C5" s="49"/>
      <c r="D5" s="49"/>
      <c r="E5" s="49"/>
      <c r="F5" s="49"/>
      <c r="G5" s="48"/>
      <c r="H5" s="49"/>
      <c r="I5" s="49"/>
    </row>
    <row r="6" spans="1:9" x14ac:dyDescent="0.3">
      <c r="A6" s="48"/>
      <c r="B6" s="49"/>
      <c r="C6" s="49"/>
      <c r="D6" s="49"/>
      <c r="E6" s="49"/>
      <c r="F6" s="49"/>
      <c r="G6" s="48"/>
      <c r="H6" s="49"/>
      <c r="I6" s="49"/>
    </row>
    <row r="7" spans="1:9" x14ac:dyDescent="0.3">
      <c r="A7" s="48"/>
      <c r="B7" s="49"/>
      <c r="C7" s="49"/>
      <c r="D7" s="49"/>
      <c r="E7" s="49"/>
      <c r="F7" s="49"/>
      <c r="G7" s="48"/>
      <c r="H7" s="49"/>
      <c r="I7" s="49"/>
    </row>
    <row r="8" spans="1:9" x14ac:dyDescent="0.3">
      <c r="A8" s="48"/>
      <c r="B8" s="49"/>
      <c r="C8" s="49"/>
      <c r="D8" s="49"/>
      <c r="E8" s="49"/>
      <c r="F8" s="49"/>
      <c r="G8" s="48"/>
      <c r="H8" s="49"/>
      <c r="I8" s="49"/>
    </row>
    <row r="9" spans="1:9" x14ac:dyDescent="0.3">
      <c r="A9" s="48"/>
      <c r="B9" s="49"/>
      <c r="C9" s="49"/>
      <c r="D9" s="49"/>
      <c r="E9" s="49"/>
      <c r="F9" s="49"/>
      <c r="G9" s="48"/>
      <c r="H9" s="49"/>
      <c r="I9" s="49"/>
    </row>
    <row r="10" spans="1:9" x14ac:dyDescent="0.3">
      <c r="A10" s="48"/>
      <c r="B10" s="49"/>
      <c r="C10" s="49"/>
      <c r="D10" s="49"/>
      <c r="E10" s="49"/>
      <c r="F10" s="49"/>
      <c r="G10" s="48"/>
      <c r="H10" s="49"/>
      <c r="I10" s="49"/>
    </row>
    <row r="11" spans="1:9" x14ac:dyDescent="0.3">
      <c r="A11" s="48"/>
      <c r="B11" s="49"/>
      <c r="C11" s="49"/>
      <c r="D11" s="49"/>
      <c r="E11" s="49"/>
      <c r="F11" s="49"/>
      <c r="G11" s="48"/>
      <c r="H11" s="49"/>
      <c r="I11" s="49"/>
    </row>
    <row r="12" spans="1:9" x14ac:dyDescent="0.3">
      <c r="A12" s="48"/>
      <c r="B12" s="49"/>
      <c r="C12" s="49"/>
      <c r="D12" s="49"/>
      <c r="E12" s="49"/>
      <c r="F12" s="49"/>
      <c r="G12" s="48"/>
      <c r="H12" s="49"/>
      <c r="I12" s="49"/>
    </row>
    <row r="13" spans="1:9" x14ac:dyDescent="0.3">
      <c r="A13" s="48"/>
      <c r="B13" s="49"/>
      <c r="C13" s="49"/>
      <c r="D13" s="49"/>
      <c r="E13" s="49"/>
      <c r="F13" s="49"/>
      <c r="G13" s="48"/>
      <c r="H13" s="49"/>
      <c r="I13" s="49"/>
    </row>
    <row r="14" spans="1:9" x14ac:dyDescent="0.3">
      <c r="A14" s="48"/>
      <c r="B14" s="49"/>
      <c r="C14" s="49"/>
      <c r="D14" s="49"/>
      <c r="E14" s="49"/>
      <c r="F14" s="49"/>
      <c r="G14" s="48"/>
      <c r="H14" s="49"/>
      <c r="I14" s="49"/>
    </row>
    <row r="15" spans="1:9" x14ac:dyDescent="0.3">
      <c r="A15" s="48"/>
      <c r="B15" s="49"/>
      <c r="C15" s="49"/>
      <c r="D15" s="49"/>
      <c r="E15" s="49"/>
      <c r="F15" s="49"/>
      <c r="G15" s="48"/>
      <c r="H15" s="49"/>
      <c r="I15" s="49"/>
    </row>
    <row r="16" spans="1:9" x14ac:dyDescent="0.3">
      <c r="A16" s="48"/>
      <c r="B16" s="49"/>
      <c r="C16" s="49"/>
      <c r="D16" s="49"/>
      <c r="E16" s="49"/>
      <c r="F16" s="49"/>
      <c r="G16" s="48"/>
      <c r="H16" s="49"/>
      <c r="I16" s="49"/>
    </row>
    <row r="17" spans="1:9" x14ac:dyDescent="0.3">
      <c r="A17" s="48"/>
      <c r="B17" s="49"/>
      <c r="C17" s="49"/>
      <c r="D17" s="49"/>
      <c r="E17" s="49"/>
      <c r="F17" s="49"/>
      <c r="G17" s="48"/>
      <c r="H17" s="49"/>
      <c r="I17" s="49"/>
    </row>
    <row r="18" spans="1:9" x14ac:dyDescent="0.3">
      <c r="A18" s="48"/>
      <c r="B18" s="49"/>
      <c r="C18" s="49"/>
      <c r="D18" s="49"/>
      <c r="E18" s="49"/>
      <c r="F18" s="49"/>
      <c r="G18" s="48"/>
      <c r="H18" s="49"/>
      <c r="I18" s="49"/>
    </row>
    <row r="19" spans="1:9" x14ac:dyDescent="0.3">
      <c r="A19" s="48"/>
      <c r="B19" s="49"/>
      <c r="C19" s="49"/>
      <c r="D19" s="49"/>
      <c r="E19" s="49"/>
      <c r="F19" s="49"/>
      <c r="G19" s="48"/>
      <c r="H19" s="49"/>
      <c r="I19" s="49"/>
    </row>
    <row r="20" spans="1:9" x14ac:dyDescent="0.3">
      <c r="A20" s="48"/>
      <c r="B20" s="49"/>
      <c r="C20" s="49"/>
      <c r="D20" s="49"/>
      <c r="E20" s="49"/>
      <c r="F20" s="49"/>
      <c r="G20" s="48"/>
      <c r="H20" s="49"/>
      <c r="I20" s="49"/>
    </row>
    <row r="21" spans="1:9" x14ac:dyDescent="0.3">
      <c r="A21" s="48"/>
      <c r="B21" s="49"/>
      <c r="C21" s="49"/>
      <c r="D21" s="49"/>
      <c r="E21" s="49"/>
      <c r="F21" s="49"/>
      <c r="G21" s="48"/>
      <c r="H21" s="49"/>
      <c r="I21" s="49"/>
    </row>
    <row r="22" spans="1:9" x14ac:dyDescent="0.3">
      <c r="A22" s="48"/>
      <c r="B22" s="49"/>
      <c r="C22" s="49"/>
      <c r="D22" s="49"/>
      <c r="E22" s="49"/>
      <c r="F22" s="49"/>
      <c r="G22" s="48"/>
      <c r="H22" s="49"/>
      <c r="I22" s="49"/>
    </row>
    <row r="23" spans="1:9" x14ac:dyDescent="0.3">
      <c r="A23" s="48"/>
      <c r="B23" s="49"/>
      <c r="C23" s="49"/>
      <c r="D23" s="49"/>
      <c r="E23" s="49"/>
      <c r="F23" s="49"/>
      <c r="G23" s="48"/>
      <c r="H23" s="49"/>
      <c r="I23" s="49"/>
    </row>
    <row r="24" spans="1:9" x14ac:dyDescent="0.3">
      <c r="A24" s="48"/>
      <c r="B24" s="49"/>
      <c r="C24" s="49"/>
      <c r="D24" s="49"/>
      <c r="E24" s="49"/>
      <c r="F24" s="49"/>
      <c r="G24" s="48"/>
      <c r="H24" s="49"/>
      <c r="I24" s="49"/>
    </row>
    <row r="25" spans="1:9" x14ac:dyDescent="0.3">
      <c r="A25" s="48"/>
      <c r="B25" s="49"/>
      <c r="C25" s="49"/>
      <c r="D25" s="49"/>
      <c r="E25" s="49"/>
      <c r="F25" s="49"/>
      <c r="G25" s="48"/>
      <c r="H25" s="49"/>
      <c r="I25" s="49"/>
    </row>
    <row r="26" spans="1:9" x14ac:dyDescent="0.3">
      <c r="A26" s="48"/>
      <c r="B26" s="49"/>
      <c r="C26" s="49"/>
      <c r="D26" s="49"/>
      <c r="E26" s="49"/>
      <c r="F26" s="49"/>
      <c r="G26" s="48"/>
      <c r="H26" s="49"/>
      <c r="I26" s="49"/>
    </row>
    <row r="27" spans="1:9" x14ac:dyDescent="0.3">
      <c r="A27" s="48"/>
      <c r="B27" s="49"/>
      <c r="C27" s="49"/>
      <c r="D27" s="49"/>
      <c r="E27" s="49"/>
      <c r="F27" s="49"/>
      <c r="G27" s="48"/>
      <c r="H27" s="49"/>
      <c r="I27" s="49"/>
    </row>
    <row r="28" spans="1:9" x14ac:dyDescent="0.3">
      <c r="A28" s="48"/>
      <c r="B28" s="49"/>
      <c r="C28" s="49"/>
      <c r="D28" s="49"/>
      <c r="E28" s="49"/>
      <c r="F28" s="49"/>
      <c r="G28" s="48"/>
      <c r="H28" s="49"/>
      <c r="I28" s="49"/>
    </row>
    <row r="29" spans="1:9" x14ac:dyDescent="0.3">
      <c r="A29" s="48"/>
      <c r="B29" s="49"/>
      <c r="C29" s="49"/>
      <c r="D29" s="49"/>
      <c r="E29" s="49"/>
      <c r="F29" s="49"/>
      <c r="G29" s="48"/>
      <c r="H29" s="49"/>
      <c r="I29" s="49"/>
    </row>
    <row r="30" spans="1:9" x14ac:dyDescent="0.3">
      <c r="A30" s="48"/>
      <c r="B30" s="49"/>
      <c r="C30" s="49"/>
      <c r="D30" s="49"/>
      <c r="E30" s="49"/>
      <c r="F30" s="49"/>
      <c r="G30" s="48"/>
      <c r="H30" s="49"/>
      <c r="I30" s="49"/>
    </row>
    <row r="31" spans="1:9" x14ac:dyDescent="0.3">
      <c r="A31" s="48"/>
      <c r="B31" s="49"/>
      <c r="C31" s="49"/>
      <c r="D31" s="49"/>
      <c r="E31" s="49"/>
      <c r="F31" s="49"/>
      <c r="G31" s="48"/>
      <c r="H31" s="49"/>
      <c r="I31" s="49"/>
    </row>
    <row r="32" spans="1:9" x14ac:dyDescent="0.3">
      <c r="A32" s="48"/>
      <c r="B32" s="49"/>
      <c r="C32" s="49"/>
      <c r="D32" s="49"/>
      <c r="E32" s="49"/>
      <c r="F32" s="49"/>
      <c r="G32" s="48"/>
      <c r="H32" s="49"/>
      <c r="I32" s="49"/>
    </row>
    <row r="33" spans="1:9" x14ac:dyDescent="0.3">
      <c r="A33" s="48"/>
      <c r="B33" s="49"/>
      <c r="C33" s="49"/>
      <c r="D33" s="49"/>
      <c r="E33" s="49"/>
      <c r="F33" s="49"/>
      <c r="G33" s="48"/>
      <c r="H33" s="49"/>
      <c r="I33" s="49"/>
    </row>
    <row r="34" spans="1:9" x14ac:dyDescent="0.3">
      <c r="A34" s="48"/>
      <c r="B34" s="49"/>
      <c r="C34" s="49"/>
      <c r="D34" s="49"/>
      <c r="E34" s="49"/>
      <c r="F34" s="49"/>
      <c r="G34" s="48"/>
      <c r="H34" s="49"/>
      <c r="I34" s="49"/>
    </row>
    <row r="35" spans="1:9" x14ac:dyDescent="0.3">
      <c r="A35" s="48"/>
      <c r="B35" s="49"/>
      <c r="C35" s="49"/>
      <c r="D35" s="49"/>
      <c r="E35" s="49"/>
      <c r="F35" s="49"/>
      <c r="G35" s="48"/>
      <c r="H35" s="49"/>
      <c r="I35" s="49"/>
    </row>
    <row r="36" spans="1:9" x14ac:dyDescent="0.3">
      <c r="A36" s="48"/>
      <c r="B36" s="49"/>
      <c r="C36" s="49"/>
      <c r="D36" s="49"/>
      <c r="E36" s="49"/>
      <c r="F36" s="49"/>
      <c r="G36" s="48"/>
      <c r="H36" s="49"/>
      <c r="I36" s="49"/>
    </row>
    <row r="37" spans="1:9" x14ac:dyDescent="0.3">
      <c r="A37" s="48"/>
      <c r="B37" s="49"/>
      <c r="C37" s="49"/>
      <c r="D37" s="49"/>
      <c r="E37" s="49"/>
      <c r="F37" s="49"/>
      <c r="G37" s="48"/>
      <c r="H37" s="49"/>
      <c r="I37" s="49"/>
    </row>
    <row r="38" spans="1:9" x14ac:dyDescent="0.3">
      <c r="A38" s="48"/>
      <c r="B38" s="49"/>
      <c r="C38" s="49"/>
      <c r="D38" s="49"/>
      <c r="E38" s="49"/>
      <c r="F38" s="49"/>
      <c r="G38" s="48"/>
      <c r="H38" s="49"/>
      <c r="I38" s="49"/>
    </row>
    <row r="39" spans="1:9" x14ac:dyDescent="0.3">
      <c r="A39" s="48"/>
      <c r="B39" s="49"/>
      <c r="C39" s="49"/>
      <c r="D39" s="49"/>
      <c r="E39" s="49"/>
      <c r="F39" s="49"/>
      <c r="G39" s="48"/>
      <c r="H39" s="49"/>
      <c r="I39" s="49"/>
    </row>
    <row r="40" spans="1:9" x14ac:dyDescent="0.3">
      <c r="A40" s="48"/>
      <c r="B40" s="49"/>
      <c r="C40" s="49"/>
      <c r="D40" s="49"/>
      <c r="E40" s="49"/>
      <c r="F40" s="49"/>
      <c r="G40" s="48"/>
      <c r="H40" s="49"/>
      <c r="I40" s="49"/>
    </row>
    <row r="41" spans="1:9" x14ac:dyDescent="0.3">
      <c r="A41" s="48"/>
      <c r="B41" s="49"/>
      <c r="C41" s="49"/>
      <c r="D41" s="49"/>
      <c r="E41" s="49"/>
      <c r="F41" s="49"/>
      <c r="G41" s="48"/>
      <c r="H41" s="49"/>
      <c r="I41" s="49"/>
    </row>
    <row r="42" spans="1:9" x14ac:dyDescent="0.3">
      <c r="A42" s="48"/>
      <c r="B42" s="49"/>
      <c r="C42" s="49"/>
      <c r="D42" s="49"/>
      <c r="E42" s="49"/>
      <c r="F42" s="49"/>
      <c r="G42" s="48"/>
      <c r="H42" s="49"/>
      <c r="I42" s="49"/>
    </row>
    <row r="43" spans="1:9" x14ac:dyDescent="0.3">
      <c r="A43" s="48"/>
      <c r="B43" s="49"/>
      <c r="C43" s="49"/>
      <c r="D43" s="49"/>
      <c r="E43" s="49"/>
      <c r="F43" s="49"/>
      <c r="G43" s="48"/>
      <c r="H43" s="49"/>
      <c r="I43" s="49"/>
    </row>
    <row r="44" spans="1:9" x14ac:dyDescent="0.3">
      <c r="A44" s="48"/>
      <c r="B44" s="49"/>
      <c r="C44" s="49"/>
      <c r="D44" s="49"/>
      <c r="E44" s="49"/>
      <c r="F44" s="49"/>
      <c r="G44" s="48"/>
      <c r="H44" s="49"/>
      <c r="I44" s="49"/>
    </row>
    <row r="45" spans="1:9" x14ac:dyDescent="0.3">
      <c r="A45" s="48"/>
      <c r="B45" s="49"/>
      <c r="C45" s="49"/>
      <c r="D45" s="49"/>
      <c r="E45" s="49"/>
      <c r="F45" s="49"/>
      <c r="G45" s="48"/>
      <c r="H45" s="49"/>
      <c r="I45" s="49"/>
    </row>
    <row r="46" spans="1:9" x14ac:dyDescent="0.3">
      <c r="A46" s="48"/>
      <c r="B46" s="49"/>
      <c r="C46" s="49"/>
      <c r="D46" s="49"/>
      <c r="E46" s="49"/>
      <c r="F46" s="49"/>
      <c r="G46" s="48"/>
      <c r="H46" s="49"/>
      <c r="I46" s="49"/>
    </row>
    <row r="47" spans="1:9" x14ac:dyDescent="0.3">
      <c r="A47" s="48"/>
      <c r="B47" s="49"/>
      <c r="C47" s="49"/>
      <c r="D47" s="49"/>
      <c r="E47" s="49"/>
      <c r="F47" s="49"/>
      <c r="G47" s="48"/>
      <c r="H47" s="49"/>
      <c r="I47" s="49"/>
    </row>
    <row r="48" spans="1:9" x14ac:dyDescent="0.3">
      <c r="A48" s="48"/>
      <c r="B48" s="49"/>
      <c r="C48" s="49"/>
      <c r="D48" s="49"/>
      <c r="E48" s="49"/>
      <c r="F48" s="49"/>
      <c r="G48" s="48"/>
      <c r="H48" s="49"/>
      <c r="I48" s="49"/>
    </row>
    <row r="49" spans="1:9" x14ac:dyDescent="0.3">
      <c r="A49" s="48"/>
      <c r="B49" s="49"/>
      <c r="C49" s="49"/>
      <c r="D49" s="49"/>
      <c r="E49" s="49"/>
      <c r="F49" s="49"/>
      <c r="G49" s="48"/>
      <c r="H49" s="49"/>
      <c r="I49" s="49"/>
    </row>
    <row r="50" spans="1:9" x14ac:dyDescent="0.3">
      <c r="A50" s="48"/>
      <c r="B50" s="49"/>
      <c r="C50" s="49"/>
      <c r="D50" s="49"/>
      <c r="E50" s="49"/>
      <c r="F50" s="49"/>
      <c r="G50" s="48"/>
      <c r="H50" s="49"/>
      <c r="I50" s="49"/>
    </row>
    <row r="51" spans="1:9" x14ac:dyDescent="0.3">
      <c r="A51" s="48"/>
      <c r="B51" s="49"/>
      <c r="C51" s="49"/>
      <c r="D51" s="49"/>
      <c r="E51" s="49"/>
      <c r="F51" s="49"/>
      <c r="G51" s="48"/>
      <c r="H51" s="49"/>
      <c r="I51" s="49"/>
    </row>
    <row r="52" spans="1:9" x14ac:dyDescent="0.3">
      <c r="A52" s="48"/>
      <c r="B52" s="49"/>
      <c r="C52" s="49"/>
      <c r="D52" s="49"/>
      <c r="E52" s="49"/>
      <c r="F52" s="49"/>
      <c r="G52" s="48"/>
      <c r="H52" s="49"/>
      <c r="I52" s="49"/>
    </row>
    <row r="53" spans="1:9" x14ac:dyDescent="0.3">
      <c r="A53" s="48"/>
      <c r="B53" s="49"/>
      <c r="C53" s="49"/>
      <c r="D53" s="49"/>
      <c r="E53" s="49"/>
      <c r="F53" s="49"/>
      <c r="G53" s="48"/>
      <c r="H53" s="49"/>
      <c r="I53" s="49"/>
    </row>
    <row r="54" spans="1:9" x14ac:dyDescent="0.3">
      <c r="A54" s="48"/>
      <c r="B54" s="49"/>
      <c r="C54" s="49"/>
      <c r="D54" s="49"/>
      <c r="E54" s="49"/>
      <c r="F54" s="49"/>
      <c r="G54" s="48"/>
      <c r="H54" s="49"/>
      <c r="I54" s="49"/>
    </row>
    <row r="55" spans="1:9" x14ac:dyDescent="0.3">
      <c r="A55" s="48"/>
      <c r="B55" s="49"/>
      <c r="C55" s="49"/>
      <c r="D55" s="49"/>
      <c r="E55" s="49"/>
      <c r="F55" s="49"/>
      <c r="G55" s="48"/>
      <c r="H55" s="49"/>
      <c r="I55" s="49"/>
    </row>
    <row r="56" spans="1:9" x14ac:dyDescent="0.3">
      <c r="A56" s="48"/>
      <c r="B56" s="49"/>
      <c r="C56" s="49"/>
      <c r="D56" s="49"/>
      <c r="E56" s="49"/>
      <c r="F56" s="49"/>
      <c r="G56" s="48"/>
      <c r="H56" s="49"/>
      <c r="I56" s="49"/>
    </row>
    <row r="57" spans="1:9" x14ac:dyDescent="0.3">
      <c r="A57" s="48"/>
      <c r="B57" s="49"/>
      <c r="C57" s="49"/>
      <c r="D57" s="49"/>
      <c r="E57" s="49"/>
      <c r="F57" s="49"/>
      <c r="G57" s="48"/>
      <c r="H57" s="49"/>
      <c r="I57" s="49"/>
    </row>
    <row r="58" spans="1:9" x14ac:dyDescent="0.3">
      <c r="A58" s="48"/>
      <c r="B58" s="49"/>
      <c r="C58" s="49"/>
      <c r="D58" s="49"/>
      <c r="E58" s="49"/>
      <c r="F58" s="49"/>
      <c r="G58" s="48"/>
      <c r="H58" s="49"/>
      <c r="I58" s="49"/>
    </row>
    <row r="59" spans="1:9" x14ac:dyDescent="0.3">
      <c r="A59" s="48"/>
      <c r="B59" s="49"/>
      <c r="C59" s="49"/>
      <c r="D59" s="49"/>
      <c r="E59" s="49"/>
      <c r="F59" s="49"/>
      <c r="G59" s="48"/>
      <c r="H59" s="49"/>
      <c r="I59" s="49"/>
    </row>
    <row r="60" spans="1:9" x14ac:dyDescent="0.3">
      <c r="A60" s="48"/>
      <c r="B60" s="49"/>
      <c r="C60" s="49"/>
      <c r="D60" s="49"/>
      <c r="E60" s="49"/>
      <c r="F60" s="49"/>
      <c r="G60" s="48"/>
      <c r="H60" s="49"/>
      <c r="I60" s="49"/>
    </row>
    <row r="61" spans="1:9" x14ac:dyDescent="0.3">
      <c r="A61" s="48"/>
      <c r="B61" s="49"/>
      <c r="C61" s="49"/>
      <c r="D61" s="49"/>
      <c r="E61" s="49"/>
      <c r="F61" s="49"/>
      <c r="G61" s="48"/>
      <c r="H61" s="49"/>
      <c r="I61" s="49"/>
    </row>
    <row r="62" spans="1:9" x14ac:dyDescent="0.3">
      <c r="A62" s="48"/>
      <c r="B62" s="49"/>
      <c r="C62" s="49"/>
      <c r="D62" s="49"/>
      <c r="E62" s="49"/>
      <c r="F62" s="49"/>
      <c r="G62" s="48"/>
      <c r="H62" s="49"/>
      <c r="I62" s="49"/>
    </row>
    <row r="63" spans="1:9" x14ac:dyDescent="0.3">
      <c r="A63" s="48"/>
      <c r="B63" s="49"/>
      <c r="C63" s="49"/>
      <c r="D63" s="49"/>
      <c r="E63" s="49"/>
      <c r="F63" s="49"/>
      <c r="G63" s="48"/>
      <c r="H63" s="49"/>
      <c r="I63" s="49"/>
    </row>
    <row r="64" spans="1:9" x14ac:dyDescent="0.3">
      <c r="A64" s="48"/>
      <c r="B64" s="49"/>
      <c r="C64" s="49"/>
      <c r="D64" s="49"/>
      <c r="E64" s="49"/>
      <c r="F64" s="49"/>
      <c r="G64" s="48"/>
      <c r="H64" s="49"/>
      <c r="I64" s="49"/>
    </row>
    <row r="65" spans="1:9" x14ac:dyDescent="0.3">
      <c r="A65" s="48"/>
      <c r="B65" s="49"/>
      <c r="C65" s="49"/>
      <c r="D65" s="49"/>
      <c r="E65" s="49"/>
      <c r="F65" s="49"/>
      <c r="G65" s="48"/>
      <c r="H65" s="49"/>
      <c r="I65" s="49"/>
    </row>
    <row r="66" spans="1:9" x14ac:dyDescent="0.3">
      <c r="A66" s="48"/>
      <c r="B66" s="49"/>
      <c r="C66" s="49"/>
      <c r="D66" s="49"/>
      <c r="E66" s="49"/>
      <c r="F66" s="49"/>
      <c r="G66" s="48"/>
      <c r="H66" s="49"/>
      <c r="I66" s="49"/>
    </row>
    <row r="67" spans="1:9" x14ac:dyDescent="0.3">
      <c r="A67" s="48"/>
      <c r="B67" s="49"/>
      <c r="C67" s="49"/>
      <c r="D67" s="49"/>
      <c r="E67" s="49"/>
      <c r="F67" s="49"/>
      <c r="G67" s="48"/>
      <c r="H67" s="49"/>
      <c r="I67" s="49"/>
    </row>
    <row r="68" spans="1:9" x14ac:dyDescent="0.3">
      <c r="A68" s="48"/>
      <c r="B68" s="49"/>
      <c r="C68" s="49"/>
      <c r="D68" s="49"/>
      <c r="E68" s="49"/>
      <c r="F68" s="49"/>
      <c r="G68" s="48"/>
      <c r="H68" s="49"/>
      <c r="I68" s="49"/>
    </row>
    <row r="69" spans="1:9" x14ac:dyDescent="0.3">
      <c r="A69" s="48"/>
      <c r="B69" s="49"/>
      <c r="C69" s="49"/>
      <c r="D69" s="49"/>
      <c r="E69" s="49"/>
      <c r="F69" s="49"/>
      <c r="G69" s="48"/>
      <c r="H69" s="49"/>
      <c r="I69" s="49"/>
    </row>
    <row r="70" spans="1:9" x14ac:dyDescent="0.3">
      <c r="A70" s="48"/>
      <c r="B70" s="49"/>
      <c r="C70" s="49"/>
      <c r="D70" s="49"/>
      <c r="E70" s="49"/>
      <c r="F70" s="49"/>
      <c r="G70" s="48"/>
      <c r="H70" s="49"/>
      <c r="I70" s="49"/>
    </row>
    <row r="71" spans="1:9" x14ac:dyDescent="0.3">
      <c r="A71" s="48"/>
      <c r="B71" s="49"/>
      <c r="C71" s="49"/>
      <c r="D71" s="49"/>
      <c r="E71" s="49"/>
      <c r="F71" s="49"/>
      <c r="G71" s="48"/>
      <c r="H71" s="49"/>
      <c r="I71" s="49"/>
    </row>
    <row r="72" spans="1:9" x14ac:dyDescent="0.3">
      <c r="A72" s="48"/>
      <c r="B72" s="49"/>
      <c r="C72" s="49"/>
      <c r="D72" s="49"/>
      <c r="E72" s="49"/>
      <c r="F72" s="49"/>
      <c r="G72" s="48"/>
      <c r="H72" s="49"/>
      <c r="I72" s="49"/>
    </row>
    <row r="73" spans="1:9" x14ac:dyDescent="0.3">
      <c r="A73" s="48"/>
      <c r="B73" s="49"/>
      <c r="C73" s="49"/>
      <c r="D73" s="49"/>
      <c r="E73" s="49"/>
      <c r="F73" s="49"/>
      <c r="G73" s="48"/>
      <c r="H73" s="49"/>
      <c r="I73" s="49"/>
    </row>
    <row r="74" spans="1:9" x14ac:dyDescent="0.3">
      <c r="A74" s="48"/>
      <c r="B74" s="49"/>
      <c r="C74" s="49"/>
      <c r="D74" s="49"/>
      <c r="E74" s="49"/>
      <c r="F74" s="49"/>
      <c r="G74" s="48"/>
      <c r="H74" s="49"/>
      <c r="I74" s="49"/>
    </row>
    <row r="75" spans="1:9" x14ac:dyDescent="0.3">
      <c r="A75" s="48"/>
      <c r="B75" s="49"/>
      <c r="C75" s="49"/>
      <c r="D75" s="49"/>
      <c r="E75" s="49"/>
      <c r="F75" s="49"/>
      <c r="G75" s="48"/>
      <c r="H75" s="49"/>
      <c r="I75" s="49"/>
    </row>
    <row r="76" spans="1:9" x14ac:dyDescent="0.3">
      <c r="A76" s="48"/>
      <c r="B76" s="49"/>
      <c r="C76" s="49"/>
      <c r="D76" s="49"/>
      <c r="E76" s="49"/>
      <c r="F76" s="49"/>
      <c r="G76" s="48"/>
      <c r="H76" s="49"/>
      <c r="I76" s="49"/>
    </row>
    <row r="77" spans="1:9" x14ac:dyDescent="0.3">
      <c r="A77" s="48"/>
      <c r="B77" s="49"/>
      <c r="C77" s="49"/>
      <c r="D77" s="49"/>
      <c r="E77" s="49"/>
      <c r="F77" s="49"/>
      <c r="G77" s="48"/>
      <c r="H77" s="49"/>
      <c r="I77" s="49"/>
    </row>
    <row r="78" spans="1:9" x14ac:dyDescent="0.3">
      <c r="A78" s="48"/>
      <c r="B78" s="49"/>
      <c r="C78" s="49"/>
      <c r="D78" s="49"/>
      <c r="E78" s="49"/>
      <c r="F78" s="49"/>
      <c r="G78" s="48"/>
      <c r="H78" s="49"/>
      <c r="I78" s="49"/>
    </row>
    <row r="79" spans="1:9" x14ac:dyDescent="0.3">
      <c r="A79" s="48"/>
      <c r="B79" s="49"/>
      <c r="C79" s="49"/>
      <c r="D79" s="49"/>
      <c r="E79" s="49"/>
      <c r="F79" s="49"/>
      <c r="G79" s="48"/>
      <c r="H79" s="49"/>
      <c r="I79" s="49"/>
    </row>
    <row r="80" spans="1:9" x14ac:dyDescent="0.3">
      <c r="A80" s="48"/>
      <c r="B80" s="49"/>
      <c r="C80" s="49"/>
      <c r="D80" s="49"/>
      <c r="E80" s="49"/>
      <c r="F80" s="49"/>
      <c r="G80" s="48"/>
      <c r="H80" s="49"/>
      <c r="I80" s="49"/>
    </row>
    <row r="81" spans="1:9" x14ac:dyDescent="0.3">
      <c r="A81" s="48"/>
      <c r="B81" s="49"/>
      <c r="C81" s="49"/>
      <c r="D81" s="49"/>
      <c r="E81" s="49"/>
      <c r="F81" s="49"/>
      <c r="G81" s="48"/>
      <c r="H81" s="49"/>
      <c r="I81" s="49"/>
    </row>
    <row r="82" spans="1:9" x14ac:dyDescent="0.3">
      <c r="A82" s="48"/>
      <c r="B82" s="49"/>
      <c r="C82" s="49"/>
      <c r="D82" s="49"/>
      <c r="E82" s="49"/>
      <c r="F82" s="49"/>
      <c r="G82" s="48"/>
      <c r="H82" s="49"/>
      <c r="I82" s="49"/>
    </row>
    <row r="83" spans="1:9" x14ac:dyDescent="0.3">
      <c r="A83" s="48"/>
      <c r="B83" s="49"/>
      <c r="C83" s="49"/>
      <c r="D83" s="49"/>
      <c r="E83" s="49"/>
      <c r="F83" s="49"/>
      <c r="G83" s="48"/>
      <c r="H83" s="49"/>
      <c r="I83" s="49"/>
    </row>
    <row r="84" spans="1:9" x14ac:dyDescent="0.3">
      <c r="A84" s="48"/>
      <c r="B84" s="49"/>
      <c r="C84" s="49"/>
      <c r="D84" s="49"/>
      <c r="E84" s="49"/>
      <c r="F84" s="49"/>
      <c r="G84" s="48"/>
      <c r="H84" s="49"/>
      <c r="I84" s="49"/>
    </row>
    <row r="85" spans="1:9" x14ac:dyDescent="0.3">
      <c r="A85" s="48"/>
      <c r="B85" s="49"/>
      <c r="C85" s="49"/>
      <c r="D85" s="49"/>
      <c r="E85" s="49"/>
      <c r="F85" s="49"/>
      <c r="G85" s="48"/>
      <c r="H85" s="49"/>
      <c r="I85" s="49"/>
    </row>
    <row r="86" spans="1:9" x14ac:dyDescent="0.3">
      <c r="A86" s="48"/>
      <c r="B86" s="49"/>
      <c r="C86" s="49"/>
      <c r="D86" s="49"/>
      <c r="E86" s="49"/>
      <c r="F86" s="49"/>
      <c r="G86" s="48"/>
      <c r="H86" s="49"/>
      <c r="I86" s="49"/>
    </row>
    <row r="87" spans="1:9" x14ac:dyDescent="0.3">
      <c r="A87" s="48"/>
      <c r="B87" s="49"/>
      <c r="C87" s="49"/>
      <c r="D87" s="49"/>
      <c r="E87" s="49"/>
      <c r="F87" s="49"/>
      <c r="G87" s="48"/>
      <c r="H87" s="49"/>
      <c r="I87" s="49"/>
    </row>
    <row r="88" spans="1:9" x14ac:dyDescent="0.3">
      <c r="A88" s="48"/>
      <c r="B88" s="49"/>
      <c r="C88" s="49"/>
      <c r="D88" s="49"/>
      <c r="E88" s="49"/>
      <c r="F88" s="49"/>
      <c r="G88" s="48"/>
      <c r="H88" s="49"/>
      <c r="I88" s="49"/>
    </row>
    <row r="89" spans="1:9" x14ac:dyDescent="0.3">
      <c r="A89" s="48"/>
      <c r="B89" s="49"/>
      <c r="C89" s="49"/>
      <c r="D89" s="49"/>
      <c r="E89" s="49"/>
      <c r="F89" s="49"/>
      <c r="G89" s="48"/>
      <c r="H89" s="49"/>
      <c r="I89" s="49"/>
    </row>
    <row r="90" spans="1:9" x14ac:dyDescent="0.3">
      <c r="A90" s="48"/>
      <c r="B90" s="49"/>
      <c r="C90" s="49"/>
      <c r="D90" s="49"/>
      <c r="E90" s="49"/>
      <c r="F90" s="49"/>
      <c r="G90" s="48"/>
      <c r="H90" s="49"/>
      <c r="I90" s="49"/>
    </row>
    <row r="91" spans="1:9" x14ac:dyDescent="0.3">
      <c r="A91" s="48"/>
      <c r="B91" s="49"/>
      <c r="C91" s="49"/>
      <c r="D91" s="49"/>
      <c r="E91" s="49"/>
      <c r="F91" s="49"/>
      <c r="G91" s="48"/>
      <c r="H91" s="49"/>
      <c r="I91" s="49"/>
    </row>
    <row r="92" spans="1:9" x14ac:dyDescent="0.3">
      <c r="A92" s="48"/>
      <c r="B92" s="49"/>
      <c r="C92" s="49"/>
      <c r="D92" s="49"/>
      <c r="E92" s="49"/>
      <c r="F92" s="49"/>
      <c r="G92" s="48"/>
      <c r="H92" s="49"/>
      <c r="I92" s="49"/>
    </row>
    <row r="93" spans="1:9" x14ac:dyDescent="0.3">
      <c r="A93" s="48"/>
      <c r="B93" s="49"/>
      <c r="C93" s="49"/>
      <c r="D93" s="49"/>
      <c r="E93" s="49"/>
      <c r="F93" s="49"/>
      <c r="G93" s="48"/>
      <c r="H93" s="49"/>
      <c r="I93" s="49"/>
    </row>
    <row r="94" spans="1:9" x14ac:dyDescent="0.3">
      <c r="A94" s="48"/>
      <c r="B94" s="49"/>
      <c r="C94" s="49"/>
      <c r="D94" s="49"/>
      <c r="E94" s="49"/>
      <c r="F94" s="49"/>
      <c r="G94" s="48"/>
      <c r="H94" s="49"/>
      <c r="I94" s="49"/>
    </row>
    <row r="95" spans="1:9" x14ac:dyDescent="0.3">
      <c r="A95" s="48"/>
      <c r="B95" s="49"/>
      <c r="C95" s="49"/>
      <c r="D95" s="49"/>
      <c r="E95" s="49"/>
      <c r="F95" s="49"/>
      <c r="G95" s="48"/>
      <c r="H95" s="49"/>
      <c r="I95" s="49"/>
    </row>
    <row r="96" spans="1:9" x14ac:dyDescent="0.3">
      <c r="A96" s="48"/>
      <c r="B96" s="49"/>
      <c r="C96" s="49"/>
      <c r="D96" s="49"/>
      <c r="E96" s="49"/>
      <c r="F96" s="49"/>
      <c r="G96" s="48"/>
      <c r="H96" s="49"/>
      <c r="I96" s="49"/>
    </row>
  </sheetData>
  <pageMargins left="0.25" right="0.25" top="0.75" bottom="0.75" header="0.3" footer="0.3"/>
  <pageSetup paperSize="17" fitToHeight="0" orientation="landscape" r:id="rId1"/>
  <headerFooter scaleWithDoc="0">
    <oddFooter xml:space="preserve">&amp;R&amp;"Arial,Bold"&amp;12Schedule WRD-4, page &amp;P of &amp;N 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IM19"/>
  <sheetViews>
    <sheetView tabSelected="1" workbookViewId="0">
      <selection activeCell="C2" sqref="C2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14" customWidth="1"/>
    <col min="12" max="12" width="6.875" customWidth="1"/>
    <col min="14" max="14" width="4.25" customWidth="1"/>
    <col min="16" max="16" width="6.625" style="6" hidden="1" customWidth="1"/>
    <col min="17" max="17" width="26" customWidth="1"/>
    <col min="18" max="18" width="14.375" customWidth="1"/>
    <col min="19" max="19" width="0" hidden="1" customWidth="1"/>
    <col min="22" max="22" width="0" hidden="1" customWidth="1"/>
    <col min="23" max="23" width="9" style="6"/>
    <col min="24" max="26" width="0" hidden="1" customWidth="1"/>
    <col min="29" max="29" width="5.5" hidden="1" customWidth="1"/>
    <col min="30" max="30" width="20.75" customWidth="1"/>
  </cols>
  <sheetData>
    <row r="1" spans="1:247" s="70" customFormat="1" ht="15" x14ac:dyDescent="0.25">
      <c r="A1" s="69" t="s">
        <v>14</v>
      </c>
      <c r="B1" s="69" t="s">
        <v>15</v>
      </c>
      <c r="C1" s="69" t="s">
        <v>16</v>
      </c>
      <c r="D1" s="69" t="s">
        <v>17</v>
      </c>
      <c r="E1" s="69" t="s">
        <v>18</v>
      </c>
      <c r="F1" s="69" t="s">
        <v>2</v>
      </c>
      <c r="G1" s="69" t="s">
        <v>19</v>
      </c>
      <c r="H1" s="69" t="s">
        <v>20</v>
      </c>
      <c r="I1" s="69" t="s">
        <v>86</v>
      </c>
      <c r="J1" s="69" t="s">
        <v>87</v>
      </c>
      <c r="K1" s="69" t="s">
        <v>88</v>
      </c>
      <c r="L1" s="69" t="s">
        <v>21</v>
      </c>
      <c r="M1" s="69" t="s">
        <v>22</v>
      </c>
      <c r="N1" s="69" t="s">
        <v>23</v>
      </c>
      <c r="O1" s="69" t="s">
        <v>89</v>
      </c>
      <c r="P1" s="69" t="s">
        <v>90</v>
      </c>
      <c r="Q1" s="69" t="s">
        <v>24</v>
      </c>
      <c r="R1" s="69" t="s">
        <v>91</v>
      </c>
      <c r="S1" s="69" t="s">
        <v>92</v>
      </c>
      <c r="T1" s="69" t="s">
        <v>1</v>
      </c>
      <c r="U1" s="69" t="s">
        <v>25</v>
      </c>
      <c r="V1" s="69" t="s">
        <v>3</v>
      </c>
      <c r="W1" s="5" t="s">
        <v>4</v>
      </c>
      <c r="X1" s="69" t="s">
        <v>93</v>
      </c>
      <c r="Y1" s="69" t="s">
        <v>94</v>
      </c>
      <c r="Z1" s="69" t="s">
        <v>95</v>
      </c>
      <c r="AA1" s="69" t="s">
        <v>26</v>
      </c>
      <c r="AB1" s="69" t="s">
        <v>27</v>
      </c>
      <c r="AC1" s="69" t="s">
        <v>28</v>
      </c>
      <c r="AD1" s="69" t="s">
        <v>29</v>
      </c>
      <c r="AE1" s="69" t="s">
        <v>96</v>
      </c>
      <c r="AF1" s="69" t="s">
        <v>97</v>
      </c>
      <c r="AG1" s="69" t="s">
        <v>98</v>
      </c>
      <c r="AH1" s="69" t="s">
        <v>99</v>
      </c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</row>
    <row r="2" spans="1:247" x14ac:dyDescent="0.3">
      <c r="A2" s="71" t="s">
        <v>30</v>
      </c>
      <c r="B2" s="71">
        <v>1</v>
      </c>
      <c r="C2" s="71">
        <v>21</v>
      </c>
      <c r="D2" s="71">
        <v>419</v>
      </c>
      <c r="E2" s="71">
        <v>14</v>
      </c>
      <c r="F2" s="71">
        <v>419014</v>
      </c>
      <c r="G2" s="71" t="s">
        <v>31</v>
      </c>
      <c r="H2" s="71" t="s">
        <v>31</v>
      </c>
      <c r="I2" s="71" t="s">
        <v>100</v>
      </c>
      <c r="J2" s="71" t="s">
        <v>100</v>
      </c>
      <c r="K2" s="71" t="s">
        <v>100</v>
      </c>
      <c r="L2" s="71">
        <v>1</v>
      </c>
      <c r="M2" s="71" t="s">
        <v>451</v>
      </c>
      <c r="N2" s="71" t="s">
        <v>38</v>
      </c>
      <c r="O2" s="71">
        <v>201604</v>
      </c>
      <c r="P2" s="71" t="s">
        <v>100</v>
      </c>
      <c r="Q2" s="71" t="s">
        <v>452</v>
      </c>
      <c r="R2" s="71"/>
      <c r="S2" s="71"/>
      <c r="T2" s="71">
        <v>201604</v>
      </c>
      <c r="U2" s="71" t="s">
        <v>34</v>
      </c>
      <c r="V2" s="71">
        <v>0</v>
      </c>
      <c r="W2" s="65">
        <v>-0.83</v>
      </c>
      <c r="X2" s="71"/>
      <c r="Y2" s="71"/>
      <c r="Z2" s="71"/>
      <c r="AA2" s="71" t="s">
        <v>35</v>
      </c>
      <c r="AB2" s="71" t="s">
        <v>83</v>
      </c>
      <c r="AC2" s="71"/>
      <c r="AD2" s="71" t="s">
        <v>453</v>
      </c>
      <c r="AE2" s="71" t="s">
        <v>36</v>
      </c>
      <c r="AF2" s="71"/>
      <c r="AG2" s="71" t="s">
        <v>100</v>
      </c>
      <c r="AH2" s="71" t="s">
        <v>105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</row>
    <row r="3" spans="1:247" s="60" customFormat="1" x14ac:dyDescent="0.3">
      <c r="A3" s="83" t="s">
        <v>30</v>
      </c>
      <c r="B3" s="83">
        <v>1</v>
      </c>
      <c r="C3" s="83">
        <v>21</v>
      </c>
      <c r="D3" s="83">
        <v>419</v>
      </c>
      <c r="E3" s="83">
        <v>14</v>
      </c>
      <c r="F3" s="83">
        <v>419014</v>
      </c>
      <c r="G3" s="83" t="s">
        <v>31</v>
      </c>
      <c r="H3" s="83" t="s">
        <v>31</v>
      </c>
      <c r="I3" s="83" t="s">
        <v>100</v>
      </c>
      <c r="J3" s="83" t="s">
        <v>100</v>
      </c>
      <c r="K3" s="83" t="s">
        <v>100</v>
      </c>
      <c r="L3" s="83">
        <v>1</v>
      </c>
      <c r="M3" s="83" t="s">
        <v>451</v>
      </c>
      <c r="N3" s="83" t="s">
        <v>38</v>
      </c>
      <c r="O3" s="83">
        <v>201605</v>
      </c>
      <c r="P3" s="83" t="s">
        <v>100</v>
      </c>
      <c r="Q3" s="83" t="s">
        <v>452</v>
      </c>
      <c r="R3" s="83"/>
      <c r="S3" s="83"/>
      <c r="T3" s="83">
        <v>201605</v>
      </c>
      <c r="U3" s="83" t="s">
        <v>34</v>
      </c>
      <c r="V3" s="83">
        <v>0</v>
      </c>
      <c r="W3" s="84">
        <v>-6</v>
      </c>
      <c r="X3" s="83"/>
      <c r="Y3" s="83"/>
      <c r="Z3" s="83"/>
      <c r="AA3" s="83" t="s">
        <v>35</v>
      </c>
      <c r="AB3" s="83" t="s">
        <v>83</v>
      </c>
      <c r="AC3" s="83"/>
      <c r="AD3" s="83" t="s">
        <v>454</v>
      </c>
      <c r="AE3" s="83" t="s">
        <v>36</v>
      </c>
      <c r="AF3" s="83"/>
      <c r="AG3" s="83" t="s">
        <v>100</v>
      </c>
      <c r="AH3" s="83" t="s">
        <v>105</v>
      </c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5"/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</row>
    <row r="4" spans="1:247" s="60" customFormat="1" x14ac:dyDescent="0.3">
      <c r="A4" s="83" t="s">
        <v>30</v>
      </c>
      <c r="B4" s="83">
        <v>1</v>
      </c>
      <c r="C4" s="83">
        <v>21</v>
      </c>
      <c r="D4" s="83">
        <v>419</v>
      </c>
      <c r="E4" s="83">
        <v>14</v>
      </c>
      <c r="F4" s="83">
        <v>419014</v>
      </c>
      <c r="G4" s="83" t="s">
        <v>31</v>
      </c>
      <c r="H4" s="83" t="s">
        <v>31</v>
      </c>
      <c r="I4" s="83" t="s">
        <v>100</v>
      </c>
      <c r="J4" s="83" t="s">
        <v>100</v>
      </c>
      <c r="K4" s="83" t="s">
        <v>100</v>
      </c>
      <c r="L4" s="83">
        <v>1</v>
      </c>
      <c r="M4" s="83" t="s">
        <v>451</v>
      </c>
      <c r="N4" s="83" t="s">
        <v>38</v>
      </c>
      <c r="O4" s="83">
        <v>201605</v>
      </c>
      <c r="P4" s="83" t="s">
        <v>100</v>
      </c>
      <c r="Q4" s="83" t="s">
        <v>455</v>
      </c>
      <c r="R4" s="83"/>
      <c r="S4" s="83"/>
      <c r="T4" s="83">
        <v>201605</v>
      </c>
      <c r="U4" s="83" t="s">
        <v>37</v>
      </c>
      <c r="V4" s="83">
        <v>0</v>
      </c>
      <c r="W4" s="84">
        <v>6</v>
      </c>
      <c r="X4" s="83"/>
      <c r="Y4" s="83"/>
      <c r="Z4" s="83"/>
      <c r="AA4" s="83" t="s">
        <v>35</v>
      </c>
      <c r="AB4" s="83" t="s">
        <v>83</v>
      </c>
      <c r="AC4" s="83"/>
      <c r="AD4" s="83" t="s">
        <v>444</v>
      </c>
      <c r="AE4" s="83" t="s">
        <v>36</v>
      </c>
      <c r="AF4" s="83"/>
      <c r="AG4" s="83" t="s">
        <v>100</v>
      </c>
      <c r="AH4" s="83" t="s">
        <v>105</v>
      </c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</row>
    <row r="5" spans="1:247" s="60" customFormat="1" x14ac:dyDescent="0.3">
      <c r="A5" s="83" t="s">
        <v>30</v>
      </c>
      <c r="B5" s="83">
        <v>1</v>
      </c>
      <c r="C5" s="83">
        <v>21</v>
      </c>
      <c r="D5" s="83">
        <v>431</v>
      </c>
      <c r="E5" s="83">
        <v>2</v>
      </c>
      <c r="F5" s="83">
        <v>431002</v>
      </c>
      <c r="G5" s="83" t="s">
        <v>31</v>
      </c>
      <c r="H5" s="83" t="s">
        <v>31</v>
      </c>
      <c r="I5" s="83" t="s">
        <v>100</v>
      </c>
      <c r="J5" s="83" t="s">
        <v>100</v>
      </c>
      <c r="K5" s="83" t="s">
        <v>100</v>
      </c>
      <c r="L5" s="83">
        <v>1</v>
      </c>
      <c r="M5" s="83" t="s">
        <v>451</v>
      </c>
      <c r="N5" s="83" t="s">
        <v>33</v>
      </c>
      <c r="O5" s="83">
        <v>201605</v>
      </c>
      <c r="P5" s="83" t="s">
        <v>100</v>
      </c>
      <c r="Q5" s="83" t="s">
        <v>459</v>
      </c>
      <c r="R5" s="83"/>
      <c r="S5" s="83"/>
      <c r="T5" s="83">
        <v>201605</v>
      </c>
      <c r="U5" s="83" t="s">
        <v>37</v>
      </c>
      <c r="V5" s="83">
        <v>0</v>
      </c>
      <c r="W5" s="84">
        <v>4.95</v>
      </c>
      <c r="X5" s="83"/>
      <c r="Y5" s="83"/>
      <c r="Z5" s="83"/>
      <c r="AA5" s="83" t="s">
        <v>35</v>
      </c>
      <c r="AB5" s="83" t="s">
        <v>83</v>
      </c>
      <c r="AC5" s="83"/>
      <c r="AD5" s="83" t="s">
        <v>444</v>
      </c>
      <c r="AE5" s="83" t="s">
        <v>36</v>
      </c>
      <c r="AF5" s="83"/>
      <c r="AG5" s="83" t="s">
        <v>100</v>
      </c>
      <c r="AH5" s="83" t="s">
        <v>105</v>
      </c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</row>
    <row r="6" spans="1:247" s="60" customFormat="1" x14ac:dyDescent="0.3">
      <c r="A6" s="83" t="s">
        <v>30</v>
      </c>
      <c r="B6" s="83">
        <v>1</v>
      </c>
      <c r="C6" s="83">
        <v>21</v>
      </c>
      <c r="D6" s="83">
        <v>431</v>
      </c>
      <c r="E6" s="83">
        <v>2</v>
      </c>
      <c r="F6" s="83">
        <v>431002</v>
      </c>
      <c r="G6" s="83" t="s">
        <v>31</v>
      </c>
      <c r="H6" s="83" t="s">
        <v>31</v>
      </c>
      <c r="I6" s="83" t="s">
        <v>100</v>
      </c>
      <c r="J6" s="83" t="s">
        <v>100</v>
      </c>
      <c r="K6" s="83" t="s">
        <v>100</v>
      </c>
      <c r="L6" s="83">
        <v>1</v>
      </c>
      <c r="M6" s="83" t="s">
        <v>451</v>
      </c>
      <c r="N6" s="83" t="s">
        <v>33</v>
      </c>
      <c r="O6" s="83">
        <v>201605</v>
      </c>
      <c r="P6" s="83" t="s">
        <v>100</v>
      </c>
      <c r="Q6" s="83" t="s">
        <v>457</v>
      </c>
      <c r="R6" s="83"/>
      <c r="S6" s="83"/>
      <c r="T6" s="83">
        <v>201606</v>
      </c>
      <c r="U6" s="83" t="s">
        <v>34</v>
      </c>
      <c r="V6" s="83">
        <v>0</v>
      </c>
      <c r="W6" s="84">
        <v>-4.95</v>
      </c>
      <c r="X6" s="83"/>
      <c r="Y6" s="83"/>
      <c r="Z6" s="83"/>
      <c r="AA6" s="83" t="s">
        <v>35</v>
      </c>
      <c r="AB6" s="83" t="s">
        <v>83</v>
      </c>
      <c r="AC6" s="83"/>
      <c r="AD6" s="83" t="s">
        <v>458</v>
      </c>
      <c r="AE6" s="83" t="s">
        <v>36</v>
      </c>
      <c r="AF6" s="83"/>
      <c r="AG6" s="83" t="s">
        <v>100</v>
      </c>
      <c r="AH6" s="83" t="s">
        <v>105</v>
      </c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</row>
    <row r="7" spans="1:247" x14ac:dyDescent="0.3">
      <c r="A7" s="71" t="s">
        <v>30</v>
      </c>
      <c r="B7" s="71">
        <v>1</v>
      </c>
      <c r="C7" s="71">
        <v>21</v>
      </c>
      <c r="D7" s="71">
        <v>431</v>
      </c>
      <c r="E7" s="71">
        <v>2</v>
      </c>
      <c r="F7" s="71">
        <v>431002</v>
      </c>
      <c r="G7" s="71" t="s">
        <v>31</v>
      </c>
      <c r="H7" s="71" t="s">
        <v>31</v>
      </c>
      <c r="I7" s="71" t="s">
        <v>100</v>
      </c>
      <c r="J7" s="71" t="s">
        <v>100</v>
      </c>
      <c r="K7" s="71" t="s">
        <v>100</v>
      </c>
      <c r="L7" s="71">
        <v>1</v>
      </c>
      <c r="M7" s="71" t="s">
        <v>451</v>
      </c>
      <c r="N7" s="71" t="s">
        <v>33</v>
      </c>
      <c r="O7" s="71">
        <v>201605</v>
      </c>
      <c r="P7" s="71" t="s">
        <v>100</v>
      </c>
      <c r="Q7" s="71" t="s">
        <v>457</v>
      </c>
      <c r="R7" s="71"/>
      <c r="S7" s="71"/>
      <c r="T7" s="71">
        <v>201606</v>
      </c>
      <c r="U7" s="71" t="s">
        <v>37</v>
      </c>
      <c r="V7" s="71">
        <v>0</v>
      </c>
      <c r="W7" s="65">
        <v>4.12</v>
      </c>
      <c r="X7" s="71"/>
      <c r="Y7" s="71"/>
      <c r="Z7" s="71"/>
      <c r="AA7" s="71" t="s">
        <v>35</v>
      </c>
      <c r="AB7" s="71" t="s">
        <v>83</v>
      </c>
      <c r="AC7" s="71"/>
      <c r="AD7" s="71" t="s">
        <v>458</v>
      </c>
      <c r="AE7" s="71" t="s">
        <v>36</v>
      </c>
      <c r="AF7" s="71"/>
      <c r="AG7" s="71" t="s">
        <v>100</v>
      </c>
      <c r="AH7" s="71" t="s">
        <v>105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</row>
    <row r="8" spans="1:247" x14ac:dyDescent="0.3">
      <c r="A8" s="71" t="s">
        <v>30</v>
      </c>
      <c r="B8" s="71">
        <v>1</v>
      </c>
      <c r="C8" s="71">
        <v>21</v>
      </c>
      <c r="D8" s="71">
        <v>431</v>
      </c>
      <c r="E8" s="71">
        <v>2</v>
      </c>
      <c r="F8" s="71">
        <v>431002</v>
      </c>
      <c r="G8" s="71" t="s">
        <v>31</v>
      </c>
      <c r="H8" s="71" t="s">
        <v>31</v>
      </c>
      <c r="I8" s="71" t="s">
        <v>100</v>
      </c>
      <c r="J8" s="71" t="s">
        <v>100</v>
      </c>
      <c r="K8" s="71" t="s">
        <v>100</v>
      </c>
      <c r="L8" s="71">
        <v>1</v>
      </c>
      <c r="M8" s="71" t="s">
        <v>451</v>
      </c>
      <c r="N8" s="71" t="s">
        <v>33</v>
      </c>
      <c r="O8" s="71">
        <v>201606</v>
      </c>
      <c r="P8" s="71" t="s">
        <v>100</v>
      </c>
      <c r="Q8" s="71" t="s">
        <v>452</v>
      </c>
      <c r="R8" s="71"/>
      <c r="S8" s="71"/>
      <c r="T8" s="71">
        <v>201606</v>
      </c>
      <c r="U8" s="71" t="s">
        <v>37</v>
      </c>
      <c r="V8" s="71">
        <v>0</v>
      </c>
      <c r="W8" s="65">
        <v>72.86</v>
      </c>
      <c r="X8" s="71"/>
      <c r="Y8" s="71"/>
      <c r="Z8" s="71"/>
      <c r="AA8" s="71" t="s">
        <v>35</v>
      </c>
      <c r="AB8" s="71" t="s">
        <v>83</v>
      </c>
      <c r="AC8" s="71"/>
      <c r="AD8" s="71" t="s">
        <v>460</v>
      </c>
      <c r="AE8" s="71" t="s">
        <v>36</v>
      </c>
      <c r="AF8" s="71"/>
      <c r="AG8" s="71" t="s">
        <v>100</v>
      </c>
      <c r="AH8" s="71" t="s">
        <v>105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</row>
    <row r="9" spans="1:247" x14ac:dyDescent="0.3">
      <c r="A9" s="71" t="s">
        <v>30</v>
      </c>
      <c r="B9" s="71">
        <v>1</v>
      </c>
      <c r="C9" s="71">
        <v>21</v>
      </c>
      <c r="D9" s="71">
        <v>431</v>
      </c>
      <c r="E9" s="71">
        <v>2</v>
      </c>
      <c r="F9" s="71">
        <v>431002</v>
      </c>
      <c r="G9" s="71" t="s">
        <v>31</v>
      </c>
      <c r="H9" s="71" t="s">
        <v>31</v>
      </c>
      <c r="I9" s="71" t="s">
        <v>100</v>
      </c>
      <c r="J9" s="71" t="s">
        <v>100</v>
      </c>
      <c r="K9" s="71" t="s">
        <v>100</v>
      </c>
      <c r="L9" s="71">
        <v>1</v>
      </c>
      <c r="M9" s="71" t="s">
        <v>451</v>
      </c>
      <c r="N9" s="71" t="s">
        <v>33</v>
      </c>
      <c r="O9" s="71">
        <v>201607</v>
      </c>
      <c r="P9" s="71" t="s">
        <v>100</v>
      </c>
      <c r="Q9" s="71" t="s">
        <v>452</v>
      </c>
      <c r="R9" s="71"/>
      <c r="S9" s="71"/>
      <c r="T9" s="71">
        <v>201607</v>
      </c>
      <c r="U9" s="71" t="s">
        <v>37</v>
      </c>
      <c r="V9" s="71">
        <v>0</v>
      </c>
      <c r="W9" s="65">
        <v>100.31</v>
      </c>
      <c r="X9" s="71"/>
      <c r="Y9" s="71"/>
      <c r="Z9" s="71"/>
      <c r="AA9" s="71" t="s">
        <v>35</v>
      </c>
      <c r="AB9" s="71" t="s">
        <v>83</v>
      </c>
      <c r="AC9" s="71"/>
      <c r="AD9" s="71" t="s">
        <v>461</v>
      </c>
      <c r="AE9" s="71" t="s">
        <v>36</v>
      </c>
      <c r="AF9" s="71"/>
      <c r="AG9" s="71" t="s">
        <v>100</v>
      </c>
      <c r="AH9" s="71" t="s">
        <v>105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</row>
    <row r="10" spans="1:247" x14ac:dyDescent="0.3">
      <c r="A10" s="71" t="s">
        <v>30</v>
      </c>
      <c r="B10" s="71">
        <v>1</v>
      </c>
      <c r="C10" s="71">
        <v>21</v>
      </c>
      <c r="D10" s="71">
        <v>431</v>
      </c>
      <c r="E10" s="71">
        <v>2</v>
      </c>
      <c r="F10" s="71">
        <v>431002</v>
      </c>
      <c r="G10" s="71" t="s">
        <v>31</v>
      </c>
      <c r="H10" s="71" t="s">
        <v>31</v>
      </c>
      <c r="I10" s="71" t="s">
        <v>100</v>
      </c>
      <c r="J10" s="71" t="s">
        <v>100</v>
      </c>
      <c r="K10" s="71" t="s">
        <v>100</v>
      </c>
      <c r="L10" s="71">
        <v>1</v>
      </c>
      <c r="M10" s="71" t="s">
        <v>451</v>
      </c>
      <c r="N10" s="71" t="s">
        <v>33</v>
      </c>
      <c r="O10" s="71">
        <v>201608</v>
      </c>
      <c r="P10" s="71" t="s">
        <v>100</v>
      </c>
      <c r="Q10" s="71" t="s">
        <v>452</v>
      </c>
      <c r="R10" s="71"/>
      <c r="S10" s="71"/>
      <c r="T10" s="71">
        <v>201608</v>
      </c>
      <c r="U10" s="71" t="s">
        <v>37</v>
      </c>
      <c r="V10" s="71">
        <v>0</v>
      </c>
      <c r="W10" s="65">
        <v>72.75</v>
      </c>
      <c r="X10" s="71"/>
      <c r="Y10" s="71"/>
      <c r="Z10" s="71"/>
      <c r="AA10" s="71" t="s">
        <v>35</v>
      </c>
      <c r="AB10" s="71" t="s">
        <v>83</v>
      </c>
      <c r="AC10" s="71"/>
      <c r="AD10" s="71" t="s">
        <v>462</v>
      </c>
      <c r="AE10" s="71" t="s">
        <v>36</v>
      </c>
      <c r="AF10" s="71"/>
      <c r="AG10" s="71" t="s">
        <v>100</v>
      </c>
      <c r="AH10" s="71" t="s">
        <v>105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</row>
    <row r="11" spans="1:247" x14ac:dyDescent="0.3">
      <c r="A11" s="71" t="s">
        <v>30</v>
      </c>
      <c r="B11" s="71">
        <v>1</v>
      </c>
      <c r="C11" s="71">
        <v>21</v>
      </c>
      <c r="D11" s="71">
        <v>419</v>
      </c>
      <c r="E11" s="71">
        <v>14</v>
      </c>
      <c r="F11" s="71">
        <v>419014</v>
      </c>
      <c r="G11" s="71" t="s">
        <v>190</v>
      </c>
      <c r="H11" s="71" t="s">
        <v>190</v>
      </c>
      <c r="I11" s="71" t="s">
        <v>100</v>
      </c>
      <c r="J11" s="71" t="s">
        <v>100</v>
      </c>
      <c r="K11" s="71" t="s">
        <v>100</v>
      </c>
      <c r="L11" s="71">
        <v>1</v>
      </c>
      <c r="M11" s="71" t="s">
        <v>451</v>
      </c>
      <c r="N11" s="71" t="s">
        <v>38</v>
      </c>
      <c r="O11" s="71">
        <v>201609</v>
      </c>
      <c r="P11" s="71" t="s">
        <v>100</v>
      </c>
      <c r="Q11" s="71" t="s">
        <v>452</v>
      </c>
      <c r="R11" s="71"/>
      <c r="S11" s="71"/>
      <c r="T11" s="71">
        <v>201609</v>
      </c>
      <c r="U11" s="71" t="s">
        <v>34</v>
      </c>
      <c r="V11" s="71">
        <v>0</v>
      </c>
      <c r="W11" s="65">
        <v>-200.51</v>
      </c>
      <c r="X11" s="71"/>
      <c r="Y11" s="71"/>
      <c r="Z11" s="71"/>
      <c r="AA11" s="71" t="s">
        <v>35</v>
      </c>
      <c r="AB11" s="71" t="s">
        <v>83</v>
      </c>
      <c r="AC11" s="71"/>
      <c r="AD11" s="71" t="s">
        <v>456</v>
      </c>
      <c r="AE11" s="71" t="s">
        <v>36</v>
      </c>
      <c r="AF11" s="71"/>
      <c r="AG11" s="71" t="s">
        <v>100</v>
      </c>
      <c r="AH11" s="71" t="s">
        <v>105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</row>
    <row r="12" spans="1:247" s="51" customFormat="1" x14ac:dyDescent="0.3">
      <c r="A12" s="71" t="s">
        <v>30</v>
      </c>
      <c r="B12" s="71">
        <v>1</v>
      </c>
      <c r="C12" s="71">
        <v>21</v>
      </c>
      <c r="D12" s="71">
        <v>419</v>
      </c>
      <c r="E12" s="71">
        <v>14</v>
      </c>
      <c r="F12" s="71">
        <v>419014</v>
      </c>
      <c r="G12" s="71" t="s">
        <v>190</v>
      </c>
      <c r="H12" s="71" t="s">
        <v>190</v>
      </c>
      <c r="I12" s="71" t="s">
        <v>100</v>
      </c>
      <c r="J12" s="71" t="s">
        <v>100</v>
      </c>
      <c r="K12" s="71" t="s">
        <v>100</v>
      </c>
      <c r="L12" s="71">
        <v>1</v>
      </c>
      <c r="M12" s="71" t="s">
        <v>451</v>
      </c>
      <c r="N12" s="71" t="s">
        <v>38</v>
      </c>
      <c r="O12" s="71">
        <v>201610</v>
      </c>
      <c r="P12" s="71" t="s">
        <v>100</v>
      </c>
      <c r="Q12" s="71" t="s">
        <v>600</v>
      </c>
      <c r="R12" s="71"/>
      <c r="S12" s="71"/>
      <c r="T12" s="71">
        <v>201610</v>
      </c>
      <c r="U12" s="71" t="s">
        <v>34</v>
      </c>
      <c r="V12" s="71">
        <v>0</v>
      </c>
      <c r="W12" s="65">
        <v>-172.02</v>
      </c>
      <c r="X12" s="71"/>
      <c r="Y12" s="71"/>
      <c r="Z12" s="71"/>
      <c r="AA12" s="71" t="s">
        <v>35</v>
      </c>
      <c r="AB12" s="71" t="s">
        <v>83</v>
      </c>
      <c r="AC12" s="71"/>
      <c r="AD12" s="71" t="s">
        <v>601</v>
      </c>
      <c r="AE12" s="71" t="s">
        <v>36</v>
      </c>
      <c r="AF12" s="71"/>
      <c r="AG12" s="71" t="s">
        <v>100</v>
      </c>
      <c r="AH12" s="71" t="s">
        <v>105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</row>
    <row r="18" spans="22:28" x14ac:dyDescent="0.3">
      <c r="W18"/>
    </row>
    <row r="19" spans="22:28" x14ac:dyDescent="0.3">
      <c r="V19" s="51"/>
      <c r="W19"/>
      <c r="X19" s="51"/>
      <c r="Y19" s="51"/>
      <c r="Z19" s="51"/>
      <c r="AA19" s="51"/>
      <c r="AB19" s="51"/>
    </row>
  </sheetData>
  <autoFilter ref="A1:AH11">
    <sortState ref="A2:AH11">
      <sortCondition ref="T1:T11"/>
    </sortState>
  </autoFilter>
  <pageMargins left="0.25" right="0.25" top="0.75" bottom="0.75" header="0.3" footer="0.3"/>
  <pageSetup paperSize="17" scale="10" fitToHeight="0" orientation="landscape" r:id="rId1"/>
  <headerFooter scaleWithDoc="0">
    <oddFooter xml:space="preserve">&amp;R&amp;"Arial,Bold"&amp;12Schedule WRD-4, page &amp;P of 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2"/>
  <sheetViews>
    <sheetView tabSelected="1" workbookViewId="0">
      <selection activeCell="C2" sqref="C2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  <col min="11" max="11" width="14" customWidth="1"/>
    <col min="18" max="18" width="14.375" customWidth="1"/>
  </cols>
  <sheetData>
    <row r="1" spans="1:5" x14ac:dyDescent="0.3">
      <c r="A1" s="50" t="s">
        <v>505</v>
      </c>
    </row>
    <row r="2" spans="1:5" x14ac:dyDescent="0.3">
      <c r="A2" s="44" t="s">
        <v>554</v>
      </c>
      <c r="B2" s="112"/>
      <c r="C2" s="112"/>
      <c r="D2" s="112"/>
      <c r="E2" s="112"/>
    </row>
  </sheetData>
  <pageMargins left="0.25" right="0.25" top="0.75" bottom="0.75" header="0.3" footer="0.3"/>
  <pageSetup paperSize="17" fitToHeight="0" orientation="landscape" r:id="rId1"/>
  <headerFooter scaleWithDoc="0">
    <oddFooter xml:space="preserve">&amp;R&amp;"Arial,Bold"&amp;12Schedule WRD-4, 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X65"/>
  <sheetViews>
    <sheetView tabSelected="1" topLeftCell="E1" workbookViewId="0">
      <selection activeCell="C2" sqref="C2"/>
    </sheetView>
  </sheetViews>
  <sheetFormatPr defaultRowHeight="15" x14ac:dyDescent="0.25"/>
  <cols>
    <col min="1" max="1" width="17" style="141" customWidth="1"/>
    <col min="2" max="2" width="31.875" style="142" bestFit="1" customWidth="1"/>
    <col min="3" max="3" width="14.25" style="142" customWidth="1"/>
    <col min="4" max="10" width="11.125" style="142" customWidth="1"/>
    <col min="11" max="11" width="14" style="142" customWidth="1"/>
    <col min="12" max="12" width="11.125" style="142" customWidth="1"/>
    <col min="13" max="13" width="12.375" style="142" bestFit="1" customWidth="1"/>
    <col min="14" max="14" width="16.25" style="142" bestFit="1" customWidth="1"/>
    <col min="15" max="15" width="12.375" style="142" bestFit="1" customWidth="1"/>
    <col min="16" max="17" width="11.125" style="142" customWidth="1"/>
    <col min="18" max="18" width="14.375" style="142" customWidth="1"/>
    <col min="19" max="21" width="11.125" style="142" customWidth="1"/>
    <col min="22" max="22" width="12.25" style="142" customWidth="1"/>
    <col min="23" max="50" width="11.125" style="142" customWidth="1"/>
    <col min="51" max="16384" width="9" style="142"/>
  </cols>
  <sheetData>
    <row r="1" spans="1:50" x14ac:dyDescent="0.25">
      <c r="A1" s="107"/>
    </row>
    <row r="2" spans="1:50" x14ac:dyDescent="0.25">
      <c r="A2" s="107"/>
    </row>
    <row r="3" spans="1:50" ht="15.75" thickBot="1" x14ac:dyDescent="0.3"/>
    <row r="4" spans="1:50" ht="15.75" thickBot="1" x14ac:dyDescent="0.3">
      <c r="B4" s="143"/>
      <c r="C4" s="236" t="s">
        <v>463</v>
      </c>
      <c r="D4" s="236"/>
      <c r="E4" s="236"/>
      <c r="F4" s="236"/>
      <c r="G4" s="237"/>
      <c r="I4" s="238" t="s">
        <v>464</v>
      </c>
      <c r="J4" s="239"/>
      <c r="K4" s="239"/>
      <c r="L4" s="239"/>
      <c r="M4" s="240"/>
      <c r="O4" s="241" t="s">
        <v>465</v>
      </c>
      <c r="P4" s="242"/>
      <c r="Q4" s="242"/>
      <c r="R4" s="242"/>
      <c r="S4" s="243"/>
      <c r="U4" s="244" t="s">
        <v>466</v>
      </c>
      <c r="V4" s="245"/>
    </row>
    <row r="5" spans="1:50" x14ac:dyDescent="0.25">
      <c r="B5" s="144"/>
      <c r="C5" s="145">
        <v>2016</v>
      </c>
      <c r="D5" s="145">
        <v>2017</v>
      </c>
      <c r="E5" s="146" t="s">
        <v>543</v>
      </c>
      <c r="F5" s="145">
        <v>2019</v>
      </c>
      <c r="G5" s="147" t="s">
        <v>85</v>
      </c>
      <c r="I5" s="148">
        <v>2016</v>
      </c>
      <c r="J5" s="146">
        <f>D5</f>
        <v>2017</v>
      </c>
      <c r="K5" s="145">
        <v>2018</v>
      </c>
      <c r="L5" s="145">
        <v>2019</v>
      </c>
      <c r="M5" s="147" t="s">
        <v>85</v>
      </c>
      <c r="O5" s="148">
        <v>2016</v>
      </c>
      <c r="P5" s="146">
        <f>D5</f>
        <v>2017</v>
      </c>
      <c r="Q5" s="145">
        <v>2018</v>
      </c>
      <c r="R5" s="145">
        <v>2019</v>
      </c>
      <c r="S5" s="147" t="s">
        <v>85</v>
      </c>
      <c r="U5" s="149" t="s">
        <v>467</v>
      </c>
      <c r="V5" s="150" t="s">
        <v>468</v>
      </c>
    </row>
    <row r="6" spans="1:50" ht="16.5" x14ac:dyDescent="0.3">
      <c r="B6" s="151" t="s">
        <v>65</v>
      </c>
      <c r="C6" s="152">
        <f>SUM(C13:N13)</f>
        <v>6893220.4049999993</v>
      </c>
      <c r="D6" s="152">
        <f>SUM(O13:Z13)</f>
        <v>18214342.095999997</v>
      </c>
      <c r="E6" s="152">
        <f>SUM(AA13:AL13)</f>
        <v>2379884.4879999999</v>
      </c>
      <c r="F6" s="152">
        <f>SUM(AM13:AX13)</f>
        <v>0</v>
      </c>
      <c r="G6" s="153">
        <f>SUM(C6:F6)</f>
        <v>27487446.988999993</v>
      </c>
      <c r="I6" s="154"/>
      <c r="J6" s="155"/>
      <c r="K6" s="155"/>
      <c r="L6" s="155"/>
      <c r="M6" s="156">
        <f>SUM(I6:L6)</f>
        <v>0</v>
      </c>
      <c r="O6" s="157" t="e">
        <f>C6/I6</f>
        <v>#DIV/0!</v>
      </c>
      <c r="P6" s="158" t="e">
        <f>D6/J6</f>
        <v>#DIV/0!</v>
      </c>
      <c r="Q6" s="158"/>
      <c r="R6" s="158"/>
      <c r="S6" s="159" t="e">
        <f t="shared" ref="S6:S7" si="0">G6/M6</f>
        <v>#DIV/0!</v>
      </c>
      <c r="T6" s="160" t="e">
        <f>(G6+(G$8*0.5))/M6</f>
        <v>#DIV/0!</v>
      </c>
      <c r="U6" s="157">
        <f>88970000/(362171000/0.91)</f>
        <v>0.22354826863553404</v>
      </c>
      <c r="V6" s="161" t="e">
        <f>T6/U6</f>
        <v>#DIV/0!</v>
      </c>
    </row>
    <row r="7" spans="1:50" ht="16.5" x14ac:dyDescent="0.3">
      <c r="B7" s="151" t="s">
        <v>469</v>
      </c>
      <c r="C7" s="152">
        <f t="shared" ref="C7" si="1">SUM(C14:N14)</f>
        <v>14107623.890000001</v>
      </c>
      <c r="D7" s="152">
        <f>SUM(O14:Z14)</f>
        <v>18872182.065000001</v>
      </c>
      <c r="E7" s="152">
        <f>SUM(AA14:AL14)</f>
        <v>1170651.2169999999</v>
      </c>
      <c r="F7" s="152">
        <f>SUM(AM14:AX14)</f>
        <v>0</v>
      </c>
      <c r="G7" s="153">
        <f t="shared" ref="G7:G10" si="2">SUM(C7:F7)</f>
        <v>34150457.171999998</v>
      </c>
      <c r="I7" s="154"/>
      <c r="J7" s="155"/>
      <c r="K7" s="155"/>
      <c r="L7" s="155"/>
      <c r="M7" s="156">
        <f t="shared" ref="M7:M10" si="3">SUM(I7:L7)</f>
        <v>0</v>
      </c>
      <c r="O7" s="157" t="e">
        <f>C7/I7</f>
        <v>#DIV/0!</v>
      </c>
      <c r="P7" s="158" t="e">
        <f>D7/J7</f>
        <v>#DIV/0!</v>
      </c>
      <c r="Q7" s="158"/>
      <c r="R7" s="158"/>
      <c r="S7" s="159" t="e">
        <f t="shared" si="0"/>
        <v>#DIV/0!</v>
      </c>
      <c r="T7" s="160" t="e">
        <f>(G7+(G$8*0.5))/M7</f>
        <v>#DIV/0!</v>
      </c>
      <c r="U7" s="157">
        <f>67710000/(208809000/0.86)</f>
        <v>0.27887016364237177</v>
      </c>
      <c r="V7" s="161" t="e">
        <f>T7/U7</f>
        <v>#DIV/0!</v>
      </c>
    </row>
    <row r="8" spans="1:50" ht="16.5" x14ac:dyDescent="0.3">
      <c r="B8" s="151" t="s">
        <v>67</v>
      </c>
      <c r="C8" s="162">
        <f>SUM(C15:N15)</f>
        <v>1677693.3599999999</v>
      </c>
      <c r="D8" s="152">
        <f>SUM(O15:Z15)</f>
        <v>6950514.3850000016</v>
      </c>
      <c r="E8" s="152">
        <f>SUM(AA15:AL15)</f>
        <v>573307.45700000005</v>
      </c>
      <c r="F8" s="152">
        <f>SUM(AM15:AX15)</f>
        <v>0</v>
      </c>
      <c r="G8" s="153">
        <f t="shared" si="2"/>
        <v>9201515.2020000014</v>
      </c>
      <c r="I8" s="154"/>
      <c r="J8" s="155"/>
      <c r="K8" s="155"/>
      <c r="L8" s="155"/>
      <c r="M8" s="156">
        <f t="shared" si="3"/>
        <v>0</v>
      </c>
      <c r="O8" s="157"/>
      <c r="P8" s="158"/>
      <c r="Q8" s="158"/>
      <c r="R8" s="158"/>
      <c r="S8" s="159"/>
      <c r="U8" s="157"/>
      <c r="V8" s="161"/>
    </row>
    <row r="9" spans="1:50" ht="15.75" customHeight="1" thickBot="1" x14ac:dyDescent="0.35">
      <c r="B9" s="151" t="s">
        <v>68</v>
      </c>
      <c r="C9" s="152">
        <f>SUM(C16:N16)</f>
        <v>1280290.29</v>
      </c>
      <c r="D9" s="152">
        <f>SUM(O16:Z16)</f>
        <v>3422610</v>
      </c>
      <c r="E9" s="152">
        <f>SUM(AA16:AL16)</f>
        <v>154078</v>
      </c>
      <c r="F9" s="152">
        <f>SUM(AM16:AX16)</f>
        <v>0</v>
      </c>
      <c r="G9" s="153">
        <f t="shared" si="2"/>
        <v>4856978.29</v>
      </c>
      <c r="I9" s="154"/>
      <c r="J9" s="154"/>
      <c r="K9" s="155"/>
      <c r="L9" s="155"/>
      <c r="M9" s="156">
        <f t="shared" si="3"/>
        <v>0</v>
      </c>
      <c r="O9" s="157" t="e">
        <f t="shared" ref="O9:P10" si="4">C9/I9</f>
        <v>#DIV/0!</v>
      </c>
      <c r="P9" s="158" t="e">
        <f t="shared" si="4"/>
        <v>#DIV/0!</v>
      </c>
      <c r="Q9" s="158"/>
      <c r="R9" s="158"/>
      <c r="S9" s="159" t="e">
        <f t="shared" ref="S9:S10" si="5">G9/M9</f>
        <v>#DIV/0!</v>
      </c>
      <c r="U9" s="157">
        <f>10750000/(14710000)</f>
        <v>0.73079537729435762</v>
      </c>
      <c r="V9" s="163" t="e">
        <f>S9/U9</f>
        <v>#DIV/0!</v>
      </c>
    </row>
    <row r="10" spans="1:50" ht="17.25" thickBot="1" x14ac:dyDescent="0.35">
      <c r="B10" s="164" t="s">
        <v>39</v>
      </c>
      <c r="C10" s="165">
        <f>SUM(C6:C9)</f>
        <v>23958827.945</v>
      </c>
      <c r="D10" s="165">
        <f>SUM(D6:D9)</f>
        <v>47459648.546000004</v>
      </c>
      <c r="E10" s="165">
        <f>SUM(E6:E9)</f>
        <v>4277921.1620000005</v>
      </c>
      <c r="F10" s="165">
        <f>SUM(F6:F9)</f>
        <v>0</v>
      </c>
      <c r="G10" s="166">
        <f t="shared" si="2"/>
        <v>75696397.652999997</v>
      </c>
      <c r="I10" s="167"/>
      <c r="J10" s="168"/>
      <c r="K10" s="168"/>
      <c r="L10" s="168"/>
      <c r="M10" s="169">
        <f t="shared" si="3"/>
        <v>0</v>
      </c>
      <c r="O10" s="170" t="e">
        <f t="shared" si="4"/>
        <v>#DIV/0!</v>
      </c>
      <c r="P10" s="171" t="e">
        <f t="shared" si="4"/>
        <v>#DIV/0!</v>
      </c>
      <c r="Q10" s="171"/>
      <c r="R10" s="171"/>
      <c r="S10" s="172" t="e">
        <f t="shared" si="5"/>
        <v>#DIV/0!</v>
      </c>
      <c r="U10" s="170">
        <f>156680000/(570980000/0.89)</f>
        <v>0.24422081333847068</v>
      </c>
      <c r="V10" s="163" t="e">
        <f>S10/U10</f>
        <v>#DIV/0!</v>
      </c>
    </row>
    <row r="11" spans="1:50" ht="15.75" thickBot="1" x14ac:dyDescent="0.3"/>
    <row r="12" spans="1:50" x14ac:dyDescent="0.25">
      <c r="B12" s="173" t="s">
        <v>470</v>
      </c>
      <c r="C12" s="174">
        <v>42370</v>
      </c>
      <c r="D12" s="174">
        <v>42401</v>
      </c>
      <c r="E12" s="174">
        <v>42430</v>
      </c>
      <c r="F12" s="174">
        <v>42461</v>
      </c>
      <c r="G12" s="174">
        <v>42491</v>
      </c>
      <c r="H12" s="174">
        <v>42522</v>
      </c>
      <c r="I12" s="174">
        <v>42552</v>
      </c>
      <c r="J12" s="174">
        <v>42583</v>
      </c>
      <c r="K12" s="174">
        <v>42614</v>
      </c>
      <c r="L12" s="174">
        <v>42644</v>
      </c>
      <c r="M12" s="174">
        <v>42675</v>
      </c>
      <c r="N12" s="174">
        <v>42705</v>
      </c>
      <c r="O12" s="174">
        <v>42736</v>
      </c>
      <c r="P12" s="174">
        <v>42767</v>
      </c>
      <c r="Q12" s="174">
        <v>42795</v>
      </c>
      <c r="R12" s="174">
        <v>42826</v>
      </c>
      <c r="S12" s="174">
        <v>42856</v>
      </c>
      <c r="T12" s="174">
        <v>42887</v>
      </c>
      <c r="U12" s="174">
        <v>42917</v>
      </c>
      <c r="V12" s="174">
        <v>42948</v>
      </c>
      <c r="W12" s="174">
        <v>42979</v>
      </c>
      <c r="X12" s="174">
        <v>43009</v>
      </c>
      <c r="Y12" s="174">
        <v>43040</v>
      </c>
      <c r="Z12" s="174">
        <v>43070</v>
      </c>
      <c r="AA12" s="174">
        <v>43101</v>
      </c>
      <c r="AB12" s="174">
        <v>43132</v>
      </c>
      <c r="AC12" s="174">
        <v>43160</v>
      </c>
      <c r="AD12" s="174">
        <v>43191</v>
      </c>
      <c r="AE12" s="174">
        <v>43221</v>
      </c>
      <c r="AF12" s="174">
        <v>43252</v>
      </c>
      <c r="AG12" s="174">
        <v>43282</v>
      </c>
      <c r="AH12" s="174">
        <v>43313</v>
      </c>
      <c r="AI12" s="174">
        <v>43344</v>
      </c>
      <c r="AJ12" s="174">
        <v>43374</v>
      </c>
      <c r="AK12" s="174">
        <v>43405</v>
      </c>
      <c r="AL12" s="174">
        <v>43435</v>
      </c>
      <c r="AM12" s="174">
        <v>43466</v>
      </c>
      <c r="AN12" s="174">
        <v>43497</v>
      </c>
      <c r="AO12" s="174">
        <v>43525</v>
      </c>
      <c r="AP12" s="174">
        <v>43556</v>
      </c>
      <c r="AQ12" s="174">
        <v>43586</v>
      </c>
      <c r="AR12" s="174">
        <v>43617</v>
      </c>
      <c r="AS12" s="174">
        <v>43647</v>
      </c>
      <c r="AT12" s="174">
        <v>43678</v>
      </c>
      <c r="AU12" s="174">
        <v>43709</v>
      </c>
      <c r="AV12" s="174">
        <v>43739</v>
      </c>
      <c r="AW12" s="174">
        <v>43770</v>
      </c>
      <c r="AX12" s="175">
        <v>43800</v>
      </c>
    </row>
    <row r="13" spans="1:50" s="180" customFormat="1" ht="12.75" x14ac:dyDescent="0.2">
      <c r="A13" s="176"/>
      <c r="B13" s="177" t="s">
        <v>65</v>
      </c>
      <c r="C13" s="178">
        <v>0</v>
      </c>
      <c r="D13" s="178">
        <v>0</v>
      </c>
      <c r="E13" s="178">
        <v>360012</v>
      </c>
      <c r="F13" s="178">
        <v>100283</v>
      </c>
      <c r="G13" s="178">
        <v>276552</v>
      </c>
      <c r="H13" s="178">
        <v>419403.71</v>
      </c>
      <c r="I13" s="178">
        <v>431971.08999999991</v>
      </c>
      <c r="J13" s="178">
        <v>994207.79999999993</v>
      </c>
      <c r="K13" s="178">
        <v>195055.12000000017</v>
      </c>
      <c r="L13" s="178">
        <v>1353561.36</v>
      </c>
      <c r="M13" s="207">
        <v>1340408.2649999999</v>
      </c>
      <c r="N13" s="207">
        <v>1421766.06</v>
      </c>
      <c r="O13" s="204">
        <v>1143277.9539999999</v>
      </c>
      <c r="P13" s="203">
        <v>1104949.8940000001</v>
      </c>
      <c r="Q13" s="203">
        <v>1254346.0619999999</v>
      </c>
      <c r="R13" s="203">
        <v>1283603.274</v>
      </c>
      <c r="S13" s="203">
        <v>1386934.838</v>
      </c>
      <c r="T13" s="203">
        <v>1421978.747</v>
      </c>
      <c r="U13" s="203">
        <v>1541406.6529999999</v>
      </c>
      <c r="V13" s="203">
        <v>1629805.04</v>
      </c>
      <c r="W13" s="203">
        <v>1676560.7479999999</v>
      </c>
      <c r="X13" s="203">
        <v>1826869.5889999999</v>
      </c>
      <c r="Y13" s="203">
        <v>1884042.5360000001</v>
      </c>
      <c r="Z13" s="203">
        <v>2060566.7609999999</v>
      </c>
      <c r="AA13" s="206">
        <v>2379884.4879999999</v>
      </c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9"/>
    </row>
    <row r="14" spans="1:50" s="180" customFormat="1" ht="12.75" x14ac:dyDescent="0.2">
      <c r="A14" s="176"/>
      <c r="B14" s="181" t="s">
        <v>66</v>
      </c>
      <c r="C14" s="178">
        <v>0</v>
      </c>
      <c r="D14" s="178">
        <v>0</v>
      </c>
      <c r="E14" s="178">
        <v>92702</v>
      </c>
      <c r="F14" s="178">
        <v>470888</v>
      </c>
      <c r="G14" s="178">
        <v>1113267</v>
      </c>
      <c r="H14" s="178">
        <v>1040038</v>
      </c>
      <c r="I14" s="178">
        <v>1509771.7600000002</v>
      </c>
      <c r="J14" s="178">
        <v>2518235.16</v>
      </c>
      <c r="K14" s="178">
        <v>1528668.86</v>
      </c>
      <c r="L14" s="178">
        <v>1905356.75</v>
      </c>
      <c r="M14" s="207">
        <v>2158987</v>
      </c>
      <c r="N14" s="207">
        <v>1769709.36</v>
      </c>
      <c r="O14" s="204">
        <v>1193340.45</v>
      </c>
      <c r="P14" s="203">
        <v>1123262.787</v>
      </c>
      <c r="Q14" s="203">
        <v>1157270.628</v>
      </c>
      <c r="R14" s="203">
        <v>1021646.6949999999</v>
      </c>
      <c r="S14" s="203">
        <v>1230806.976</v>
      </c>
      <c r="T14" s="203">
        <v>1726927.6310000001</v>
      </c>
      <c r="U14" s="203">
        <v>2162468.2880000002</v>
      </c>
      <c r="V14" s="203">
        <v>2019117.122</v>
      </c>
      <c r="W14" s="203">
        <v>1887026.122</v>
      </c>
      <c r="X14" s="203">
        <v>1670577.122</v>
      </c>
      <c r="Y14" s="203">
        <v>1762686.122</v>
      </c>
      <c r="Z14" s="203">
        <v>1917052.122</v>
      </c>
      <c r="AA14" s="206">
        <v>1170651.2169999999</v>
      </c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9"/>
    </row>
    <row r="15" spans="1:50" s="180" customFormat="1" ht="12.75" x14ac:dyDescent="0.2">
      <c r="A15" s="176"/>
      <c r="B15" s="182" t="s">
        <v>67</v>
      </c>
      <c r="C15" s="178">
        <v>0</v>
      </c>
      <c r="D15" s="178">
        <v>0</v>
      </c>
      <c r="E15" s="178">
        <v>13689</v>
      </c>
      <c r="F15" s="178">
        <v>4868</v>
      </c>
      <c r="G15" s="178">
        <v>16491</v>
      </c>
      <c r="H15" s="178">
        <v>248118</v>
      </c>
      <c r="I15" s="178">
        <v>167978</v>
      </c>
      <c r="J15" s="178">
        <v>101199.34</v>
      </c>
      <c r="K15" s="178">
        <v>279336.19999999995</v>
      </c>
      <c r="L15" s="178">
        <v>235612.82</v>
      </c>
      <c r="M15" s="207">
        <v>307471</v>
      </c>
      <c r="N15" s="207">
        <v>302930</v>
      </c>
      <c r="O15" s="204">
        <v>482207.234</v>
      </c>
      <c r="P15" s="203">
        <v>486207.234</v>
      </c>
      <c r="Q15" s="203">
        <v>528605.45700000005</v>
      </c>
      <c r="R15" s="203">
        <v>528605.45700000005</v>
      </c>
      <c r="S15" s="203">
        <v>528605.45700000005</v>
      </c>
      <c r="T15" s="203">
        <v>611939.45700000005</v>
      </c>
      <c r="U15" s="203">
        <v>651938.45700000005</v>
      </c>
      <c r="V15" s="203">
        <v>573216.49899999995</v>
      </c>
      <c r="W15" s="203">
        <v>573216.49899999995</v>
      </c>
      <c r="X15" s="203">
        <v>661990.87800000003</v>
      </c>
      <c r="Y15" s="203">
        <v>661990.87800000003</v>
      </c>
      <c r="Z15" s="203">
        <v>661990.87800000003</v>
      </c>
      <c r="AA15" s="206">
        <v>573307.45700000005</v>
      </c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9"/>
    </row>
    <row r="16" spans="1:50" s="180" customFormat="1" ht="12.75" x14ac:dyDescent="0.2">
      <c r="A16" s="176"/>
      <c r="B16" s="183" t="s">
        <v>68</v>
      </c>
      <c r="C16" s="178">
        <v>0</v>
      </c>
      <c r="D16" s="178">
        <v>0</v>
      </c>
      <c r="E16" s="178">
        <v>23175</v>
      </c>
      <c r="F16" s="178">
        <v>20000</v>
      </c>
      <c r="G16" s="178">
        <v>110942</v>
      </c>
      <c r="H16" s="178">
        <v>105942</v>
      </c>
      <c r="I16" s="178">
        <v>77203.420000000013</v>
      </c>
      <c r="J16" s="178">
        <v>288148.55</v>
      </c>
      <c r="K16" s="178">
        <v>98245.3</v>
      </c>
      <c r="L16" s="178">
        <v>-20629.98</v>
      </c>
      <c r="M16" s="207">
        <v>278144</v>
      </c>
      <c r="N16" s="207">
        <v>299120</v>
      </c>
      <c r="O16" s="204">
        <v>395732</v>
      </c>
      <c r="P16" s="203">
        <v>513320</v>
      </c>
      <c r="Q16" s="203">
        <v>175054</v>
      </c>
      <c r="R16" s="203">
        <v>265187</v>
      </c>
      <c r="S16" s="203">
        <v>376297</v>
      </c>
      <c r="T16" s="203">
        <v>397273</v>
      </c>
      <c r="U16" s="203">
        <v>265187</v>
      </c>
      <c r="V16" s="203">
        <v>265187</v>
      </c>
      <c r="W16" s="203">
        <v>286163</v>
      </c>
      <c r="X16" s="203">
        <v>154078</v>
      </c>
      <c r="Y16" s="203">
        <v>154078</v>
      </c>
      <c r="Z16" s="203">
        <v>175054</v>
      </c>
      <c r="AA16" s="206">
        <v>154078</v>
      </c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9"/>
    </row>
    <row r="17" spans="1:50" x14ac:dyDescent="0.25">
      <c r="B17" s="184" t="s">
        <v>39</v>
      </c>
      <c r="C17" s="185">
        <f>SUM(C13:C16)</f>
        <v>0</v>
      </c>
      <c r="D17" s="185">
        <f t="shared" ref="D17:N17" si="6">SUM(D13:D16)</f>
        <v>0</v>
      </c>
      <c r="E17" s="185">
        <f t="shared" si="6"/>
        <v>489578</v>
      </c>
      <c r="F17" s="185">
        <f t="shared" si="6"/>
        <v>596039</v>
      </c>
      <c r="G17" s="185">
        <f t="shared" si="6"/>
        <v>1517252</v>
      </c>
      <c r="H17" s="185">
        <f t="shared" si="6"/>
        <v>1813501.71</v>
      </c>
      <c r="I17" s="185">
        <f t="shared" si="6"/>
        <v>2186924.27</v>
      </c>
      <c r="J17" s="185">
        <f t="shared" si="6"/>
        <v>3901790.8499999996</v>
      </c>
      <c r="K17" s="185">
        <f t="shared" si="6"/>
        <v>2101305.48</v>
      </c>
      <c r="L17" s="185">
        <f t="shared" si="6"/>
        <v>3473900.95</v>
      </c>
      <c r="M17" s="185">
        <f t="shared" si="6"/>
        <v>4085010.2649999997</v>
      </c>
      <c r="N17" s="185">
        <f t="shared" si="6"/>
        <v>3793525.42</v>
      </c>
      <c r="O17" s="185">
        <f>SUM(O13:O16)</f>
        <v>3214557.6380000003</v>
      </c>
      <c r="P17" s="185">
        <f t="shared" ref="P17:AA17" si="7">SUM(P13:P16)</f>
        <v>3227739.915</v>
      </c>
      <c r="Q17" s="185">
        <f t="shared" si="7"/>
        <v>3115276.1469999999</v>
      </c>
      <c r="R17" s="185">
        <f t="shared" si="7"/>
        <v>3099042.426</v>
      </c>
      <c r="S17" s="185">
        <f t="shared" si="7"/>
        <v>3522644.2710000002</v>
      </c>
      <c r="T17" s="185">
        <f t="shared" si="7"/>
        <v>4158118.835</v>
      </c>
      <c r="U17" s="185">
        <f t="shared" si="7"/>
        <v>4621000.398</v>
      </c>
      <c r="V17" s="185">
        <f t="shared" si="7"/>
        <v>4487325.6610000003</v>
      </c>
      <c r="W17" s="185">
        <f t="shared" si="7"/>
        <v>4422966.3689999999</v>
      </c>
      <c r="X17" s="185">
        <f t="shared" si="7"/>
        <v>4313515.5889999997</v>
      </c>
      <c r="Y17" s="185">
        <f t="shared" si="7"/>
        <v>4462797.5360000003</v>
      </c>
      <c r="Z17" s="185">
        <f t="shared" si="7"/>
        <v>4814663.7609999999</v>
      </c>
      <c r="AA17" s="185">
        <f t="shared" si="7"/>
        <v>4277921.1620000005</v>
      </c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6"/>
    </row>
    <row r="18" spans="1:50" s="191" customFormat="1" ht="12" thickBot="1" x14ac:dyDescent="0.25">
      <c r="A18" s="187"/>
      <c r="B18" s="188" t="s">
        <v>69</v>
      </c>
      <c r="C18" s="189">
        <f>C17</f>
        <v>0</v>
      </c>
      <c r="D18" s="189">
        <f>C18+D17</f>
        <v>0</v>
      </c>
      <c r="E18" s="189">
        <f t="shared" ref="E18:AA18" si="8">D18+E17</f>
        <v>489578</v>
      </c>
      <c r="F18" s="189">
        <f t="shared" si="8"/>
        <v>1085617</v>
      </c>
      <c r="G18" s="189">
        <f t="shared" si="8"/>
        <v>2602869</v>
      </c>
      <c r="H18" s="189">
        <f t="shared" si="8"/>
        <v>4416370.71</v>
      </c>
      <c r="I18" s="189">
        <f t="shared" si="8"/>
        <v>6603294.9800000004</v>
      </c>
      <c r="J18" s="189">
        <f t="shared" si="8"/>
        <v>10505085.83</v>
      </c>
      <c r="K18" s="189">
        <f t="shared" si="8"/>
        <v>12606391.310000001</v>
      </c>
      <c r="L18" s="189">
        <f t="shared" si="8"/>
        <v>16080292.260000002</v>
      </c>
      <c r="M18" s="189">
        <f t="shared" si="8"/>
        <v>20165302.525000002</v>
      </c>
      <c r="N18" s="189">
        <f t="shared" si="8"/>
        <v>23958827.945</v>
      </c>
      <c r="O18" s="189">
        <f t="shared" si="8"/>
        <v>27173385.583000001</v>
      </c>
      <c r="P18" s="189">
        <f t="shared" si="8"/>
        <v>30401125.498</v>
      </c>
      <c r="Q18" s="189">
        <f t="shared" si="8"/>
        <v>33516401.645</v>
      </c>
      <c r="R18" s="189">
        <f t="shared" si="8"/>
        <v>36615444.071000002</v>
      </c>
      <c r="S18" s="189">
        <f t="shared" si="8"/>
        <v>40138088.342</v>
      </c>
      <c r="T18" s="189">
        <f t="shared" si="8"/>
        <v>44296207.177000001</v>
      </c>
      <c r="U18" s="189">
        <f t="shared" si="8"/>
        <v>48917207.575000003</v>
      </c>
      <c r="V18" s="189">
        <f t="shared" si="8"/>
        <v>53404533.236000001</v>
      </c>
      <c r="W18" s="189">
        <f t="shared" si="8"/>
        <v>57827499.605000004</v>
      </c>
      <c r="X18" s="189">
        <f t="shared" si="8"/>
        <v>62141015.194000006</v>
      </c>
      <c r="Y18" s="189">
        <f t="shared" si="8"/>
        <v>66603812.730000004</v>
      </c>
      <c r="Z18" s="189">
        <f t="shared" si="8"/>
        <v>71418476.490999997</v>
      </c>
      <c r="AA18" s="189">
        <f t="shared" si="8"/>
        <v>75696397.652999997</v>
      </c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90"/>
    </row>
    <row r="19" spans="1:50" ht="15.75" thickBot="1" x14ac:dyDescent="0.3">
      <c r="B19" s="142" t="s">
        <v>471</v>
      </c>
    </row>
    <row r="20" spans="1:50" ht="16.5" x14ac:dyDescent="0.3">
      <c r="K20" s="72"/>
      <c r="L20" s="73" t="s">
        <v>544</v>
      </c>
      <c r="M20" s="55"/>
      <c r="N20" s="202" t="s">
        <v>545</v>
      </c>
    </row>
    <row r="21" spans="1:50" x14ac:dyDescent="0.25">
      <c r="K21" s="74"/>
      <c r="L21" s="75" t="s">
        <v>0</v>
      </c>
      <c r="M21" s="76"/>
      <c r="N21" s="211">
        <f>SUM(P14:AA14)</f>
        <v>18849492.831999999</v>
      </c>
    </row>
    <row r="22" spans="1:50" x14ac:dyDescent="0.25">
      <c r="K22" s="74"/>
      <c r="L22" s="75" t="s">
        <v>70</v>
      </c>
      <c r="M22" s="76"/>
      <c r="N22" s="211">
        <f>SUM(P13:AA13)</f>
        <v>19450948.629999995</v>
      </c>
    </row>
    <row r="23" spans="1:50" ht="16.5" x14ac:dyDescent="0.3">
      <c r="K23" s="58"/>
      <c r="L23" s="77" t="s">
        <v>71</v>
      </c>
      <c r="M23" s="57"/>
      <c r="N23" s="211">
        <f>SUM(P16:AA16)</f>
        <v>3180956</v>
      </c>
    </row>
    <row r="24" spans="1:50" ht="17.25" thickBot="1" x14ac:dyDescent="0.35">
      <c r="C24" s="192"/>
      <c r="K24" s="56"/>
      <c r="L24" s="78" t="s">
        <v>67</v>
      </c>
      <c r="M24" s="59"/>
      <c r="N24" s="209">
        <f>SUM(P15:AA15)</f>
        <v>7041614.6080000009</v>
      </c>
    </row>
    <row r="25" spans="1:50" ht="15.75" thickBot="1" x14ac:dyDescent="0.3"/>
    <row r="26" spans="1:50" x14ac:dyDescent="0.25">
      <c r="K26" s="221"/>
      <c r="L26" s="212" t="s">
        <v>546</v>
      </c>
      <c r="M26" s="217" t="s">
        <v>616</v>
      </c>
      <c r="N26" s="217" t="s">
        <v>617</v>
      </c>
      <c r="O26" s="218" t="s">
        <v>618</v>
      </c>
    </row>
    <row r="27" spans="1:50" x14ac:dyDescent="0.25">
      <c r="K27" s="214"/>
      <c r="L27" s="213" t="s">
        <v>0</v>
      </c>
      <c r="M27" s="201">
        <f>+M14</f>
        <v>2158987</v>
      </c>
      <c r="N27" s="201">
        <f>+N14</f>
        <v>1769709.36</v>
      </c>
      <c r="O27" s="210">
        <f>+O14</f>
        <v>1193340.45</v>
      </c>
    </row>
    <row r="28" spans="1:50" x14ac:dyDescent="0.25">
      <c r="K28" s="214"/>
      <c r="L28" s="213" t="s">
        <v>70</v>
      </c>
      <c r="M28" s="201">
        <f>+M13</f>
        <v>1340408.2649999999</v>
      </c>
      <c r="N28" s="201">
        <f>+N13</f>
        <v>1421766.06</v>
      </c>
      <c r="O28" s="210">
        <f>+O13</f>
        <v>1143277.9539999999</v>
      </c>
    </row>
    <row r="29" spans="1:50" ht="16.5" x14ac:dyDescent="0.3">
      <c r="K29" s="220"/>
      <c r="L29" s="216" t="s">
        <v>71</v>
      </c>
      <c r="M29" s="201">
        <f>+M16</f>
        <v>278144</v>
      </c>
      <c r="N29" s="201">
        <f>+N16</f>
        <v>299120</v>
      </c>
      <c r="O29" s="210">
        <f>+O16</f>
        <v>395732</v>
      </c>
    </row>
    <row r="30" spans="1:50" ht="17.25" thickBot="1" x14ac:dyDescent="0.35">
      <c r="K30" s="219"/>
      <c r="L30" s="215" t="s">
        <v>67</v>
      </c>
      <c r="M30" s="208">
        <f>+M15</f>
        <v>307471</v>
      </c>
      <c r="N30" s="208">
        <f>+N15</f>
        <v>302930</v>
      </c>
      <c r="O30" s="205">
        <f>+O15</f>
        <v>482207.234</v>
      </c>
    </row>
    <row r="38" spans="1:2" ht="18.75" x14ac:dyDescent="0.3">
      <c r="A38" s="193" t="s">
        <v>472</v>
      </c>
      <c r="B38" s="193" t="s">
        <v>87</v>
      </c>
    </row>
    <row r="39" spans="1:2" x14ac:dyDescent="0.25">
      <c r="A39" s="194" t="s">
        <v>473</v>
      </c>
      <c r="B39" s="195" t="s">
        <v>474</v>
      </c>
    </row>
    <row r="40" spans="1:2" x14ac:dyDescent="0.25">
      <c r="A40" s="194" t="s">
        <v>473</v>
      </c>
      <c r="B40" s="195" t="s">
        <v>475</v>
      </c>
    </row>
    <row r="41" spans="1:2" x14ac:dyDescent="0.25">
      <c r="A41" s="194" t="s">
        <v>473</v>
      </c>
      <c r="B41" s="195" t="s">
        <v>476</v>
      </c>
    </row>
    <row r="42" spans="1:2" x14ac:dyDescent="0.25">
      <c r="A42" s="194" t="s">
        <v>473</v>
      </c>
      <c r="B42" s="195" t="s">
        <v>477</v>
      </c>
    </row>
    <row r="43" spans="1:2" x14ac:dyDescent="0.25">
      <c r="A43" s="194" t="s">
        <v>473</v>
      </c>
      <c r="B43" s="195" t="s">
        <v>478</v>
      </c>
    </row>
    <row r="44" spans="1:2" x14ac:dyDescent="0.25">
      <c r="A44" s="194" t="s">
        <v>473</v>
      </c>
      <c r="B44" s="195" t="s">
        <v>479</v>
      </c>
    </row>
    <row r="45" spans="1:2" x14ac:dyDescent="0.25">
      <c r="A45" s="196"/>
      <c r="B45" s="197" t="s">
        <v>480</v>
      </c>
    </row>
    <row r="46" spans="1:2" x14ac:dyDescent="0.25">
      <c r="A46" s="194" t="s">
        <v>481</v>
      </c>
      <c r="B46" s="198" t="s">
        <v>482</v>
      </c>
    </row>
    <row r="47" spans="1:2" x14ac:dyDescent="0.25">
      <c r="A47" s="194" t="s">
        <v>481</v>
      </c>
      <c r="B47" s="198" t="s">
        <v>483</v>
      </c>
    </row>
    <row r="48" spans="1:2" x14ac:dyDescent="0.25">
      <c r="A48" s="194" t="s">
        <v>481</v>
      </c>
      <c r="B48" s="198" t="s">
        <v>484</v>
      </c>
    </row>
    <row r="49" spans="1:2" x14ac:dyDescent="0.25">
      <c r="A49" s="194" t="s">
        <v>481</v>
      </c>
      <c r="B49" s="198" t="s">
        <v>485</v>
      </c>
    </row>
    <row r="50" spans="1:2" x14ac:dyDescent="0.25">
      <c r="A50" s="194" t="s">
        <v>481</v>
      </c>
      <c r="B50" s="198" t="s">
        <v>486</v>
      </c>
    </row>
    <row r="51" spans="1:2" x14ac:dyDescent="0.25">
      <c r="A51" s="194" t="s">
        <v>481</v>
      </c>
      <c r="B51" s="198" t="s">
        <v>487</v>
      </c>
    </row>
    <row r="52" spans="1:2" x14ac:dyDescent="0.25">
      <c r="A52" s="196"/>
      <c r="B52" s="197" t="s">
        <v>488</v>
      </c>
    </row>
    <row r="53" spans="1:2" x14ac:dyDescent="0.25">
      <c r="A53" s="194" t="s">
        <v>489</v>
      </c>
      <c r="B53" s="199" t="s">
        <v>490</v>
      </c>
    </row>
    <row r="54" spans="1:2" x14ac:dyDescent="0.25">
      <c r="A54" s="194" t="s">
        <v>489</v>
      </c>
      <c r="B54" s="199" t="s">
        <v>491</v>
      </c>
    </row>
    <row r="55" spans="1:2" x14ac:dyDescent="0.25">
      <c r="A55" s="194" t="s">
        <v>489</v>
      </c>
      <c r="B55" s="199" t="s">
        <v>492</v>
      </c>
    </row>
    <row r="56" spans="1:2" x14ac:dyDescent="0.25">
      <c r="A56" s="194" t="s">
        <v>493</v>
      </c>
      <c r="B56" s="200" t="s">
        <v>494</v>
      </c>
    </row>
    <row r="57" spans="1:2" x14ac:dyDescent="0.25">
      <c r="A57" s="194" t="s">
        <v>489</v>
      </c>
      <c r="B57" s="199" t="s">
        <v>495</v>
      </c>
    </row>
    <row r="58" spans="1:2" x14ac:dyDescent="0.25">
      <c r="A58" s="194" t="s">
        <v>489</v>
      </c>
      <c r="B58" s="199" t="s">
        <v>496</v>
      </c>
    </row>
    <row r="59" spans="1:2" x14ac:dyDescent="0.25">
      <c r="A59" s="194" t="s">
        <v>489</v>
      </c>
      <c r="B59" s="199" t="s">
        <v>497</v>
      </c>
    </row>
    <row r="60" spans="1:2" x14ac:dyDescent="0.25">
      <c r="A60" s="196" t="s">
        <v>489</v>
      </c>
      <c r="B60" s="197" t="s">
        <v>498</v>
      </c>
    </row>
    <row r="61" spans="1:2" x14ac:dyDescent="0.25">
      <c r="A61" s="194" t="s">
        <v>489</v>
      </c>
      <c r="B61" s="199" t="s">
        <v>499</v>
      </c>
    </row>
    <row r="62" spans="1:2" x14ac:dyDescent="0.25">
      <c r="A62" s="194" t="s">
        <v>500</v>
      </c>
      <c r="B62" s="198" t="s">
        <v>501</v>
      </c>
    </row>
    <row r="63" spans="1:2" x14ac:dyDescent="0.25">
      <c r="A63" s="194" t="s">
        <v>473</v>
      </c>
      <c r="B63" s="195" t="s">
        <v>502</v>
      </c>
    </row>
    <row r="64" spans="1:2" x14ac:dyDescent="0.25">
      <c r="A64" s="196"/>
      <c r="B64" s="197" t="s">
        <v>503</v>
      </c>
    </row>
    <row r="65" spans="1:2" x14ac:dyDescent="0.25">
      <c r="A65" s="194" t="s">
        <v>473</v>
      </c>
      <c r="B65" s="195" t="s">
        <v>504</v>
      </c>
    </row>
  </sheetData>
  <mergeCells count="4">
    <mergeCell ref="C4:G4"/>
    <mergeCell ref="I4:M4"/>
    <mergeCell ref="O4:S4"/>
    <mergeCell ref="U4:V4"/>
  </mergeCells>
  <pageMargins left="0.25" right="0.25" top="0.75" bottom="0.75" header="0.3" footer="0.3"/>
  <pageSetup paperSize="17" scale="35" fitToHeight="0" orientation="landscape" r:id="rId1"/>
  <headerFooter scaleWithDoc="0">
    <oddFooter xml:space="preserve">&amp;R&amp;"Arial,Bold"&amp;12Schedule WRD-4, page &amp;P of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X36"/>
  <sheetViews>
    <sheetView tabSelected="1" topLeftCell="A7" workbookViewId="0">
      <selection activeCell="C2" sqref="C2"/>
    </sheetView>
  </sheetViews>
  <sheetFormatPr defaultRowHeight="15" x14ac:dyDescent="0.25"/>
  <cols>
    <col min="1" max="1" width="12.625" style="9" customWidth="1"/>
    <col min="2" max="2" width="14.125" style="9" customWidth="1"/>
    <col min="3" max="3" width="10.125" style="9" customWidth="1"/>
    <col min="4" max="4" width="11.5" style="9" bestFit="1" customWidth="1"/>
    <col min="5" max="5" width="11.5" style="9" customWidth="1"/>
    <col min="6" max="9" width="11.5" style="9" bestFit="1" customWidth="1"/>
    <col min="10" max="10" width="12.375" style="9" customWidth="1"/>
    <col min="11" max="11" width="14" style="9" customWidth="1"/>
    <col min="12" max="13" width="11.5" style="9" customWidth="1"/>
    <col min="14" max="17" width="11.5" style="9" bestFit="1" customWidth="1"/>
    <col min="18" max="18" width="14.375" style="9" customWidth="1"/>
    <col min="19" max="20" width="11.5" style="9" bestFit="1" customWidth="1"/>
    <col min="21" max="23" width="11.5" style="9" customWidth="1"/>
    <col min="24" max="24" width="12.375" style="9" bestFit="1" customWidth="1"/>
    <col min="25" max="16384" width="9" style="9"/>
  </cols>
  <sheetData>
    <row r="1" spans="1:24" ht="16.5" x14ac:dyDescent="0.3">
      <c r="A1"/>
      <c r="B1" s="47"/>
    </row>
    <row r="3" spans="1:24" ht="16.5" x14ac:dyDescent="0.3">
      <c r="A3" s="223" t="s">
        <v>73</v>
      </c>
      <c r="B3" s="223" t="s">
        <v>62</v>
      </c>
      <c r="C3" s="224"/>
      <c r="D3" s="224"/>
      <c r="E3" s="224"/>
      <c r="F3" s="224"/>
      <c r="G3" s="224"/>
      <c r="H3" s="224"/>
      <c r="I3" s="224"/>
      <c r="J3" s="224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ht="16.5" x14ac:dyDescent="0.3">
      <c r="A4" s="223" t="s">
        <v>64</v>
      </c>
      <c r="B4" s="224">
        <v>201603</v>
      </c>
      <c r="C4" s="224">
        <v>201604</v>
      </c>
      <c r="D4" s="224">
        <v>201605</v>
      </c>
      <c r="E4" s="224">
        <v>201606</v>
      </c>
      <c r="F4" s="224">
        <v>201607</v>
      </c>
      <c r="G4" s="224">
        <v>201608</v>
      </c>
      <c r="H4" s="224">
        <v>201609</v>
      </c>
      <c r="I4" s="224">
        <v>201610</v>
      </c>
      <c r="J4" s="224" t="s">
        <v>63</v>
      </c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ht="16.5" x14ac:dyDescent="0.3">
      <c r="A5" s="227" t="s">
        <v>101</v>
      </c>
      <c r="B5" s="226">
        <v>11587.7</v>
      </c>
      <c r="C5" s="226">
        <v>10000</v>
      </c>
      <c r="D5" s="226">
        <v>40054.699999999997</v>
      </c>
      <c r="E5" s="226">
        <v>144206.69</v>
      </c>
      <c r="F5" s="226">
        <v>-4087.8899999999994</v>
      </c>
      <c r="G5" s="226">
        <v>-68032.310000000012</v>
      </c>
      <c r="H5" s="226">
        <v>58715.250000000007</v>
      </c>
      <c r="I5" s="226">
        <v>95173.539999999979</v>
      </c>
      <c r="J5" s="226">
        <v>287617.68</v>
      </c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ht="16.5" x14ac:dyDescent="0.3">
      <c r="A6" s="228" t="s">
        <v>113</v>
      </c>
      <c r="B6" s="226">
        <v>13689</v>
      </c>
      <c r="C6" s="226">
        <v>-689</v>
      </c>
      <c r="D6" s="226">
        <v>10300</v>
      </c>
      <c r="E6" s="226">
        <v>2239.91</v>
      </c>
      <c r="F6" s="226"/>
      <c r="G6" s="226">
        <v>132.30000000000001</v>
      </c>
      <c r="H6" s="226"/>
      <c r="I6" s="226">
        <v>1791.77</v>
      </c>
      <c r="J6" s="226">
        <v>27463.98</v>
      </c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ht="16.5" x14ac:dyDescent="0.3">
      <c r="A7" s="228" t="s">
        <v>121</v>
      </c>
      <c r="B7" s="226"/>
      <c r="C7" s="226">
        <v>5557.25</v>
      </c>
      <c r="D7" s="226">
        <v>4535.25</v>
      </c>
      <c r="E7" s="226">
        <v>4559</v>
      </c>
      <c r="F7" s="226">
        <v>19771</v>
      </c>
      <c r="G7" s="226">
        <v>7916</v>
      </c>
      <c r="H7" s="226">
        <v>7358.5</v>
      </c>
      <c r="I7" s="226">
        <v>9871.5</v>
      </c>
      <c r="J7" s="226">
        <v>59568.5</v>
      </c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6.5" x14ac:dyDescent="0.3">
      <c r="A8" s="228" t="s">
        <v>126</v>
      </c>
      <c r="B8" s="226"/>
      <c r="C8" s="226"/>
      <c r="D8" s="226">
        <v>1656.3100000000002</v>
      </c>
      <c r="E8" s="226">
        <v>55000</v>
      </c>
      <c r="F8" s="226">
        <v>19174</v>
      </c>
      <c r="G8" s="226"/>
      <c r="H8" s="226"/>
      <c r="I8" s="226"/>
      <c r="J8" s="226">
        <v>75830.31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ht="16.5" x14ac:dyDescent="0.3">
      <c r="A9" s="229" t="s">
        <v>138</v>
      </c>
      <c r="B9" s="226"/>
      <c r="C9" s="226"/>
      <c r="D9" s="226">
        <v>73476.710000000006</v>
      </c>
      <c r="E9" s="226">
        <v>88796.859999999986</v>
      </c>
      <c r="F9" s="226">
        <v>174121.81</v>
      </c>
      <c r="G9" s="226">
        <v>206950.65</v>
      </c>
      <c r="H9" s="226">
        <v>273547.90000000002</v>
      </c>
      <c r="I9" s="226">
        <v>377911.51</v>
      </c>
      <c r="J9" s="226">
        <v>1194805.44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ht="16.5" x14ac:dyDescent="0.3">
      <c r="A10" s="229" t="s">
        <v>142</v>
      </c>
      <c r="B10" s="226"/>
      <c r="C10" s="226"/>
      <c r="D10" s="226">
        <v>97849.280000000028</v>
      </c>
      <c r="E10" s="226">
        <v>138024.84999999986</v>
      </c>
      <c r="F10" s="226">
        <v>149613.04999999993</v>
      </c>
      <c r="G10" s="226">
        <v>632209.3899999999</v>
      </c>
      <c r="H10" s="226">
        <v>-213472.90999999989</v>
      </c>
      <c r="I10" s="226">
        <v>672468.44</v>
      </c>
      <c r="J10" s="226">
        <v>1476692.0999999996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ht="16.5" x14ac:dyDescent="0.3">
      <c r="A11" s="229" t="s">
        <v>143</v>
      </c>
      <c r="B11" s="226"/>
      <c r="C11" s="226"/>
      <c r="D11" s="226">
        <v>-0.26999999999998181</v>
      </c>
      <c r="E11" s="226">
        <v>0.26999999999952706</v>
      </c>
      <c r="F11" s="226">
        <v>-3.1832314562052488E-12</v>
      </c>
      <c r="G11" s="226">
        <v>6123.7500000000018</v>
      </c>
      <c r="H11" s="226">
        <v>-9931.5899999999965</v>
      </c>
      <c r="I11" s="226">
        <v>28598.680000000004</v>
      </c>
      <c r="J11" s="226">
        <v>24790.840000000004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ht="16.5" x14ac:dyDescent="0.3">
      <c r="A12" s="229" t="s">
        <v>144</v>
      </c>
      <c r="B12" s="226">
        <v>360011.71</v>
      </c>
      <c r="C12" s="226">
        <v>100283.16999999998</v>
      </c>
      <c r="D12" s="226">
        <v>105226.26000000001</v>
      </c>
      <c r="E12" s="226">
        <v>100364.56000000006</v>
      </c>
      <c r="F12" s="226">
        <v>100083.91</v>
      </c>
      <c r="G12" s="226">
        <v>101946.76000000001</v>
      </c>
      <c r="H12" s="226">
        <v>119394.84</v>
      </c>
      <c r="I12" s="226">
        <v>101907.75</v>
      </c>
      <c r="J12" s="226">
        <v>1089218.96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ht="16.5" x14ac:dyDescent="0.3">
      <c r="A13" s="227" t="s">
        <v>158</v>
      </c>
      <c r="B13" s="226">
        <v>28969.25</v>
      </c>
      <c r="C13" s="226">
        <v>36012.92</v>
      </c>
      <c r="D13" s="226">
        <v>78614.880000000005</v>
      </c>
      <c r="E13" s="226">
        <v>211775.81</v>
      </c>
      <c r="F13" s="226">
        <v>108388.27</v>
      </c>
      <c r="G13" s="226">
        <v>378494.30000000005</v>
      </c>
      <c r="H13" s="226">
        <v>422074.4599999999</v>
      </c>
      <c r="I13" s="226">
        <v>153445.66999999998</v>
      </c>
      <c r="J13" s="226">
        <v>1417775.5599999998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ht="16.5" x14ac:dyDescent="0.3">
      <c r="A14" s="227" t="s">
        <v>162</v>
      </c>
      <c r="B14" s="226">
        <v>23175.4</v>
      </c>
      <c r="C14" s="226">
        <v>20000</v>
      </c>
      <c r="D14" s="226">
        <v>33968.410000000003</v>
      </c>
      <c r="E14" s="226">
        <v>113943.23999999999</v>
      </c>
      <c r="F14" s="226">
        <v>251706.63</v>
      </c>
      <c r="G14" s="226">
        <v>211671.13</v>
      </c>
      <c r="H14" s="226">
        <v>-54748.419999999984</v>
      </c>
      <c r="I14" s="226">
        <v>89096.040000000037</v>
      </c>
      <c r="J14" s="226">
        <v>688812.43000000017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ht="16.5" x14ac:dyDescent="0.3">
      <c r="A15" s="227" t="s">
        <v>166</v>
      </c>
      <c r="B15" s="226">
        <v>17381.55</v>
      </c>
      <c r="C15" s="226">
        <v>394875</v>
      </c>
      <c r="D15" s="226">
        <v>963827.49</v>
      </c>
      <c r="E15" s="226">
        <v>479697.80000000005</v>
      </c>
      <c r="F15" s="226">
        <v>1081195.96</v>
      </c>
      <c r="G15" s="226">
        <v>1866873.94</v>
      </c>
      <c r="H15" s="226">
        <v>741941.96000000008</v>
      </c>
      <c r="I15" s="226">
        <v>1451167.56</v>
      </c>
      <c r="J15" s="226">
        <v>6996961.2599999998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ht="16.5" x14ac:dyDescent="0.3">
      <c r="A16" s="230" t="s">
        <v>168</v>
      </c>
      <c r="B16" s="226">
        <v>23175.4</v>
      </c>
      <c r="C16" s="226">
        <v>20000</v>
      </c>
      <c r="D16" s="226">
        <v>110941.65</v>
      </c>
      <c r="E16" s="226">
        <v>105942.24</v>
      </c>
      <c r="F16" s="226">
        <v>77203.420000000013</v>
      </c>
      <c r="G16" s="226">
        <v>288148.55</v>
      </c>
      <c r="H16" s="226">
        <v>98245.299999999988</v>
      </c>
      <c r="I16" s="226">
        <v>-20629.979999999996</v>
      </c>
      <c r="J16" s="226">
        <v>703026.58000000007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ht="16.5" x14ac:dyDescent="0.3">
      <c r="A17" s="227" t="s">
        <v>169</v>
      </c>
      <c r="B17" s="226">
        <v>11587.7</v>
      </c>
      <c r="C17" s="226">
        <v>10000</v>
      </c>
      <c r="D17" s="226">
        <v>-15200.09</v>
      </c>
      <c r="E17" s="226">
        <v>7328.61</v>
      </c>
      <c r="F17" s="226">
        <v>17144.79</v>
      </c>
      <c r="G17" s="226">
        <v>73411.950000000012</v>
      </c>
      <c r="H17" s="226">
        <v>39912.05999999999</v>
      </c>
      <c r="I17" s="226">
        <v>-6797.3399999999965</v>
      </c>
      <c r="J17" s="226">
        <v>137387.68000000002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16.5" x14ac:dyDescent="0.3">
      <c r="A18" s="227" t="s">
        <v>170</v>
      </c>
      <c r="B18" s="226"/>
      <c r="C18" s="226"/>
      <c r="D18" s="226">
        <v>2531.6299999999756</v>
      </c>
      <c r="E18" s="226">
        <v>186.75</v>
      </c>
      <c r="F18" s="226">
        <v>-289</v>
      </c>
      <c r="G18" s="226">
        <v>51.3</v>
      </c>
      <c r="H18" s="226">
        <v>1616.54</v>
      </c>
      <c r="I18" s="226"/>
      <c r="J18" s="226">
        <v>4097.2199999999757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6.5" x14ac:dyDescent="0.3">
      <c r="A19" s="227" t="s">
        <v>185</v>
      </c>
      <c r="B19" s="226"/>
      <c r="C19" s="226"/>
      <c r="D19" s="226">
        <v>9470.25</v>
      </c>
      <c r="E19" s="226">
        <v>82898.399999999994</v>
      </c>
      <c r="F19" s="226">
        <v>55712.85</v>
      </c>
      <c r="G19" s="226">
        <v>55764.85</v>
      </c>
      <c r="H19" s="226">
        <v>55391.25</v>
      </c>
      <c r="I19" s="226">
        <v>58308.759999999995</v>
      </c>
      <c r="J19" s="226">
        <v>317546.36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6.5" x14ac:dyDescent="0.3">
      <c r="A20" s="229" t="s">
        <v>224</v>
      </c>
      <c r="B20" s="226"/>
      <c r="C20" s="226"/>
      <c r="D20" s="226"/>
      <c r="E20" s="226">
        <v>0</v>
      </c>
      <c r="F20" s="226"/>
      <c r="G20" s="226"/>
      <c r="H20" s="226">
        <v>0</v>
      </c>
      <c r="I20" s="226">
        <v>67387.27</v>
      </c>
      <c r="J20" s="226">
        <v>67387.27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6.5" x14ac:dyDescent="0.3">
      <c r="A21" s="228" t="s">
        <v>233</v>
      </c>
      <c r="B21" s="226"/>
      <c r="C21" s="226"/>
      <c r="D21" s="226"/>
      <c r="E21" s="226"/>
      <c r="F21" s="226">
        <v>56000</v>
      </c>
      <c r="G21" s="226"/>
      <c r="H21" s="226"/>
      <c r="I21" s="226"/>
      <c r="J21" s="226">
        <v>56000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6.5" x14ac:dyDescent="0.3">
      <c r="A22" s="228" t="s">
        <v>248</v>
      </c>
      <c r="B22" s="226"/>
      <c r="C22" s="226"/>
      <c r="D22" s="226"/>
      <c r="E22" s="226"/>
      <c r="F22" s="226">
        <v>34948.74</v>
      </c>
      <c r="G22" s="226">
        <v>79845.12000000001</v>
      </c>
      <c r="H22" s="226">
        <v>235519.58000000002</v>
      </c>
      <c r="I22" s="226">
        <v>111008.37999999999</v>
      </c>
      <c r="J22" s="226">
        <v>461321.82000000007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16.5" x14ac:dyDescent="0.3">
      <c r="A23" s="229" t="s">
        <v>306</v>
      </c>
      <c r="B23" s="226"/>
      <c r="C23" s="226"/>
      <c r="D23" s="226"/>
      <c r="E23" s="226">
        <v>0</v>
      </c>
      <c r="F23" s="226"/>
      <c r="G23" s="226"/>
      <c r="H23" s="226">
        <v>0</v>
      </c>
      <c r="I23" s="226">
        <v>0</v>
      </c>
      <c r="J23" s="226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16.5" x14ac:dyDescent="0.3">
      <c r="A24" s="229" t="s">
        <v>415</v>
      </c>
      <c r="B24" s="226"/>
      <c r="C24" s="226"/>
      <c r="D24" s="226"/>
      <c r="E24" s="226">
        <v>92217.18</v>
      </c>
      <c r="F24" s="226">
        <v>8152.3200000000024</v>
      </c>
      <c r="G24" s="226">
        <v>46977.250000000007</v>
      </c>
      <c r="H24" s="226">
        <v>25516.879999999997</v>
      </c>
      <c r="I24" s="226">
        <v>105287.71</v>
      </c>
      <c r="J24" s="226">
        <v>278151.34000000003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16.5" x14ac:dyDescent="0.3">
      <c r="A25" s="229" t="s">
        <v>420</v>
      </c>
      <c r="B25" s="226"/>
      <c r="C25" s="226"/>
      <c r="D25" s="226"/>
      <c r="E25" s="226">
        <v>186319.15</v>
      </c>
      <c r="F25" s="226">
        <v>38084.22</v>
      </c>
      <c r="G25" s="226">
        <v>13305.92</v>
      </c>
      <c r="H25" s="226">
        <v>36458.120000000003</v>
      </c>
      <c r="I25" s="226">
        <v>112941.17</v>
      </c>
      <c r="J25" s="226">
        <v>387108.58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16.5" x14ac:dyDescent="0.3">
      <c r="A26" s="227" t="s">
        <v>431</v>
      </c>
      <c r="B26" s="226"/>
      <c r="C26" s="226"/>
      <c r="D26" s="226"/>
      <c r="E26" s="226"/>
      <c r="F26" s="226"/>
      <c r="G26" s="226"/>
      <c r="H26" s="226">
        <v>263765.76000000001</v>
      </c>
      <c r="I26" s="226">
        <v>64962.520000000019</v>
      </c>
      <c r="J26" s="226">
        <v>328728.28000000003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16.5" x14ac:dyDescent="0.3">
      <c r="A27" s="225" t="s">
        <v>63</v>
      </c>
      <c r="B27" s="226">
        <v>489577.71000000008</v>
      </c>
      <c r="C27" s="226">
        <v>596039.34</v>
      </c>
      <c r="D27" s="226">
        <v>1517252.4599999997</v>
      </c>
      <c r="E27" s="226">
        <v>1813501.3199999998</v>
      </c>
      <c r="F27" s="226">
        <v>2186924.08</v>
      </c>
      <c r="G27" s="226">
        <v>3901790.8499999996</v>
      </c>
      <c r="H27" s="226">
        <v>2101305.4800000004</v>
      </c>
      <c r="I27" s="226">
        <v>3473900.9499999997</v>
      </c>
      <c r="J27" s="226">
        <v>16080292.189999998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30" spans="1:24" x14ac:dyDescent="0.25">
      <c r="A30" s="1" t="s">
        <v>74</v>
      </c>
    </row>
    <row r="32" spans="1:24" x14ac:dyDescent="0.25">
      <c r="A32" s="12" t="s">
        <v>0</v>
      </c>
      <c r="B32" s="15">
        <f>SUM(B5,B13:B15,B17:B19,B26)</f>
        <v>92701.599999999991</v>
      </c>
      <c r="C32" s="15">
        <f t="shared" ref="C32:J32" si="0">SUM(C5,C13:C15,C17:C19,C26)</f>
        <v>470887.92</v>
      </c>
      <c r="D32" s="15">
        <f t="shared" si="0"/>
        <v>1113267.2699999998</v>
      </c>
      <c r="E32" s="15">
        <f t="shared" si="0"/>
        <v>1040037.3</v>
      </c>
      <c r="F32" s="15">
        <f t="shared" si="0"/>
        <v>1509771.61</v>
      </c>
      <c r="G32" s="15">
        <f t="shared" si="0"/>
        <v>2518235.16</v>
      </c>
      <c r="H32" s="15">
        <f t="shared" si="0"/>
        <v>1528668.86</v>
      </c>
      <c r="I32" s="15">
        <f t="shared" si="0"/>
        <v>1905356.75</v>
      </c>
      <c r="J32" s="15">
        <f t="shared" si="0"/>
        <v>10178926.469999999</v>
      </c>
      <c r="K32" s="15">
        <f t="shared" ref="K32" si="1">SUM(K22:K23,K15:K20)</f>
        <v>0</v>
      </c>
      <c r="L32" s="15">
        <f t="shared" ref="L32:X32" si="2">SUM(L22:L23,L15:L20)</f>
        <v>0</v>
      </c>
      <c r="M32" s="15">
        <f t="shared" si="2"/>
        <v>0</v>
      </c>
      <c r="N32" s="15">
        <f t="shared" si="2"/>
        <v>0</v>
      </c>
      <c r="O32" s="15">
        <f t="shared" si="2"/>
        <v>0</v>
      </c>
      <c r="P32" s="15">
        <f t="shared" si="2"/>
        <v>0</v>
      </c>
      <c r="Q32" s="15">
        <f t="shared" si="2"/>
        <v>0</v>
      </c>
      <c r="R32" s="15">
        <f t="shared" si="2"/>
        <v>0</v>
      </c>
      <c r="S32" s="15">
        <f t="shared" si="2"/>
        <v>0</v>
      </c>
      <c r="T32" s="15">
        <f t="shared" si="2"/>
        <v>0</v>
      </c>
      <c r="U32" s="15">
        <f t="shared" si="2"/>
        <v>0</v>
      </c>
      <c r="V32" s="15">
        <f t="shared" si="2"/>
        <v>0</v>
      </c>
      <c r="W32" s="15">
        <f t="shared" si="2"/>
        <v>0</v>
      </c>
      <c r="X32" s="15">
        <f t="shared" si="2"/>
        <v>0</v>
      </c>
    </row>
    <row r="33" spans="1:24" x14ac:dyDescent="0.25">
      <c r="A33" s="11" t="s">
        <v>70</v>
      </c>
      <c r="B33" s="15">
        <f>SUM(B9:B12,B20,B23:B25)</f>
        <v>360011.71</v>
      </c>
      <c r="C33" s="15">
        <f t="shared" ref="C33:J33" si="3">SUM(C9:C12,C20,C23:C25)</f>
        <v>100283.16999999998</v>
      </c>
      <c r="D33" s="15">
        <f t="shared" si="3"/>
        <v>276551.9800000001</v>
      </c>
      <c r="E33" s="15">
        <f t="shared" si="3"/>
        <v>605722.86999999988</v>
      </c>
      <c r="F33" s="15">
        <f t="shared" si="3"/>
        <v>470055.30999999994</v>
      </c>
      <c r="G33" s="15">
        <f t="shared" si="3"/>
        <v>1007513.72</v>
      </c>
      <c r="H33" s="15">
        <f t="shared" si="3"/>
        <v>231513.24000000014</v>
      </c>
      <c r="I33" s="15">
        <f t="shared" si="3"/>
        <v>1466502.5299999998</v>
      </c>
      <c r="J33" s="15">
        <f t="shared" si="3"/>
        <v>4518154.5299999993</v>
      </c>
      <c r="K33" s="15">
        <f t="shared" ref="K33" si="4">SUM(K24,K10:K14)</f>
        <v>0</v>
      </c>
      <c r="L33" s="15">
        <f t="shared" ref="L33:X33" si="5">SUM(L24,L10:L14)</f>
        <v>0</v>
      </c>
      <c r="M33" s="15">
        <f t="shared" si="5"/>
        <v>0</v>
      </c>
      <c r="N33" s="15">
        <f t="shared" si="5"/>
        <v>0</v>
      </c>
      <c r="O33" s="15">
        <f t="shared" si="5"/>
        <v>0</v>
      </c>
      <c r="P33" s="15">
        <f t="shared" si="5"/>
        <v>0</v>
      </c>
      <c r="Q33" s="15">
        <f t="shared" si="5"/>
        <v>0</v>
      </c>
      <c r="R33" s="15">
        <f t="shared" si="5"/>
        <v>0</v>
      </c>
      <c r="S33" s="15">
        <f t="shared" si="5"/>
        <v>0</v>
      </c>
      <c r="T33" s="15">
        <f t="shared" si="5"/>
        <v>0</v>
      </c>
      <c r="U33" s="15">
        <f t="shared" si="5"/>
        <v>0</v>
      </c>
      <c r="V33" s="15">
        <f t="shared" si="5"/>
        <v>0</v>
      </c>
      <c r="W33" s="15">
        <f t="shared" si="5"/>
        <v>0</v>
      </c>
      <c r="X33" s="15">
        <f t="shared" si="5"/>
        <v>0</v>
      </c>
    </row>
    <row r="34" spans="1:24" x14ac:dyDescent="0.25">
      <c r="A34" s="14" t="s">
        <v>71</v>
      </c>
      <c r="B34" s="15">
        <f>SUM(B16)</f>
        <v>23175.4</v>
      </c>
      <c r="C34" s="15">
        <f t="shared" ref="C34:J34" si="6">SUM(C16)</f>
        <v>20000</v>
      </c>
      <c r="D34" s="15">
        <f t="shared" si="6"/>
        <v>110941.65</v>
      </c>
      <c r="E34" s="15">
        <f t="shared" si="6"/>
        <v>105942.24</v>
      </c>
      <c r="F34" s="15">
        <f t="shared" si="6"/>
        <v>77203.420000000013</v>
      </c>
      <c r="G34" s="15">
        <f t="shared" si="6"/>
        <v>288148.55</v>
      </c>
      <c r="H34" s="15">
        <f t="shared" si="6"/>
        <v>98245.299999999988</v>
      </c>
      <c r="I34" s="15">
        <f t="shared" si="6"/>
        <v>-20629.979999999996</v>
      </c>
      <c r="J34" s="15">
        <f t="shared" si="6"/>
        <v>703026.58000000007</v>
      </c>
      <c r="K34" s="15">
        <f t="shared" ref="K34" si="7">SUM(K21)</f>
        <v>0</v>
      </c>
      <c r="L34" s="15">
        <f t="shared" ref="L34:X34" si="8">SUM(L21)</f>
        <v>0</v>
      </c>
      <c r="M34" s="15">
        <f t="shared" si="8"/>
        <v>0</v>
      </c>
      <c r="N34" s="15">
        <f t="shared" si="8"/>
        <v>0</v>
      </c>
      <c r="O34" s="15">
        <f t="shared" si="8"/>
        <v>0</v>
      </c>
      <c r="P34" s="15">
        <f t="shared" si="8"/>
        <v>0</v>
      </c>
      <c r="Q34" s="15">
        <f t="shared" si="8"/>
        <v>0</v>
      </c>
      <c r="R34" s="15">
        <f t="shared" si="8"/>
        <v>0</v>
      </c>
      <c r="S34" s="15">
        <f t="shared" si="8"/>
        <v>0</v>
      </c>
      <c r="T34" s="15">
        <f t="shared" si="8"/>
        <v>0</v>
      </c>
      <c r="U34" s="15">
        <f t="shared" si="8"/>
        <v>0</v>
      </c>
      <c r="V34" s="15">
        <f t="shared" si="8"/>
        <v>0</v>
      </c>
      <c r="W34" s="15">
        <f t="shared" si="8"/>
        <v>0</v>
      </c>
      <c r="X34" s="15">
        <f t="shared" si="8"/>
        <v>0</v>
      </c>
    </row>
    <row r="35" spans="1:24" x14ac:dyDescent="0.25">
      <c r="A35" s="10" t="s">
        <v>67</v>
      </c>
      <c r="B35" s="15">
        <f>SUM(B6:B8,B21:B22)</f>
        <v>13689</v>
      </c>
      <c r="C35" s="15">
        <f t="shared" ref="C35:J35" si="9">SUM(C6:C8,C21:C22)</f>
        <v>4868.25</v>
      </c>
      <c r="D35" s="15">
        <f t="shared" si="9"/>
        <v>16491.560000000001</v>
      </c>
      <c r="E35" s="15">
        <f t="shared" si="9"/>
        <v>61798.91</v>
      </c>
      <c r="F35" s="15">
        <f t="shared" si="9"/>
        <v>129893.73999999999</v>
      </c>
      <c r="G35" s="15">
        <f t="shared" si="9"/>
        <v>87893.420000000013</v>
      </c>
      <c r="H35" s="15">
        <f t="shared" si="9"/>
        <v>242878.08000000002</v>
      </c>
      <c r="I35" s="15">
        <f t="shared" si="9"/>
        <v>122671.65</v>
      </c>
      <c r="J35" s="15">
        <f t="shared" si="9"/>
        <v>680184.6100000001</v>
      </c>
      <c r="K35" s="15">
        <f t="shared" ref="K35" si="10">SUM(K25:K26,K5:K9)</f>
        <v>0</v>
      </c>
      <c r="L35" s="15">
        <f t="shared" ref="L35:X35" si="11">SUM(L25:L26,L5:L9)</f>
        <v>0</v>
      </c>
      <c r="M35" s="15">
        <f t="shared" si="11"/>
        <v>0</v>
      </c>
      <c r="N35" s="15">
        <f t="shared" si="11"/>
        <v>0</v>
      </c>
      <c r="O35" s="15">
        <f t="shared" si="11"/>
        <v>0</v>
      </c>
      <c r="P35" s="15">
        <f t="shared" si="11"/>
        <v>0</v>
      </c>
      <c r="Q35" s="15">
        <f t="shared" si="11"/>
        <v>0</v>
      </c>
      <c r="R35" s="15">
        <f t="shared" si="11"/>
        <v>0</v>
      </c>
      <c r="S35" s="15">
        <f t="shared" si="11"/>
        <v>0</v>
      </c>
      <c r="T35" s="15">
        <f t="shared" si="11"/>
        <v>0</v>
      </c>
      <c r="U35" s="15">
        <f t="shared" si="11"/>
        <v>0</v>
      </c>
      <c r="V35" s="15">
        <f t="shared" si="11"/>
        <v>0</v>
      </c>
      <c r="W35" s="15">
        <f t="shared" si="11"/>
        <v>0</v>
      </c>
      <c r="X35" s="15">
        <f t="shared" si="11"/>
        <v>0</v>
      </c>
    </row>
    <row r="36" spans="1:24" x14ac:dyDescent="0.25">
      <c r="B36" s="13">
        <f>SUM(B32:B35)</f>
        <v>489577.71</v>
      </c>
      <c r="C36" s="13">
        <f>SUM(C32:C35)</f>
        <v>596039.34</v>
      </c>
      <c r="D36" s="13">
        <f t="shared" ref="D36:I36" si="12">SUM(D32:D35)</f>
        <v>1517252.46</v>
      </c>
      <c r="E36" s="13">
        <f t="shared" si="12"/>
        <v>1813501.3199999998</v>
      </c>
      <c r="F36" s="13">
        <f t="shared" si="12"/>
        <v>2186924.08</v>
      </c>
      <c r="G36" s="13">
        <f t="shared" si="12"/>
        <v>3901790.8499999996</v>
      </c>
      <c r="H36" s="13">
        <f t="shared" si="12"/>
        <v>2101305.4800000004</v>
      </c>
      <c r="I36" s="13">
        <f t="shared" si="12"/>
        <v>3473900.9499999997</v>
      </c>
      <c r="J36" s="13">
        <f>SUM(J32:J35)</f>
        <v>16080292.189999998</v>
      </c>
      <c r="K36" s="13">
        <f t="shared" ref="K36" si="13">SUM(K32:K35)</f>
        <v>0</v>
      </c>
      <c r="L36" s="13">
        <f t="shared" ref="L36:X36" si="14">SUM(L32:L35)</f>
        <v>0</v>
      </c>
      <c r="M36" s="13">
        <f t="shared" si="14"/>
        <v>0</v>
      </c>
      <c r="N36" s="13">
        <f t="shared" si="14"/>
        <v>0</v>
      </c>
      <c r="O36" s="13">
        <f t="shared" si="14"/>
        <v>0</v>
      </c>
      <c r="P36" s="13">
        <f t="shared" si="14"/>
        <v>0</v>
      </c>
      <c r="Q36" s="13">
        <f t="shared" si="14"/>
        <v>0</v>
      </c>
      <c r="R36" s="13">
        <f t="shared" si="14"/>
        <v>0</v>
      </c>
      <c r="S36" s="13">
        <f t="shared" si="14"/>
        <v>0</v>
      </c>
      <c r="T36" s="13">
        <f t="shared" si="14"/>
        <v>0</v>
      </c>
      <c r="U36" s="13">
        <f t="shared" si="14"/>
        <v>0</v>
      </c>
      <c r="V36" s="13">
        <f t="shared" si="14"/>
        <v>0</v>
      </c>
      <c r="W36" s="13">
        <f t="shared" si="14"/>
        <v>0</v>
      </c>
      <c r="X36" s="13">
        <f t="shared" si="14"/>
        <v>0</v>
      </c>
    </row>
  </sheetData>
  <pageMargins left="0.25" right="0.25" top="0.75" bottom="0.75" header="0.3" footer="0.3"/>
  <pageSetup paperSize="17" scale="74" fitToHeight="0" orientation="landscape" r:id="rId2"/>
  <headerFooter scaleWithDoc="0">
    <oddFooter xml:space="preserve">&amp;R&amp;"Arial,Bold"&amp;12Schedule WRD-4, 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V4791"/>
  <sheetViews>
    <sheetView tabSelected="1" topLeftCell="A538" workbookViewId="0">
      <selection activeCell="C2" sqref="C2"/>
    </sheetView>
  </sheetViews>
  <sheetFormatPr defaultRowHeight="15" x14ac:dyDescent="0.25"/>
  <cols>
    <col min="1" max="1" width="5.125" style="16" customWidth="1"/>
    <col min="2" max="2" width="3.625" style="16" customWidth="1"/>
    <col min="3" max="3" width="4" style="16" customWidth="1"/>
    <col min="4" max="4" width="4.625" style="16" customWidth="1"/>
    <col min="5" max="5" width="6.25" style="16" customWidth="1"/>
    <col min="6" max="6" width="9" style="16"/>
    <col min="7" max="8" width="4.5" style="16" customWidth="1"/>
    <col min="9" max="9" width="6.5" style="16" customWidth="1"/>
    <col min="10" max="10" width="6.625" style="16" customWidth="1"/>
    <col min="11" max="11" width="14" style="16" customWidth="1"/>
    <col min="12" max="12" width="7.625" style="16" customWidth="1"/>
    <col min="13" max="13" width="8" style="16" customWidth="1"/>
    <col min="14" max="15" width="9" style="16"/>
    <col min="16" max="16" width="16.5" style="16" customWidth="1"/>
    <col min="17" max="17" width="9" style="16"/>
    <col min="18" max="18" width="14.375" style="16" customWidth="1"/>
    <col min="19" max="19" width="13.375" style="62" customWidth="1"/>
    <col min="20" max="20" width="9" style="16"/>
    <col min="21" max="21" width="11.25" style="18" bestFit="1" customWidth="1"/>
    <col min="22" max="23" width="10.75" style="18" bestFit="1" customWidth="1"/>
    <col min="24" max="16384" width="9" style="16"/>
  </cols>
  <sheetData>
    <row r="1" spans="1:255" x14ac:dyDescent="0.25">
      <c r="A1" s="19" t="s">
        <v>14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2</v>
      </c>
      <c r="G1" s="19" t="s">
        <v>19</v>
      </c>
      <c r="H1" s="19" t="s">
        <v>20</v>
      </c>
      <c r="I1" s="19" t="s">
        <v>86</v>
      </c>
      <c r="J1" s="19" t="s">
        <v>87</v>
      </c>
      <c r="K1" s="19" t="s">
        <v>88</v>
      </c>
      <c r="L1" s="19" t="s">
        <v>21</v>
      </c>
      <c r="M1" s="19" t="s">
        <v>22</v>
      </c>
      <c r="N1" s="19" t="s">
        <v>23</v>
      </c>
      <c r="O1" s="19" t="s">
        <v>89</v>
      </c>
      <c r="P1" s="19" t="s">
        <v>90</v>
      </c>
      <c r="Q1" s="19" t="s">
        <v>24</v>
      </c>
      <c r="R1" s="19" t="s">
        <v>91</v>
      </c>
      <c r="S1" s="61" t="s">
        <v>92</v>
      </c>
      <c r="T1" s="19" t="s">
        <v>1</v>
      </c>
      <c r="U1" s="19" t="s">
        <v>25</v>
      </c>
      <c r="V1" s="20" t="s">
        <v>3</v>
      </c>
      <c r="W1" s="20" t="s">
        <v>4</v>
      </c>
      <c r="X1" s="19" t="s">
        <v>93</v>
      </c>
      <c r="Y1" s="19" t="s">
        <v>94</v>
      </c>
      <c r="Z1" s="19" t="s">
        <v>95</v>
      </c>
      <c r="AA1" s="19" t="s">
        <v>26</v>
      </c>
      <c r="AB1" s="19" t="s">
        <v>27</v>
      </c>
      <c r="AC1" s="19" t="s">
        <v>28</v>
      </c>
      <c r="AD1" s="19" t="s">
        <v>29</v>
      </c>
      <c r="AE1" s="19" t="s">
        <v>96</v>
      </c>
      <c r="AF1" s="19" t="s">
        <v>97</v>
      </c>
      <c r="AG1" s="8" t="s">
        <v>98</v>
      </c>
      <c r="AH1" s="8" t="s">
        <v>99</v>
      </c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</row>
    <row r="2" spans="1:255" x14ac:dyDescent="0.25">
      <c r="A2" s="16" t="s">
        <v>30</v>
      </c>
      <c r="B2" s="16">
        <v>1</v>
      </c>
      <c r="C2" s="16">
        <v>21</v>
      </c>
      <c r="D2" s="16">
        <v>908</v>
      </c>
      <c r="E2" s="16" t="s">
        <v>40</v>
      </c>
      <c r="F2" s="16" t="s">
        <v>41</v>
      </c>
      <c r="G2" s="16">
        <v>20</v>
      </c>
      <c r="H2" s="16">
        <v>20</v>
      </c>
      <c r="I2" s="16" t="s">
        <v>100</v>
      </c>
      <c r="J2" s="16" t="s">
        <v>101</v>
      </c>
      <c r="K2" s="16" t="s">
        <v>101</v>
      </c>
      <c r="L2" s="16">
        <v>1</v>
      </c>
      <c r="M2" s="16" t="s">
        <v>102</v>
      </c>
      <c r="N2" s="16" t="s">
        <v>46</v>
      </c>
      <c r="O2" s="16" t="s">
        <v>82</v>
      </c>
      <c r="P2" s="16" t="s">
        <v>100</v>
      </c>
      <c r="Q2" s="16" t="s">
        <v>106</v>
      </c>
      <c r="T2" s="16">
        <v>201603</v>
      </c>
      <c r="U2" s="16" t="s">
        <v>37</v>
      </c>
      <c r="V2" s="18">
        <v>0</v>
      </c>
      <c r="W2" s="18">
        <v>11587.7</v>
      </c>
      <c r="AA2" s="16" t="s">
        <v>35</v>
      </c>
      <c r="AB2" s="16" t="s">
        <v>107</v>
      </c>
      <c r="AD2" s="16" t="s">
        <v>110</v>
      </c>
      <c r="AE2" s="16" t="s">
        <v>36</v>
      </c>
      <c r="AG2" s="16" t="s">
        <v>100</v>
      </c>
      <c r="AH2" s="16" t="s">
        <v>105</v>
      </c>
    </row>
    <row r="3" spans="1:255" x14ac:dyDescent="0.25">
      <c r="A3" s="16" t="s">
        <v>30</v>
      </c>
      <c r="B3" s="16">
        <v>1</v>
      </c>
      <c r="C3" s="16">
        <v>21</v>
      </c>
      <c r="D3" s="16">
        <v>908</v>
      </c>
      <c r="E3" s="16" t="s">
        <v>40</v>
      </c>
      <c r="F3" s="16" t="s">
        <v>41</v>
      </c>
      <c r="G3" s="16">
        <v>20</v>
      </c>
      <c r="H3" s="16">
        <v>20</v>
      </c>
      <c r="I3" s="16" t="s">
        <v>100</v>
      </c>
      <c r="J3" s="16" t="s">
        <v>113</v>
      </c>
      <c r="K3" s="16" t="s">
        <v>113</v>
      </c>
      <c r="L3" s="16">
        <v>1</v>
      </c>
      <c r="M3" s="16" t="s">
        <v>102</v>
      </c>
      <c r="N3" s="16">
        <v>34</v>
      </c>
      <c r="O3" s="16">
        <v>201603</v>
      </c>
      <c r="P3" s="16" t="s">
        <v>100</v>
      </c>
      <c r="Q3" s="16" t="s">
        <v>58</v>
      </c>
      <c r="R3" s="16">
        <v>2684611</v>
      </c>
      <c r="T3" s="16">
        <v>201603</v>
      </c>
      <c r="U3" s="16" t="s">
        <v>37</v>
      </c>
      <c r="V3" s="18">
        <v>0</v>
      </c>
      <c r="W3" s="18">
        <v>689</v>
      </c>
      <c r="AA3" s="16" t="s">
        <v>35</v>
      </c>
      <c r="AB3" s="16" t="s">
        <v>83</v>
      </c>
      <c r="AD3" s="16" t="s">
        <v>119</v>
      </c>
      <c r="AE3" s="16" t="s">
        <v>36</v>
      </c>
      <c r="AG3" s="16" t="s">
        <v>100</v>
      </c>
      <c r="AH3" s="16" t="s">
        <v>105</v>
      </c>
    </row>
    <row r="4" spans="1:255" x14ac:dyDescent="0.25">
      <c r="A4" s="16" t="s">
        <v>30</v>
      </c>
      <c r="B4" s="16">
        <v>1</v>
      </c>
      <c r="C4" s="16">
        <v>21</v>
      </c>
      <c r="D4" s="16">
        <v>908</v>
      </c>
      <c r="E4" s="16" t="s">
        <v>40</v>
      </c>
      <c r="F4" s="16" t="s">
        <v>41</v>
      </c>
      <c r="G4" s="16">
        <v>20</v>
      </c>
      <c r="H4" s="16">
        <v>20</v>
      </c>
      <c r="I4" s="16" t="s">
        <v>100</v>
      </c>
      <c r="J4" s="16" t="s">
        <v>113</v>
      </c>
      <c r="K4" s="16" t="s">
        <v>113</v>
      </c>
      <c r="L4" s="16">
        <v>1</v>
      </c>
      <c r="M4" s="16" t="s">
        <v>102</v>
      </c>
      <c r="N4" s="16" t="s">
        <v>42</v>
      </c>
      <c r="O4" s="16">
        <v>201603</v>
      </c>
      <c r="P4" s="16" t="s">
        <v>100</v>
      </c>
      <c r="Q4" s="16" t="s">
        <v>58</v>
      </c>
      <c r="R4" s="16">
        <v>2684611</v>
      </c>
      <c r="T4" s="16">
        <v>201603</v>
      </c>
      <c r="U4" s="16" t="s">
        <v>37</v>
      </c>
      <c r="V4" s="18">
        <v>0</v>
      </c>
      <c r="W4" s="18">
        <v>13000</v>
      </c>
      <c r="AA4" s="16" t="s">
        <v>35</v>
      </c>
      <c r="AB4" s="16" t="s">
        <v>83</v>
      </c>
      <c r="AD4" s="16" t="s">
        <v>119</v>
      </c>
      <c r="AE4" s="16" t="s">
        <v>36</v>
      </c>
      <c r="AG4" s="16" t="s">
        <v>100</v>
      </c>
      <c r="AH4" s="16" t="s">
        <v>105</v>
      </c>
    </row>
    <row r="5" spans="1:255" x14ac:dyDescent="0.25">
      <c r="A5" s="16" t="s">
        <v>30</v>
      </c>
      <c r="B5" s="16">
        <v>1</v>
      </c>
      <c r="C5" s="16">
        <v>21</v>
      </c>
      <c r="D5" s="16">
        <v>908</v>
      </c>
      <c r="E5" s="16" t="s">
        <v>40</v>
      </c>
      <c r="F5" s="16" t="s">
        <v>41</v>
      </c>
      <c r="G5" s="16">
        <v>20</v>
      </c>
      <c r="H5" s="16">
        <v>20</v>
      </c>
      <c r="I5" s="16" t="s">
        <v>100</v>
      </c>
      <c r="J5" s="16" t="s">
        <v>113</v>
      </c>
      <c r="K5" s="16" t="s">
        <v>113</v>
      </c>
      <c r="L5" s="16">
        <v>1</v>
      </c>
      <c r="M5" s="16" t="s">
        <v>32</v>
      </c>
      <c r="N5" s="16">
        <v>34</v>
      </c>
      <c r="P5" s="16" t="s">
        <v>58</v>
      </c>
      <c r="Q5" s="16" t="s">
        <v>43</v>
      </c>
      <c r="R5" s="16">
        <v>2684611</v>
      </c>
      <c r="S5" s="62">
        <v>277</v>
      </c>
      <c r="T5" s="16">
        <v>201603</v>
      </c>
      <c r="U5" s="16" t="s">
        <v>37</v>
      </c>
      <c r="V5" s="18">
        <v>0</v>
      </c>
      <c r="W5" s="18">
        <v>689</v>
      </c>
      <c r="Y5" s="16">
        <v>743457</v>
      </c>
      <c r="AA5" s="16" t="s">
        <v>35</v>
      </c>
      <c r="AB5" s="16" t="s">
        <v>55</v>
      </c>
      <c r="AD5" s="16" t="s">
        <v>246</v>
      </c>
      <c r="AE5" s="16" t="s">
        <v>45</v>
      </c>
      <c r="AG5" s="16">
        <v>11721</v>
      </c>
      <c r="AH5" s="16" t="s">
        <v>105</v>
      </c>
    </row>
    <row r="6" spans="1:255" x14ac:dyDescent="0.25">
      <c r="A6" s="16" t="s">
        <v>30</v>
      </c>
      <c r="B6" s="16">
        <v>1</v>
      </c>
      <c r="C6" s="16">
        <v>21</v>
      </c>
      <c r="D6" s="16">
        <v>908</v>
      </c>
      <c r="E6" s="16" t="s">
        <v>40</v>
      </c>
      <c r="F6" s="16" t="s">
        <v>41</v>
      </c>
      <c r="G6" s="16">
        <v>20</v>
      </c>
      <c r="H6" s="16">
        <v>20</v>
      </c>
      <c r="I6" s="16" t="s">
        <v>100</v>
      </c>
      <c r="J6" s="16" t="s">
        <v>113</v>
      </c>
      <c r="K6" s="16" t="s">
        <v>113</v>
      </c>
      <c r="L6" s="16">
        <v>1</v>
      </c>
      <c r="M6" s="16" t="s">
        <v>32</v>
      </c>
      <c r="N6" s="16">
        <v>34</v>
      </c>
      <c r="O6" s="16">
        <v>201603</v>
      </c>
      <c r="P6" s="16" t="s">
        <v>100</v>
      </c>
      <c r="Q6" s="16" t="s">
        <v>58</v>
      </c>
      <c r="R6" s="16">
        <v>2684611</v>
      </c>
      <c r="T6" s="16">
        <v>201603</v>
      </c>
      <c r="U6" s="16" t="s">
        <v>34</v>
      </c>
      <c r="V6" s="18">
        <v>0</v>
      </c>
      <c r="W6" s="18">
        <v>-689</v>
      </c>
      <c r="AA6" s="16" t="s">
        <v>35</v>
      </c>
      <c r="AB6" s="16" t="s">
        <v>83</v>
      </c>
      <c r="AD6" s="16" t="s">
        <v>119</v>
      </c>
      <c r="AE6" s="16" t="s">
        <v>36</v>
      </c>
      <c r="AG6" s="16" t="s">
        <v>100</v>
      </c>
      <c r="AH6" s="16" t="s">
        <v>105</v>
      </c>
    </row>
    <row r="7" spans="1:255" x14ac:dyDescent="0.25">
      <c r="A7" s="16" t="s">
        <v>30</v>
      </c>
      <c r="B7" s="16">
        <v>1</v>
      </c>
      <c r="C7" s="16">
        <v>21</v>
      </c>
      <c r="D7" s="16">
        <v>908</v>
      </c>
      <c r="E7" s="16" t="s">
        <v>40</v>
      </c>
      <c r="F7" s="16" t="s">
        <v>41</v>
      </c>
      <c r="G7" s="16">
        <v>20</v>
      </c>
      <c r="H7" s="16">
        <v>20</v>
      </c>
      <c r="I7" s="16" t="s">
        <v>100</v>
      </c>
      <c r="J7" s="16" t="s">
        <v>113</v>
      </c>
      <c r="K7" s="16" t="s">
        <v>113</v>
      </c>
      <c r="L7" s="16">
        <v>1</v>
      </c>
      <c r="M7" s="16" t="s">
        <v>32</v>
      </c>
      <c r="N7" s="16" t="s">
        <v>42</v>
      </c>
      <c r="P7" s="16" t="s">
        <v>58</v>
      </c>
      <c r="Q7" s="16" t="s">
        <v>247</v>
      </c>
      <c r="R7" s="16">
        <v>2684611</v>
      </c>
      <c r="S7" s="62">
        <v>277</v>
      </c>
      <c r="T7" s="16">
        <v>201603</v>
      </c>
      <c r="U7" s="16" t="s">
        <v>37</v>
      </c>
      <c r="V7" s="18">
        <v>13000</v>
      </c>
      <c r="W7" s="18">
        <v>13000</v>
      </c>
      <c r="X7" s="16" t="s">
        <v>56</v>
      </c>
      <c r="Y7" s="16">
        <v>743457</v>
      </c>
      <c r="AA7" s="16" t="s">
        <v>35</v>
      </c>
      <c r="AB7" s="16" t="s">
        <v>55</v>
      </c>
      <c r="AD7" s="16" t="s">
        <v>246</v>
      </c>
      <c r="AE7" s="16" t="s">
        <v>45</v>
      </c>
      <c r="AG7" s="16">
        <v>11721</v>
      </c>
      <c r="AH7" s="16" t="s">
        <v>105</v>
      </c>
    </row>
    <row r="8" spans="1:255" x14ac:dyDescent="0.25">
      <c r="A8" s="16" t="s">
        <v>30</v>
      </c>
      <c r="B8" s="16">
        <v>1</v>
      </c>
      <c r="C8" s="16">
        <v>21</v>
      </c>
      <c r="D8" s="16">
        <v>908</v>
      </c>
      <c r="E8" s="16" t="s">
        <v>40</v>
      </c>
      <c r="F8" s="16" t="s">
        <v>41</v>
      </c>
      <c r="G8" s="16">
        <v>20</v>
      </c>
      <c r="H8" s="16">
        <v>20</v>
      </c>
      <c r="I8" s="16" t="s">
        <v>100</v>
      </c>
      <c r="J8" s="16" t="s">
        <v>113</v>
      </c>
      <c r="K8" s="16" t="s">
        <v>113</v>
      </c>
      <c r="L8" s="16">
        <v>1</v>
      </c>
      <c r="M8" s="16" t="s">
        <v>32</v>
      </c>
      <c r="N8" s="16" t="s">
        <v>42</v>
      </c>
      <c r="O8" s="16">
        <v>201603</v>
      </c>
      <c r="P8" s="16" t="s">
        <v>100</v>
      </c>
      <c r="Q8" s="16" t="s">
        <v>58</v>
      </c>
      <c r="R8" s="16">
        <v>2684611</v>
      </c>
      <c r="T8" s="16">
        <v>201603</v>
      </c>
      <c r="U8" s="16" t="s">
        <v>34</v>
      </c>
      <c r="V8" s="18">
        <v>0</v>
      </c>
      <c r="W8" s="18">
        <v>-13000</v>
      </c>
      <c r="AA8" s="16" t="s">
        <v>35</v>
      </c>
      <c r="AB8" s="16" t="s">
        <v>83</v>
      </c>
      <c r="AD8" s="16" t="s">
        <v>119</v>
      </c>
      <c r="AE8" s="16" t="s">
        <v>36</v>
      </c>
      <c r="AG8" s="16" t="s">
        <v>100</v>
      </c>
      <c r="AH8" s="16" t="s">
        <v>105</v>
      </c>
    </row>
    <row r="9" spans="1:255" x14ac:dyDescent="0.25">
      <c r="A9" s="16" t="s">
        <v>30</v>
      </c>
      <c r="B9" s="16">
        <v>1</v>
      </c>
      <c r="C9" s="16">
        <v>21</v>
      </c>
      <c r="D9" s="16">
        <v>908</v>
      </c>
      <c r="E9" s="16" t="s">
        <v>40</v>
      </c>
      <c r="F9" s="16" t="s">
        <v>41</v>
      </c>
      <c r="G9" s="16">
        <v>20</v>
      </c>
      <c r="H9" s="16">
        <v>20</v>
      </c>
      <c r="I9" s="16" t="s">
        <v>100</v>
      </c>
      <c r="J9" s="16" t="s">
        <v>144</v>
      </c>
      <c r="K9" s="16" t="s">
        <v>144</v>
      </c>
      <c r="L9" s="16">
        <v>1</v>
      </c>
      <c r="M9" s="16" t="s">
        <v>102</v>
      </c>
      <c r="N9" s="16">
        <v>82</v>
      </c>
      <c r="O9" s="16">
        <v>201603</v>
      </c>
      <c r="P9" s="16" t="s">
        <v>100</v>
      </c>
      <c r="Q9" s="16" t="s">
        <v>151</v>
      </c>
      <c r="R9" s="16">
        <v>2686372</v>
      </c>
      <c r="T9" s="16">
        <v>201603</v>
      </c>
      <c r="U9" s="16" t="s">
        <v>37</v>
      </c>
      <c r="V9" s="18">
        <v>0</v>
      </c>
      <c r="W9" s="18">
        <v>11.71</v>
      </c>
      <c r="AA9" s="16" t="s">
        <v>35</v>
      </c>
      <c r="AB9" s="16" t="s">
        <v>83</v>
      </c>
      <c r="AD9" s="16" t="s">
        <v>119</v>
      </c>
      <c r="AE9" s="16" t="s">
        <v>36</v>
      </c>
      <c r="AG9" s="16" t="s">
        <v>100</v>
      </c>
      <c r="AH9" s="16" t="s">
        <v>105</v>
      </c>
    </row>
    <row r="10" spans="1:255" x14ac:dyDescent="0.25">
      <c r="A10" s="16" t="s">
        <v>30</v>
      </c>
      <c r="B10" s="16">
        <v>1</v>
      </c>
      <c r="C10" s="16">
        <v>21</v>
      </c>
      <c r="D10" s="16">
        <v>908</v>
      </c>
      <c r="E10" s="16" t="s">
        <v>40</v>
      </c>
      <c r="F10" s="16" t="s">
        <v>41</v>
      </c>
      <c r="G10" s="16">
        <v>20</v>
      </c>
      <c r="H10" s="16">
        <v>20</v>
      </c>
      <c r="I10" s="16" t="s">
        <v>100</v>
      </c>
      <c r="J10" s="16" t="s">
        <v>144</v>
      </c>
      <c r="K10" s="16" t="s">
        <v>144</v>
      </c>
      <c r="L10" s="16">
        <v>1</v>
      </c>
      <c r="M10" s="16" t="s">
        <v>102</v>
      </c>
      <c r="N10" s="16" t="s">
        <v>46</v>
      </c>
      <c r="O10" s="16" t="s">
        <v>82</v>
      </c>
      <c r="P10" s="16" t="s">
        <v>100</v>
      </c>
      <c r="Q10" s="16" t="s">
        <v>80</v>
      </c>
      <c r="T10" s="16">
        <v>201603</v>
      </c>
      <c r="U10" s="16" t="s">
        <v>37</v>
      </c>
      <c r="V10" s="18">
        <v>0</v>
      </c>
      <c r="W10" s="18">
        <v>360000</v>
      </c>
      <c r="Y10" s="16">
        <v>742154</v>
      </c>
      <c r="AA10" s="16" t="s">
        <v>35</v>
      </c>
      <c r="AB10" s="16" t="s">
        <v>107</v>
      </c>
      <c r="AD10" s="16" t="s">
        <v>110</v>
      </c>
      <c r="AE10" s="16" t="s">
        <v>36</v>
      </c>
      <c r="AG10" s="16" t="s">
        <v>100</v>
      </c>
      <c r="AH10" s="16" t="s">
        <v>105</v>
      </c>
    </row>
    <row r="11" spans="1:255" x14ac:dyDescent="0.25">
      <c r="A11" s="16" t="s">
        <v>30</v>
      </c>
      <c r="B11" s="16">
        <v>1</v>
      </c>
      <c r="C11" s="16">
        <v>21</v>
      </c>
      <c r="D11" s="16">
        <v>908</v>
      </c>
      <c r="E11" s="16" t="s">
        <v>40</v>
      </c>
      <c r="F11" s="16" t="s">
        <v>41</v>
      </c>
      <c r="G11" s="16">
        <v>20</v>
      </c>
      <c r="H11" s="16">
        <v>20</v>
      </c>
      <c r="I11" s="16" t="s">
        <v>100</v>
      </c>
      <c r="J11" s="16" t="s">
        <v>144</v>
      </c>
      <c r="K11" s="16" t="s">
        <v>144</v>
      </c>
      <c r="L11" s="16">
        <v>1</v>
      </c>
      <c r="M11" s="16" t="s">
        <v>32</v>
      </c>
      <c r="N11" s="16">
        <v>82</v>
      </c>
      <c r="P11" s="16" t="s">
        <v>307</v>
      </c>
      <c r="Q11" s="16" t="s">
        <v>327</v>
      </c>
      <c r="R11" s="16">
        <v>2686372</v>
      </c>
      <c r="S11" s="62">
        <v>2564209</v>
      </c>
      <c r="T11" s="16">
        <v>201603</v>
      </c>
      <c r="U11" s="16" t="s">
        <v>37</v>
      </c>
      <c r="V11" s="18">
        <v>0</v>
      </c>
      <c r="W11" s="18">
        <v>11.71</v>
      </c>
      <c r="AA11" s="16" t="s">
        <v>35</v>
      </c>
      <c r="AB11" s="16" t="s">
        <v>49</v>
      </c>
      <c r="AD11" s="16" t="s">
        <v>246</v>
      </c>
      <c r="AE11" s="16" t="s">
        <v>45</v>
      </c>
      <c r="AG11" s="16">
        <v>55072</v>
      </c>
      <c r="AH11" s="16" t="s">
        <v>105</v>
      </c>
    </row>
    <row r="12" spans="1:255" x14ac:dyDescent="0.25">
      <c r="A12" s="16" t="s">
        <v>30</v>
      </c>
      <c r="B12" s="16">
        <v>1</v>
      </c>
      <c r="C12" s="16">
        <v>21</v>
      </c>
      <c r="D12" s="16">
        <v>908</v>
      </c>
      <c r="E12" s="16" t="s">
        <v>40</v>
      </c>
      <c r="F12" s="16" t="s">
        <v>41</v>
      </c>
      <c r="G12" s="16">
        <v>20</v>
      </c>
      <c r="H12" s="16">
        <v>20</v>
      </c>
      <c r="I12" s="16" t="s">
        <v>100</v>
      </c>
      <c r="J12" s="16" t="s">
        <v>144</v>
      </c>
      <c r="K12" s="16" t="s">
        <v>144</v>
      </c>
      <c r="L12" s="16">
        <v>1</v>
      </c>
      <c r="M12" s="16" t="s">
        <v>32</v>
      </c>
      <c r="N12" s="16">
        <v>82</v>
      </c>
      <c r="O12" s="16">
        <v>201603</v>
      </c>
      <c r="P12" s="16" t="s">
        <v>100</v>
      </c>
      <c r="Q12" s="16" t="s">
        <v>151</v>
      </c>
      <c r="R12" s="16">
        <v>2686372</v>
      </c>
      <c r="T12" s="16">
        <v>201603</v>
      </c>
      <c r="U12" s="16" t="s">
        <v>34</v>
      </c>
      <c r="V12" s="18">
        <v>0</v>
      </c>
      <c r="W12" s="18">
        <v>-11.71</v>
      </c>
      <c r="AA12" s="16" t="s">
        <v>35</v>
      </c>
      <c r="AB12" s="16" t="s">
        <v>83</v>
      </c>
      <c r="AD12" s="16" t="s">
        <v>119</v>
      </c>
      <c r="AE12" s="16" t="s">
        <v>36</v>
      </c>
      <c r="AG12" s="16" t="s">
        <v>100</v>
      </c>
      <c r="AH12" s="16" t="s">
        <v>105</v>
      </c>
    </row>
    <row r="13" spans="1:255" x14ac:dyDescent="0.25">
      <c r="A13" s="16" t="s">
        <v>30</v>
      </c>
      <c r="B13" s="16">
        <v>1</v>
      </c>
      <c r="C13" s="16">
        <v>21</v>
      </c>
      <c r="D13" s="16">
        <v>908</v>
      </c>
      <c r="E13" s="16" t="s">
        <v>40</v>
      </c>
      <c r="F13" s="16" t="s">
        <v>41</v>
      </c>
      <c r="G13" s="16">
        <v>20</v>
      </c>
      <c r="H13" s="16">
        <v>20</v>
      </c>
      <c r="I13" s="16" t="s">
        <v>100</v>
      </c>
      <c r="J13" s="16" t="s">
        <v>158</v>
      </c>
      <c r="K13" s="16" t="s">
        <v>158</v>
      </c>
      <c r="L13" s="16">
        <v>1</v>
      </c>
      <c r="M13" s="16" t="s">
        <v>102</v>
      </c>
      <c r="N13" s="16" t="s">
        <v>46</v>
      </c>
      <c r="O13" s="16" t="s">
        <v>82</v>
      </c>
      <c r="P13" s="16" t="s">
        <v>100</v>
      </c>
      <c r="Q13" s="16" t="s">
        <v>106</v>
      </c>
      <c r="T13" s="16">
        <v>201603</v>
      </c>
      <c r="U13" s="16" t="s">
        <v>37</v>
      </c>
      <c r="V13" s="18">
        <v>0</v>
      </c>
      <c r="W13" s="18">
        <v>28969.25</v>
      </c>
      <c r="AA13" s="16" t="s">
        <v>35</v>
      </c>
      <c r="AB13" s="16" t="s">
        <v>107</v>
      </c>
      <c r="AD13" s="16" t="s">
        <v>110</v>
      </c>
      <c r="AE13" s="16" t="s">
        <v>36</v>
      </c>
      <c r="AG13" s="16" t="s">
        <v>100</v>
      </c>
      <c r="AH13" s="16" t="s">
        <v>105</v>
      </c>
    </row>
    <row r="14" spans="1:255" x14ac:dyDescent="0.25">
      <c r="A14" s="16" t="s">
        <v>30</v>
      </c>
      <c r="B14" s="16">
        <v>1</v>
      </c>
      <c r="C14" s="16">
        <v>21</v>
      </c>
      <c r="D14" s="16">
        <v>908</v>
      </c>
      <c r="E14" s="16" t="s">
        <v>40</v>
      </c>
      <c r="F14" s="16" t="s">
        <v>41</v>
      </c>
      <c r="G14" s="16">
        <v>20</v>
      </c>
      <c r="H14" s="16">
        <v>20</v>
      </c>
      <c r="I14" s="16" t="s">
        <v>100</v>
      </c>
      <c r="J14" s="16" t="s">
        <v>162</v>
      </c>
      <c r="K14" s="16" t="s">
        <v>162</v>
      </c>
      <c r="L14" s="16">
        <v>1</v>
      </c>
      <c r="M14" s="16" t="s">
        <v>102</v>
      </c>
      <c r="N14" s="16" t="s">
        <v>46</v>
      </c>
      <c r="O14" s="16" t="s">
        <v>82</v>
      </c>
      <c r="P14" s="16" t="s">
        <v>100</v>
      </c>
      <c r="Q14" s="16" t="s">
        <v>106</v>
      </c>
      <c r="T14" s="16">
        <v>201603</v>
      </c>
      <c r="U14" s="16" t="s">
        <v>37</v>
      </c>
      <c r="V14" s="18">
        <v>0</v>
      </c>
      <c r="W14" s="18">
        <v>23175.4</v>
      </c>
      <c r="AA14" s="16" t="s">
        <v>35</v>
      </c>
      <c r="AB14" s="16" t="s">
        <v>107</v>
      </c>
      <c r="AD14" s="16" t="s">
        <v>110</v>
      </c>
      <c r="AE14" s="16" t="s">
        <v>36</v>
      </c>
      <c r="AG14" s="16" t="s">
        <v>100</v>
      </c>
      <c r="AH14" s="16" t="s">
        <v>105</v>
      </c>
    </row>
    <row r="15" spans="1:255" x14ac:dyDescent="0.25">
      <c r="A15" s="16" t="s">
        <v>30</v>
      </c>
      <c r="B15" s="16">
        <v>1</v>
      </c>
      <c r="C15" s="16">
        <v>21</v>
      </c>
      <c r="D15" s="16">
        <v>908</v>
      </c>
      <c r="E15" s="16" t="s">
        <v>40</v>
      </c>
      <c r="F15" s="16" t="s">
        <v>41</v>
      </c>
      <c r="G15" s="16">
        <v>20</v>
      </c>
      <c r="H15" s="16">
        <v>20</v>
      </c>
      <c r="I15" s="16" t="s">
        <v>100</v>
      </c>
      <c r="J15" s="16" t="s">
        <v>166</v>
      </c>
      <c r="K15" s="16" t="s">
        <v>166</v>
      </c>
      <c r="L15" s="16">
        <v>1</v>
      </c>
      <c r="M15" s="16" t="s">
        <v>102</v>
      </c>
      <c r="N15" s="16" t="s">
        <v>46</v>
      </c>
      <c r="O15" s="16" t="s">
        <v>82</v>
      </c>
      <c r="P15" s="16" t="s">
        <v>100</v>
      </c>
      <c r="Q15" s="16" t="s">
        <v>106</v>
      </c>
      <c r="T15" s="16">
        <v>201603</v>
      </c>
      <c r="U15" s="16" t="s">
        <v>37</v>
      </c>
      <c r="V15" s="18">
        <v>0</v>
      </c>
      <c r="W15" s="18">
        <v>17381.55</v>
      </c>
      <c r="AA15" s="16" t="s">
        <v>35</v>
      </c>
      <c r="AB15" s="16" t="s">
        <v>107</v>
      </c>
      <c r="AD15" s="16" t="s">
        <v>110</v>
      </c>
      <c r="AE15" s="16" t="s">
        <v>36</v>
      </c>
      <c r="AG15" s="16" t="s">
        <v>100</v>
      </c>
      <c r="AH15" s="16" t="s">
        <v>105</v>
      </c>
    </row>
    <row r="16" spans="1:255" x14ac:dyDescent="0.25">
      <c r="A16" s="16" t="s">
        <v>30</v>
      </c>
      <c r="B16" s="16">
        <v>1</v>
      </c>
      <c r="C16" s="16">
        <v>21</v>
      </c>
      <c r="D16" s="16">
        <v>908</v>
      </c>
      <c r="E16" s="16" t="s">
        <v>40</v>
      </c>
      <c r="F16" s="16" t="s">
        <v>41</v>
      </c>
      <c r="G16" s="16">
        <v>20</v>
      </c>
      <c r="H16" s="16">
        <v>20</v>
      </c>
      <c r="I16" s="16" t="s">
        <v>100</v>
      </c>
      <c r="J16" s="16" t="s">
        <v>168</v>
      </c>
      <c r="K16" s="16" t="s">
        <v>168</v>
      </c>
      <c r="L16" s="16">
        <v>1</v>
      </c>
      <c r="M16" s="16" t="s">
        <v>102</v>
      </c>
      <c r="N16" s="16" t="s">
        <v>46</v>
      </c>
      <c r="O16" s="16" t="s">
        <v>82</v>
      </c>
      <c r="P16" s="16" t="s">
        <v>100</v>
      </c>
      <c r="Q16" s="16" t="s">
        <v>106</v>
      </c>
      <c r="T16" s="16">
        <v>201603</v>
      </c>
      <c r="U16" s="16" t="s">
        <v>37</v>
      </c>
      <c r="V16" s="18">
        <v>0</v>
      </c>
      <c r="W16" s="18">
        <v>23175.4</v>
      </c>
      <c r="AA16" s="16" t="s">
        <v>35</v>
      </c>
      <c r="AB16" s="16" t="s">
        <v>107</v>
      </c>
      <c r="AD16" s="16" t="s">
        <v>110</v>
      </c>
      <c r="AE16" s="16" t="s">
        <v>36</v>
      </c>
      <c r="AG16" s="16" t="s">
        <v>100</v>
      </c>
      <c r="AH16" s="16" t="s">
        <v>105</v>
      </c>
    </row>
    <row r="17" spans="1:34" x14ac:dyDescent="0.25">
      <c r="A17" s="16" t="s">
        <v>30</v>
      </c>
      <c r="B17" s="16">
        <v>1</v>
      </c>
      <c r="C17" s="16">
        <v>21</v>
      </c>
      <c r="D17" s="16">
        <v>908</v>
      </c>
      <c r="E17" s="16" t="s">
        <v>40</v>
      </c>
      <c r="F17" s="16" t="s">
        <v>41</v>
      </c>
      <c r="G17" s="16">
        <v>20</v>
      </c>
      <c r="H17" s="16">
        <v>20</v>
      </c>
      <c r="I17" s="16" t="s">
        <v>100</v>
      </c>
      <c r="J17" s="16" t="s">
        <v>169</v>
      </c>
      <c r="K17" s="16" t="s">
        <v>169</v>
      </c>
      <c r="L17" s="16">
        <v>1</v>
      </c>
      <c r="M17" s="16" t="s">
        <v>102</v>
      </c>
      <c r="N17" s="16" t="s">
        <v>46</v>
      </c>
      <c r="O17" s="16" t="s">
        <v>82</v>
      </c>
      <c r="P17" s="16" t="s">
        <v>100</v>
      </c>
      <c r="Q17" s="16" t="s">
        <v>106</v>
      </c>
      <c r="T17" s="16">
        <v>201603</v>
      </c>
      <c r="U17" s="16" t="s">
        <v>37</v>
      </c>
      <c r="V17" s="18">
        <v>0</v>
      </c>
      <c r="W17" s="18">
        <v>11587.7</v>
      </c>
      <c r="AA17" s="16" t="s">
        <v>35</v>
      </c>
      <c r="AB17" s="16" t="s">
        <v>107</v>
      </c>
      <c r="AD17" s="16" t="s">
        <v>110</v>
      </c>
      <c r="AE17" s="16" t="s">
        <v>36</v>
      </c>
      <c r="AG17" s="16" t="s">
        <v>100</v>
      </c>
      <c r="AH17" s="16" t="s">
        <v>105</v>
      </c>
    </row>
    <row r="18" spans="1:34" x14ac:dyDescent="0.25">
      <c r="A18" s="16" t="s">
        <v>30</v>
      </c>
      <c r="B18" s="16">
        <v>1</v>
      </c>
      <c r="C18" s="16">
        <v>21</v>
      </c>
      <c r="D18" s="16">
        <v>908</v>
      </c>
      <c r="E18" s="16" t="s">
        <v>40</v>
      </c>
      <c r="F18" s="16" t="s">
        <v>41</v>
      </c>
      <c r="G18" s="16">
        <v>20</v>
      </c>
      <c r="H18" s="16">
        <v>20</v>
      </c>
      <c r="I18" s="16" t="s">
        <v>100</v>
      </c>
      <c r="J18" s="16" t="s">
        <v>101</v>
      </c>
      <c r="K18" s="16" t="s">
        <v>101</v>
      </c>
      <c r="L18" s="16">
        <v>1</v>
      </c>
      <c r="M18" s="16" t="s">
        <v>102</v>
      </c>
      <c r="N18" s="16" t="s">
        <v>46</v>
      </c>
      <c r="P18" s="16" t="s">
        <v>100</v>
      </c>
      <c r="Q18" s="16" t="s">
        <v>106</v>
      </c>
      <c r="T18" s="16">
        <v>201604</v>
      </c>
      <c r="U18" s="16" t="s">
        <v>37</v>
      </c>
      <c r="V18" s="18">
        <v>0</v>
      </c>
      <c r="W18" s="18">
        <v>21587.7</v>
      </c>
      <c r="AA18" s="16" t="s">
        <v>35</v>
      </c>
      <c r="AB18" s="16" t="s">
        <v>107</v>
      </c>
      <c r="AD18" s="16" t="s">
        <v>108</v>
      </c>
      <c r="AE18" s="16" t="s">
        <v>36</v>
      </c>
      <c r="AG18" s="16" t="s">
        <v>100</v>
      </c>
      <c r="AH18" s="16" t="s">
        <v>105</v>
      </c>
    </row>
    <row r="19" spans="1:34" x14ac:dyDescent="0.25">
      <c r="A19" s="16" t="s">
        <v>30</v>
      </c>
      <c r="B19" s="16">
        <v>1</v>
      </c>
      <c r="C19" s="16">
        <v>21</v>
      </c>
      <c r="D19" s="16">
        <v>908</v>
      </c>
      <c r="E19" s="16" t="s">
        <v>40</v>
      </c>
      <c r="F19" s="16" t="s">
        <v>41</v>
      </c>
      <c r="G19" s="16">
        <v>20</v>
      </c>
      <c r="H19" s="16">
        <v>20</v>
      </c>
      <c r="I19" s="16" t="s">
        <v>100</v>
      </c>
      <c r="J19" s="16" t="s">
        <v>101</v>
      </c>
      <c r="K19" s="16" t="s">
        <v>101</v>
      </c>
      <c r="L19" s="16">
        <v>1</v>
      </c>
      <c r="M19" s="16" t="s">
        <v>102</v>
      </c>
      <c r="N19" s="16" t="s">
        <v>46</v>
      </c>
      <c r="O19" s="16" t="s">
        <v>82</v>
      </c>
      <c r="P19" s="16" t="s">
        <v>100</v>
      </c>
      <c r="Q19" s="16" t="s">
        <v>106</v>
      </c>
      <c r="T19" s="16">
        <v>201604</v>
      </c>
      <c r="U19" s="16" t="s">
        <v>34</v>
      </c>
      <c r="V19" s="18">
        <v>0</v>
      </c>
      <c r="W19" s="18">
        <v>-11587.7</v>
      </c>
      <c r="AA19" s="16" t="s">
        <v>35</v>
      </c>
      <c r="AB19" s="16" t="s">
        <v>107</v>
      </c>
      <c r="AD19" s="16" t="s">
        <v>111</v>
      </c>
      <c r="AE19" s="16" t="s">
        <v>36</v>
      </c>
      <c r="AG19" s="16" t="s">
        <v>100</v>
      </c>
      <c r="AH19" s="16" t="s">
        <v>105</v>
      </c>
    </row>
    <row r="20" spans="1:34" x14ac:dyDescent="0.25">
      <c r="A20" s="16" t="s">
        <v>30</v>
      </c>
      <c r="B20" s="16">
        <v>1</v>
      </c>
      <c r="C20" s="16">
        <v>21</v>
      </c>
      <c r="D20" s="16">
        <v>908</v>
      </c>
      <c r="E20" s="16" t="s">
        <v>40</v>
      </c>
      <c r="F20" s="16" t="s">
        <v>41</v>
      </c>
      <c r="G20" s="16">
        <v>20</v>
      </c>
      <c r="H20" s="16">
        <v>20</v>
      </c>
      <c r="I20" s="16" t="s">
        <v>100</v>
      </c>
      <c r="J20" s="16" t="s">
        <v>113</v>
      </c>
      <c r="K20" s="16" t="s">
        <v>113</v>
      </c>
      <c r="L20" s="16">
        <v>1</v>
      </c>
      <c r="M20" s="16" t="s">
        <v>102</v>
      </c>
      <c r="N20" s="16">
        <v>34</v>
      </c>
      <c r="P20" s="16" t="s">
        <v>100</v>
      </c>
      <c r="Q20" s="16" t="s">
        <v>81</v>
      </c>
      <c r="R20" s="16">
        <v>2684611</v>
      </c>
      <c r="T20" s="16">
        <v>201604</v>
      </c>
      <c r="U20" s="16" t="s">
        <v>34</v>
      </c>
      <c r="V20" s="18">
        <v>0</v>
      </c>
      <c r="W20" s="18">
        <v>-689</v>
      </c>
      <c r="Y20" s="16">
        <v>743457</v>
      </c>
      <c r="AA20" s="16" t="s">
        <v>35</v>
      </c>
      <c r="AB20" s="16" t="s">
        <v>107</v>
      </c>
      <c r="AD20" s="16" t="s">
        <v>117</v>
      </c>
      <c r="AE20" s="16" t="s">
        <v>36</v>
      </c>
      <c r="AG20" s="16" t="s">
        <v>100</v>
      </c>
      <c r="AH20" s="16" t="s">
        <v>105</v>
      </c>
    </row>
    <row r="21" spans="1:34" x14ac:dyDescent="0.25">
      <c r="A21" s="16" t="s">
        <v>30</v>
      </c>
      <c r="B21" s="16">
        <v>1</v>
      </c>
      <c r="C21" s="16">
        <v>21</v>
      </c>
      <c r="D21" s="16">
        <v>908</v>
      </c>
      <c r="E21" s="16" t="s">
        <v>40</v>
      </c>
      <c r="F21" s="16" t="s">
        <v>41</v>
      </c>
      <c r="G21" s="16">
        <v>20</v>
      </c>
      <c r="H21" s="16">
        <v>20</v>
      </c>
      <c r="I21" s="16" t="s">
        <v>100</v>
      </c>
      <c r="J21" s="16" t="s">
        <v>121</v>
      </c>
      <c r="K21" s="16" t="s">
        <v>121</v>
      </c>
      <c r="L21" s="16">
        <v>1</v>
      </c>
      <c r="M21" s="16" t="s">
        <v>102</v>
      </c>
      <c r="N21" s="16">
        <v>34</v>
      </c>
      <c r="P21" s="16" t="s">
        <v>122</v>
      </c>
      <c r="Q21" s="16" t="s">
        <v>43</v>
      </c>
      <c r="R21" s="16">
        <v>2704179</v>
      </c>
      <c r="S21" s="62">
        <v>52719</v>
      </c>
      <c r="T21" s="16">
        <v>201604</v>
      </c>
      <c r="U21" s="16" t="s">
        <v>37</v>
      </c>
      <c r="V21" s="18">
        <v>0</v>
      </c>
      <c r="W21" s="18">
        <v>277.86</v>
      </c>
      <c r="Y21" s="16">
        <v>742157</v>
      </c>
      <c r="AA21" s="16" t="s">
        <v>35</v>
      </c>
      <c r="AB21" s="16" t="s">
        <v>55</v>
      </c>
      <c r="AD21" s="16" t="s">
        <v>123</v>
      </c>
      <c r="AE21" s="16" t="s">
        <v>45</v>
      </c>
      <c r="AG21" s="16">
        <v>64877</v>
      </c>
      <c r="AH21" s="16" t="s">
        <v>105</v>
      </c>
    </row>
    <row r="22" spans="1:34" x14ac:dyDescent="0.25">
      <c r="A22" s="16" t="s">
        <v>30</v>
      </c>
      <c r="B22" s="16">
        <v>1</v>
      </c>
      <c r="C22" s="16">
        <v>21</v>
      </c>
      <c r="D22" s="16">
        <v>908</v>
      </c>
      <c r="E22" s="16" t="s">
        <v>40</v>
      </c>
      <c r="F22" s="16" t="s">
        <v>41</v>
      </c>
      <c r="G22" s="16">
        <v>20</v>
      </c>
      <c r="H22" s="16">
        <v>20</v>
      </c>
      <c r="I22" s="16" t="s">
        <v>100</v>
      </c>
      <c r="J22" s="16" t="s">
        <v>121</v>
      </c>
      <c r="K22" s="16" t="s">
        <v>121</v>
      </c>
      <c r="L22" s="16">
        <v>1</v>
      </c>
      <c r="M22" s="16" t="s">
        <v>102</v>
      </c>
      <c r="N22" s="16">
        <v>34</v>
      </c>
      <c r="P22" s="16" t="s">
        <v>100</v>
      </c>
      <c r="Q22" s="16" t="s">
        <v>81</v>
      </c>
      <c r="R22" s="16">
        <v>2704179</v>
      </c>
      <c r="T22" s="16">
        <v>201604</v>
      </c>
      <c r="U22" s="16" t="s">
        <v>34</v>
      </c>
      <c r="V22" s="18">
        <v>0</v>
      </c>
      <c r="W22" s="18">
        <v>-277.86</v>
      </c>
      <c r="Y22" s="16">
        <v>742157</v>
      </c>
      <c r="AA22" s="16" t="s">
        <v>35</v>
      </c>
      <c r="AB22" s="16" t="s">
        <v>107</v>
      </c>
      <c r="AD22" s="16" t="s">
        <v>117</v>
      </c>
      <c r="AE22" s="16" t="s">
        <v>36</v>
      </c>
      <c r="AG22" s="16" t="s">
        <v>100</v>
      </c>
      <c r="AH22" s="16" t="s">
        <v>105</v>
      </c>
    </row>
    <row r="23" spans="1:34" x14ac:dyDescent="0.25">
      <c r="A23" s="16" t="s">
        <v>30</v>
      </c>
      <c r="B23" s="16">
        <v>1</v>
      </c>
      <c r="C23" s="16">
        <v>21</v>
      </c>
      <c r="D23" s="16">
        <v>908</v>
      </c>
      <c r="E23" s="16" t="s">
        <v>40</v>
      </c>
      <c r="F23" s="16" t="s">
        <v>41</v>
      </c>
      <c r="G23" s="16">
        <v>20</v>
      </c>
      <c r="H23" s="16">
        <v>20</v>
      </c>
      <c r="I23" s="16" t="s">
        <v>100</v>
      </c>
      <c r="J23" s="16" t="s">
        <v>121</v>
      </c>
      <c r="K23" s="16" t="s">
        <v>121</v>
      </c>
      <c r="L23" s="16">
        <v>1</v>
      </c>
      <c r="M23" s="16" t="s">
        <v>102</v>
      </c>
      <c r="N23" s="16" t="s">
        <v>47</v>
      </c>
      <c r="P23" s="16" t="s">
        <v>122</v>
      </c>
      <c r="Q23" s="16" t="s">
        <v>125</v>
      </c>
      <c r="R23" s="16">
        <v>2704179</v>
      </c>
      <c r="S23" s="62">
        <v>52719</v>
      </c>
      <c r="T23" s="16">
        <v>201604</v>
      </c>
      <c r="U23" s="16" t="s">
        <v>37</v>
      </c>
      <c r="V23" s="18">
        <v>5557.25</v>
      </c>
      <c r="W23" s="18">
        <v>5557.25</v>
      </c>
      <c r="X23" s="16" t="s">
        <v>56</v>
      </c>
      <c r="Y23" s="16">
        <v>742157</v>
      </c>
      <c r="AA23" s="16" t="s">
        <v>35</v>
      </c>
      <c r="AB23" s="16" t="s">
        <v>55</v>
      </c>
      <c r="AD23" s="16" t="s">
        <v>123</v>
      </c>
      <c r="AE23" s="16" t="s">
        <v>45</v>
      </c>
      <c r="AG23" s="16">
        <v>64877</v>
      </c>
      <c r="AH23" s="16" t="s">
        <v>105</v>
      </c>
    </row>
    <row r="24" spans="1:34" x14ac:dyDescent="0.25">
      <c r="A24" s="16" t="s">
        <v>30</v>
      </c>
      <c r="B24" s="16">
        <v>1</v>
      </c>
      <c r="C24" s="16">
        <v>21</v>
      </c>
      <c r="D24" s="16">
        <v>908</v>
      </c>
      <c r="E24" s="16" t="s">
        <v>40</v>
      </c>
      <c r="F24" s="16" t="s">
        <v>41</v>
      </c>
      <c r="G24" s="16">
        <v>20</v>
      </c>
      <c r="H24" s="16">
        <v>20</v>
      </c>
      <c r="I24" s="16" t="s">
        <v>100</v>
      </c>
      <c r="J24" s="16" t="s">
        <v>144</v>
      </c>
      <c r="K24" s="16" t="s">
        <v>144</v>
      </c>
      <c r="L24" s="16">
        <v>1</v>
      </c>
      <c r="M24" s="16" t="s">
        <v>102</v>
      </c>
      <c r="N24" s="16">
        <v>82</v>
      </c>
      <c r="P24" s="16" t="s">
        <v>148</v>
      </c>
      <c r="Q24" s="16" t="s">
        <v>149</v>
      </c>
      <c r="R24" s="16">
        <v>2704379</v>
      </c>
      <c r="S24" s="62">
        <v>2712202</v>
      </c>
      <c r="T24" s="16">
        <v>201604</v>
      </c>
      <c r="U24" s="16" t="s">
        <v>37</v>
      </c>
      <c r="V24" s="18">
        <v>0</v>
      </c>
      <c r="W24" s="18">
        <v>53.17</v>
      </c>
      <c r="AA24" s="16" t="s">
        <v>35</v>
      </c>
      <c r="AB24" s="16" t="s">
        <v>49</v>
      </c>
      <c r="AD24" s="16" t="s">
        <v>150</v>
      </c>
      <c r="AE24" s="16" t="s">
        <v>45</v>
      </c>
      <c r="AG24" s="16">
        <v>59133</v>
      </c>
      <c r="AH24" s="16" t="s">
        <v>105</v>
      </c>
    </row>
    <row r="25" spans="1:34" x14ac:dyDescent="0.25">
      <c r="A25" s="16" t="s">
        <v>30</v>
      </c>
      <c r="B25" s="16">
        <v>1</v>
      </c>
      <c r="C25" s="16">
        <v>21</v>
      </c>
      <c r="D25" s="16">
        <v>908</v>
      </c>
      <c r="E25" s="16" t="s">
        <v>40</v>
      </c>
      <c r="F25" s="16" t="s">
        <v>41</v>
      </c>
      <c r="G25" s="16">
        <v>20</v>
      </c>
      <c r="H25" s="16">
        <v>20</v>
      </c>
      <c r="I25" s="16" t="s">
        <v>100</v>
      </c>
      <c r="J25" s="16" t="s">
        <v>144</v>
      </c>
      <c r="K25" s="16" t="s">
        <v>144</v>
      </c>
      <c r="L25" s="16">
        <v>1</v>
      </c>
      <c r="M25" s="16" t="s">
        <v>102</v>
      </c>
      <c r="N25" s="16" t="s">
        <v>42</v>
      </c>
      <c r="O25" s="16" t="s">
        <v>51</v>
      </c>
      <c r="P25" s="16" t="s">
        <v>145</v>
      </c>
      <c r="Q25" s="16" t="s">
        <v>152</v>
      </c>
      <c r="R25" s="16">
        <v>2716129</v>
      </c>
      <c r="S25" s="62">
        <v>2875208</v>
      </c>
      <c r="T25" s="16">
        <v>201604</v>
      </c>
      <c r="U25" s="16" t="s">
        <v>37</v>
      </c>
      <c r="V25" s="18">
        <v>0</v>
      </c>
      <c r="W25" s="18">
        <v>115</v>
      </c>
      <c r="AA25" s="16" t="s">
        <v>35</v>
      </c>
      <c r="AB25" s="16" t="s">
        <v>44</v>
      </c>
      <c r="AD25" s="16" t="s">
        <v>153</v>
      </c>
      <c r="AE25" s="16" t="s">
        <v>45</v>
      </c>
      <c r="AG25" s="16">
        <v>54507</v>
      </c>
      <c r="AH25" s="16" t="s">
        <v>105</v>
      </c>
    </row>
    <row r="26" spans="1:34" x14ac:dyDescent="0.25">
      <c r="A26" s="16" t="s">
        <v>30</v>
      </c>
      <c r="B26" s="16">
        <v>1</v>
      </c>
      <c r="C26" s="16">
        <v>21</v>
      </c>
      <c r="D26" s="16">
        <v>908</v>
      </c>
      <c r="E26" s="16" t="s">
        <v>40</v>
      </c>
      <c r="F26" s="16" t="s">
        <v>41</v>
      </c>
      <c r="G26" s="16">
        <v>20</v>
      </c>
      <c r="H26" s="16">
        <v>20</v>
      </c>
      <c r="I26" s="16" t="s">
        <v>100</v>
      </c>
      <c r="J26" s="16" t="s">
        <v>144</v>
      </c>
      <c r="K26" s="16" t="s">
        <v>144</v>
      </c>
      <c r="L26" s="16">
        <v>1</v>
      </c>
      <c r="M26" s="16" t="s">
        <v>102</v>
      </c>
      <c r="N26" s="16" t="s">
        <v>42</v>
      </c>
      <c r="O26" s="16" t="s">
        <v>51</v>
      </c>
      <c r="P26" s="16" t="s">
        <v>145</v>
      </c>
      <c r="Q26" s="16" t="s">
        <v>154</v>
      </c>
      <c r="R26" s="16">
        <v>2717269</v>
      </c>
      <c r="S26" s="62">
        <v>2935255</v>
      </c>
      <c r="T26" s="16">
        <v>201604</v>
      </c>
      <c r="U26" s="16" t="s">
        <v>37</v>
      </c>
      <c r="V26" s="18">
        <v>0</v>
      </c>
      <c r="W26" s="18">
        <v>115</v>
      </c>
      <c r="AA26" s="16" t="s">
        <v>35</v>
      </c>
      <c r="AB26" s="16" t="s">
        <v>44</v>
      </c>
      <c r="AD26" s="16" t="s">
        <v>155</v>
      </c>
      <c r="AE26" s="16" t="s">
        <v>45</v>
      </c>
      <c r="AG26" s="16">
        <v>54507</v>
      </c>
      <c r="AH26" s="16" t="s">
        <v>105</v>
      </c>
    </row>
    <row r="27" spans="1:34" x14ac:dyDescent="0.25">
      <c r="A27" s="16" t="s">
        <v>30</v>
      </c>
      <c r="B27" s="16">
        <v>1</v>
      </c>
      <c r="C27" s="16">
        <v>21</v>
      </c>
      <c r="D27" s="16">
        <v>908</v>
      </c>
      <c r="E27" s="16" t="s">
        <v>40</v>
      </c>
      <c r="F27" s="16" t="s">
        <v>41</v>
      </c>
      <c r="G27" s="16">
        <v>20</v>
      </c>
      <c r="H27" s="16">
        <v>20</v>
      </c>
      <c r="I27" s="16" t="s">
        <v>100</v>
      </c>
      <c r="J27" s="16" t="s">
        <v>144</v>
      </c>
      <c r="K27" s="16" t="s">
        <v>144</v>
      </c>
      <c r="L27" s="16">
        <v>1</v>
      </c>
      <c r="M27" s="16" t="s">
        <v>102</v>
      </c>
      <c r="N27" s="16" t="s">
        <v>46</v>
      </c>
      <c r="P27" s="16" t="s">
        <v>100</v>
      </c>
      <c r="Q27" s="16" t="s">
        <v>80</v>
      </c>
      <c r="T27" s="16">
        <v>201604</v>
      </c>
      <c r="U27" s="16" t="s">
        <v>37</v>
      </c>
      <c r="V27" s="18">
        <v>0</v>
      </c>
      <c r="W27" s="18">
        <v>460000</v>
      </c>
      <c r="AA27" s="16" t="s">
        <v>35</v>
      </c>
      <c r="AB27" s="16" t="s">
        <v>107</v>
      </c>
      <c r="AD27" s="16" t="s">
        <v>108</v>
      </c>
      <c r="AE27" s="16" t="s">
        <v>36</v>
      </c>
      <c r="AG27" s="16" t="s">
        <v>100</v>
      </c>
      <c r="AH27" s="16" t="s">
        <v>105</v>
      </c>
    </row>
    <row r="28" spans="1:34" x14ac:dyDescent="0.25">
      <c r="A28" s="16" t="s">
        <v>30</v>
      </c>
      <c r="B28" s="16">
        <v>1</v>
      </c>
      <c r="C28" s="16">
        <v>21</v>
      </c>
      <c r="D28" s="16">
        <v>908</v>
      </c>
      <c r="E28" s="16" t="s">
        <v>40</v>
      </c>
      <c r="F28" s="16" t="s">
        <v>41</v>
      </c>
      <c r="G28" s="16">
        <v>20</v>
      </c>
      <c r="H28" s="16">
        <v>20</v>
      </c>
      <c r="I28" s="16" t="s">
        <v>100</v>
      </c>
      <c r="J28" s="16" t="s">
        <v>144</v>
      </c>
      <c r="K28" s="16" t="s">
        <v>144</v>
      </c>
      <c r="L28" s="16">
        <v>1</v>
      </c>
      <c r="M28" s="16" t="s">
        <v>102</v>
      </c>
      <c r="N28" s="16" t="s">
        <v>46</v>
      </c>
      <c r="O28" s="16" t="s">
        <v>82</v>
      </c>
      <c r="P28" s="16" t="s">
        <v>100</v>
      </c>
      <c r="Q28" s="16" t="s">
        <v>80</v>
      </c>
      <c r="T28" s="16">
        <v>201604</v>
      </c>
      <c r="U28" s="16" t="s">
        <v>34</v>
      </c>
      <c r="V28" s="18">
        <v>0</v>
      </c>
      <c r="W28" s="18">
        <v>-360000</v>
      </c>
      <c r="Y28" s="16">
        <v>742154</v>
      </c>
      <c r="AA28" s="16" t="s">
        <v>35</v>
      </c>
      <c r="AB28" s="16" t="s">
        <v>107</v>
      </c>
      <c r="AD28" s="16" t="s">
        <v>111</v>
      </c>
      <c r="AE28" s="16" t="s">
        <v>36</v>
      </c>
      <c r="AG28" s="16" t="s">
        <v>100</v>
      </c>
      <c r="AH28" s="16" t="s">
        <v>105</v>
      </c>
    </row>
    <row r="29" spans="1:34" x14ac:dyDescent="0.25">
      <c r="A29" s="16" t="s">
        <v>30</v>
      </c>
      <c r="B29" s="16">
        <v>1</v>
      </c>
      <c r="C29" s="16">
        <v>21</v>
      </c>
      <c r="D29" s="16">
        <v>908</v>
      </c>
      <c r="E29" s="16" t="s">
        <v>40</v>
      </c>
      <c r="F29" s="16" t="s">
        <v>41</v>
      </c>
      <c r="G29" s="16">
        <v>20</v>
      </c>
      <c r="H29" s="16">
        <v>20</v>
      </c>
      <c r="I29" s="16" t="s">
        <v>100</v>
      </c>
      <c r="J29" s="16" t="s">
        <v>158</v>
      </c>
      <c r="K29" s="16" t="s">
        <v>158</v>
      </c>
      <c r="L29" s="16">
        <v>1</v>
      </c>
      <c r="M29" s="16" t="s">
        <v>102</v>
      </c>
      <c r="N29" s="16" t="s">
        <v>46</v>
      </c>
      <c r="P29" s="16" t="s">
        <v>100</v>
      </c>
      <c r="Q29" s="16" t="s">
        <v>106</v>
      </c>
      <c r="T29" s="16">
        <v>201604</v>
      </c>
      <c r="U29" s="16" t="s">
        <v>37</v>
      </c>
      <c r="V29" s="18">
        <v>0</v>
      </c>
      <c r="W29" s="18">
        <v>64982.17</v>
      </c>
      <c r="AA29" s="16" t="s">
        <v>35</v>
      </c>
      <c r="AB29" s="16" t="s">
        <v>107</v>
      </c>
      <c r="AD29" s="16" t="s">
        <v>108</v>
      </c>
      <c r="AE29" s="16" t="s">
        <v>36</v>
      </c>
      <c r="AG29" s="16" t="s">
        <v>100</v>
      </c>
      <c r="AH29" s="16" t="s">
        <v>105</v>
      </c>
    </row>
    <row r="30" spans="1:34" x14ac:dyDescent="0.25">
      <c r="A30" s="16" t="s">
        <v>30</v>
      </c>
      <c r="B30" s="16">
        <v>1</v>
      </c>
      <c r="C30" s="16">
        <v>21</v>
      </c>
      <c r="D30" s="16">
        <v>908</v>
      </c>
      <c r="E30" s="16" t="s">
        <v>40</v>
      </c>
      <c r="F30" s="16" t="s">
        <v>41</v>
      </c>
      <c r="G30" s="16">
        <v>20</v>
      </c>
      <c r="H30" s="16">
        <v>20</v>
      </c>
      <c r="I30" s="16" t="s">
        <v>100</v>
      </c>
      <c r="J30" s="16" t="s">
        <v>158</v>
      </c>
      <c r="K30" s="16" t="s">
        <v>158</v>
      </c>
      <c r="L30" s="16">
        <v>1</v>
      </c>
      <c r="M30" s="16" t="s">
        <v>102</v>
      </c>
      <c r="N30" s="16" t="s">
        <v>46</v>
      </c>
      <c r="O30" s="16" t="s">
        <v>82</v>
      </c>
      <c r="P30" s="16" t="s">
        <v>100</v>
      </c>
      <c r="Q30" s="16" t="s">
        <v>106</v>
      </c>
      <c r="T30" s="16">
        <v>201604</v>
      </c>
      <c r="U30" s="16" t="s">
        <v>34</v>
      </c>
      <c r="V30" s="18">
        <v>0</v>
      </c>
      <c r="W30" s="18">
        <v>-28969.25</v>
      </c>
      <c r="AA30" s="16" t="s">
        <v>35</v>
      </c>
      <c r="AB30" s="16" t="s">
        <v>107</v>
      </c>
      <c r="AD30" s="16" t="s">
        <v>111</v>
      </c>
      <c r="AE30" s="16" t="s">
        <v>36</v>
      </c>
      <c r="AG30" s="16" t="s">
        <v>100</v>
      </c>
      <c r="AH30" s="16" t="s">
        <v>105</v>
      </c>
    </row>
    <row r="31" spans="1:34" x14ac:dyDescent="0.25">
      <c r="A31" s="16" t="s">
        <v>30</v>
      </c>
      <c r="B31" s="16">
        <v>1</v>
      </c>
      <c r="C31" s="16">
        <v>21</v>
      </c>
      <c r="D31" s="16">
        <v>908</v>
      </c>
      <c r="E31" s="16" t="s">
        <v>40</v>
      </c>
      <c r="F31" s="16" t="s">
        <v>41</v>
      </c>
      <c r="G31" s="16">
        <v>20</v>
      </c>
      <c r="H31" s="16">
        <v>20</v>
      </c>
      <c r="I31" s="16" t="s">
        <v>100</v>
      </c>
      <c r="J31" s="16" t="s">
        <v>162</v>
      </c>
      <c r="K31" s="16" t="s">
        <v>162</v>
      </c>
      <c r="L31" s="16">
        <v>1</v>
      </c>
      <c r="M31" s="16" t="s">
        <v>102</v>
      </c>
      <c r="N31" s="16" t="s">
        <v>46</v>
      </c>
      <c r="P31" s="16" t="s">
        <v>100</v>
      </c>
      <c r="Q31" s="16" t="s">
        <v>106</v>
      </c>
      <c r="T31" s="16">
        <v>201604</v>
      </c>
      <c r="U31" s="16" t="s">
        <v>37</v>
      </c>
      <c r="V31" s="18">
        <v>0</v>
      </c>
      <c r="W31" s="18">
        <v>43175.4</v>
      </c>
      <c r="AA31" s="16" t="s">
        <v>35</v>
      </c>
      <c r="AB31" s="16" t="s">
        <v>107</v>
      </c>
      <c r="AD31" s="16" t="s">
        <v>108</v>
      </c>
      <c r="AE31" s="16" t="s">
        <v>36</v>
      </c>
      <c r="AG31" s="16" t="s">
        <v>100</v>
      </c>
      <c r="AH31" s="16" t="s">
        <v>105</v>
      </c>
    </row>
    <row r="32" spans="1:34" x14ac:dyDescent="0.25">
      <c r="A32" s="16" t="s">
        <v>30</v>
      </c>
      <c r="B32" s="16">
        <v>1</v>
      </c>
      <c r="C32" s="16">
        <v>21</v>
      </c>
      <c r="D32" s="16">
        <v>908</v>
      </c>
      <c r="E32" s="16" t="s">
        <v>40</v>
      </c>
      <c r="F32" s="16" t="s">
        <v>41</v>
      </c>
      <c r="G32" s="16">
        <v>20</v>
      </c>
      <c r="H32" s="16">
        <v>20</v>
      </c>
      <c r="I32" s="16" t="s">
        <v>100</v>
      </c>
      <c r="J32" s="16" t="s">
        <v>162</v>
      </c>
      <c r="K32" s="16" t="s">
        <v>162</v>
      </c>
      <c r="L32" s="16">
        <v>1</v>
      </c>
      <c r="M32" s="16" t="s">
        <v>102</v>
      </c>
      <c r="N32" s="16" t="s">
        <v>46</v>
      </c>
      <c r="O32" s="16" t="s">
        <v>82</v>
      </c>
      <c r="P32" s="16" t="s">
        <v>100</v>
      </c>
      <c r="Q32" s="16" t="s">
        <v>106</v>
      </c>
      <c r="T32" s="16">
        <v>201604</v>
      </c>
      <c r="U32" s="16" t="s">
        <v>34</v>
      </c>
      <c r="V32" s="18">
        <v>0</v>
      </c>
      <c r="W32" s="18">
        <v>-23175.4</v>
      </c>
      <c r="AA32" s="16" t="s">
        <v>35</v>
      </c>
      <c r="AB32" s="16" t="s">
        <v>107</v>
      </c>
      <c r="AD32" s="16" t="s">
        <v>111</v>
      </c>
      <c r="AE32" s="16" t="s">
        <v>36</v>
      </c>
      <c r="AG32" s="16" t="s">
        <v>100</v>
      </c>
      <c r="AH32" s="16" t="s">
        <v>105</v>
      </c>
    </row>
    <row r="33" spans="1:34" x14ac:dyDescent="0.25">
      <c r="A33" s="16" t="s">
        <v>30</v>
      </c>
      <c r="B33" s="16">
        <v>1</v>
      </c>
      <c r="C33" s="16">
        <v>21</v>
      </c>
      <c r="D33" s="16">
        <v>908</v>
      </c>
      <c r="E33" s="16" t="s">
        <v>40</v>
      </c>
      <c r="F33" s="16" t="s">
        <v>41</v>
      </c>
      <c r="G33" s="16">
        <v>20</v>
      </c>
      <c r="H33" s="16">
        <v>20</v>
      </c>
      <c r="I33" s="16" t="s">
        <v>100</v>
      </c>
      <c r="J33" s="16" t="s">
        <v>166</v>
      </c>
      <c r="K33" s="16" t="s">
        <v>166</v>
      </c>
      <c r="L33" s="16">
        <v>1</v>
      </c>
      <c r="M33" s="16" t="s">
        <v>102</v>
      </c>
      <c r="N33" s="16" t="s">
        <v>50</v>
      </c>
      <c r="P33" s="16" t="s">
        <v>100</v>
      </c>
      <c r="Q33" s="16" t="s">
        <v>106</v>
      </c>
      <c r="T33" s="16">
        <v>201604</v>
      </c>
      <c r="U33" s="16" t="s">
        <v>37</v>
      </c>
      <c r="V33" s="18">
        <v>0</v>
      </c>
      <c r="W33" s="18">
        <v>379875</v>
      </c>
      <c r="AA33" s="16" t="s">
        <v>35</v>
      </c>
      <c r="AB33" s="16" t="s">
        <v>107</v>
      </c>
      <c r="AD33" s="16" t="s">
        <v>108</v>
      </c>
      <c r="AE33" s="16" t="s">
        <v>36</v>
      </c>
      <c r="AG33" s="16" t="s">
        <v>100</v>
      </c>
      <c r="AH33" s="16" t="s">
        <v>105</v>
      </c>
    </row>
    <row r="34" spans="1:34" x14ac:dyDescent="0.25">
      <c r="A34" s="16" t="s">
        <v>30</v>
      </c>
      <c r="B34" s="16">
        <v>1</v>
      </c>
      <c r="C34" s="16">
        <v>21</v>
      </c>
      <c r="D34" s="16">
        <v>908</v>
      </c>
      <c r="E34" s="16" t="s">
        <v>40</v>
      </c>
      <c r="F34" s="16" t="s">
        <v>41</v>
      </c>
      <c r="G34" s="16">
        <v>20</v>
      </c>
      <c r="H34" s="16">
        <v>20</v>
      </c>
      <c r="I34" s="16" t="s">
        <v>100</v>
      </c>
      <c r="J34" s="16" t="s">
        <v>166</v>
      </c>
      <c r="K34" s="16" t="s">
        <v>166</v>
      </c>
      <c r="L34" s="16">
        <v>1</v>
      </c>
      <c r="M34" s="16" t="s">
        <v>102</v>
      </c>
      <c r="N34" s="16" t="s">
        <v>46</v>
      </c>
      <c r="P34" s="16" t="s">
        <v>100</v>
      </c>
      <c r="Q34" s="16" t="s">
        <v>106</v>
      </c>
      <c r="T34" s="16">
        <v>201604</v>
      </c>
      <c r="U34" s="16" t="s">
        <v>37</v>
      </c>
      <c r="V34" s="18">
        <v>0</v>
      </c>
      <c r="W34" s="18">
        <v>32381.55</v>
      </c>
      <c r="AA34" s="16" t="s">
        <v>35</v>
      </c>
      <c r="AB34" s="16" t="s">
        <v>107</v>
      </c>
      <c r="AD34" s="16" t="s">
        <v>108</v>
      </c>
      <c r="AE34" s="16" t="s">
        <v>36</v>
      </c>
      <c r="AG34" s="16" t="s">
        <v>100</v>
      </c>
      <c r="AH34" s="16" t="s">
        <v>105</v>
      </c>
    </row>
    <row r="35" spans="1:34" x14ac:dyDescent="0.25">
      <c r="A35" s="16" t="s">
        <v>30</v>
      </c>
      <c r="B35" s="16">
        <v>1</v>
      </c>
      <c r="C35" s="16">
        <v>21</v>
      </c>
      <c r="D35" s="16">
        <v>908</v>
      </c>
      <c r="E35" s="16" t="s">
        <v>40</v>
      </c>
      <c r="F35" s="16" t="s">
        <v>41</v>
      </c>
      <c r="G35" s="16">
        <v>20</v>
      </c>
      <c r="H35" s="16">
        <v>20</v>
      </c>
      <c r="I35" s="16" t="s">
        <v>100</v>
      </c>
      <c r="J35" s="16" t="s">
        <v>166</v>
      </c>
      <c r="K35" s="16" t="s">
        <v>166</v>
      </c>
      <c r="L35" s="16">
        <v>1</v>
      </c>
      <c r="M35" s="16" t="s">
        <v>102</v>
      </c>
      <c r="N35" s="16" t="s">
        <v>46</v>
      </c>
      <c r="O35" s="16" t="s">
        <v>82</v>
      </c>
      <c r="P35" s="16" t="s">
        <v>100</v>
      </c>
      <c r="Q35" s="16" t="s">
        <v>106</v>
      </c>
      <c r="T35" s="16">
        <v>201604</v>
      </c>
      <c r="U35" s="16" t="s">
        <v>34</v>
      </c>
      <c r="V35" s="18">
        <v>0</v>
      </c>
      <c r="W35" s="18">
        <v>-17381.55</v>
      </c>
      <c r="AA35" s="16" t="s">
        <v>35</v>
      </c>
      <c r="AB35" s="16" t="s">
        <v>107</v>
      </c>
      <c r="AD35" s="16" t="s">
        <v>111</v>
      </c>
      <c r="AE35" s="16" t="s">
        <v>36</v>
      </c>
      <c r="AG35" s="16" t="s">
        <v>100</v>
      </c>
      <c r="AH35" s="16" t="s">
        <v>105</v>
      </c>
    </row>
    <row r="36" spans="1:34" x14ac:dyDescent="0.25">
      <c r="A36" s="16" t="s">
        <v>30</v>
      </c>
      <c r="B36" s="16">
        <v>1</v>
      </c>
      <c r="C36" s="16">
        <v>21</v>
      </c>
      <c r="D36" s="16">
        <v>908</v>
      </c>
      <c r="E36" s="16" t="s">
        <v>40</v>
      </c>
      <c r="F36" s="16" t="s">
        <v>41</v>
      </c>
      <c r="G36" s="16">
        <v>20</v>
      </c>
      <c r="H36" s="16">
        <v>20</v>
      </c>
      <c r="I36" s="16" t="s">
        <v>100</v>
      </c>
      <c r="J36" s="16" t="s">
        <v>168</v>
      </c>
      <c r="K36" s="16" t="s">
        <v>168</v>
      </c>
      <c r="L36" s="16">
        <v>1</v>
      </c>
      <c r="M36" s="16" t="s">
        <v>102</v>
      </c>
      <c r="N36" s="16" t="s">
        <v>46</v>
      </c>
      <c r="P36" s="16" t="s">
        <v>100</v>
      </c>
      <c r="Q36" s="16" t="s">
        <v>106</v>
      </c>
      <c r="T36" s="16">
        <v>201604</v>
      </c>
      <c r="U36" s="16" t="s">
        <v>37</v>
      </c>
      <c r="V36" s="18">
        <v>0</v>
      </c>
      <c r="W36" s="18">
        <v>43175.4</v>
      </c>
      <c r="AA36" s="16" t="s">
        <v>35</v>
      </c>
      <c r="AB36" s="16" t="s">
        <v>107</v>
      </c>
      <c r="AD36" s="16" t="s">
        <v>108</v>
      </c>
      <c r="AE36" s="16" t="s">
        <v>36</v>
      </c>
      <c r="AG36" s="16" t="s">
        <v>100</v>
      </c>
      <c r="AH36" s="16" t="s">
        <v>105</v>
      </c>
    </row>
    <row r="37" spans="1:34" x14ac:dyDescent="0.25">
      <c r="A37" s="16" t="s">
        <v>30</v>
      </c>
      <c r="B37" s="16">
        <v>1</v>
      </c>
      <c r="C37" s="16">
        <v>21</v>
      </c>
      <c r="D37" s="16">
        <v>908</v>
      </c>
      <c r="E37" s="16" t="s">
        <v>40</v>
      </c>
      <c r="F37" s="16" t="s">
        <v>41</v>
      </c>
      <c r="G37" s="16">
        <v>20</v>
      </c>
      <c r="H37" s="16">
        <v>20</v>
      </c>
      <c r="I37" s="16" t="s">
        <v>100</v>
      </c>
      <c r="J37" s="16" t="s">
        <v>168</v>
      </c>
      <c r="K37" s="16" t="s">
        <v>168</v>
      </c>
      <c r="L37" s="16">
        <v>1</v>
      </c>
      <c r="M37" s="16" t="s">
        <v>102</v>
      </c>
      <c r="N37" s="16" t="s">
        <v>46</v>
      </c>
      <c r="O37" s="16" t="s">
        <v>82</v>
      </c>
      <c r="P37" s="16" t="s">
        <v>100</v>
      </c>
      <c r="Q37" s="16" t="s">
        <v>106</v>
      </c>
      <c r="T37" s="16">
        <v>201604</v>
      </c>
      <c r="U37" s="16" t="s">
        <v>34</v>
      </c>
      <c r="V37" s="18">
        <v>0</v>
      </c>
      <c r="W37" s="18">
        <v>-23175.4</v>
      </c>
      <c r="AA37" s="16" t="s">
        <v>35</v>
      </c>
      <c r="AB37" s="16" t="s">
        <v>107</v>
      </c>
      <c r="AD37" s="16" t="s">
        <v>111</v>
      </c>
      <c r="AE37" s="16" t="s">
        <v>36</v>
      </c>
      <c r="AG37" s="16" t="s">
        <v>100</v>
      </c>
      <c r="AH37" s="16" t="s">
        <v>105</v>
      </c>
    </row>
    <row r="38" spans="1:34" x14ac:dyDescent="0.25">
      <c r="A38" s="16" t="s">
        <v>30</v>
      </c>
      <c r="B38" s="16">
        <v>1</v>
      </c>
      <c r="C38" s="16">
        <v>21</v>
      </c>
      <c r="D38" s="16">
        <v>908</v>
      </c>
      <c r="E38" s="16" t="s">
        <v>40</v>
      </c>
      <c r="F38" s="16" t="s">
        <v>41</v>
      </c>
      <c r="G38" s="16">
        <v>20</v>
      </c>
      <c r="H38" s="16">
        <v>20</v>
      </c>
      <c r="I38" s="16" t="s">
        <v>100</v>
      </c>
      <c r="J38" s="16" t="s">
        <v>169</v>
      </c>
      <c r="K38" s="16" t="s">
        <v>169</v>
      </c>
      <c r="L38" s="16">
        <v>1</v>
      </c>
      <c r="M38" s="16" t="s">
        <v>102</v>
      </c>
      <c r="N38" s="16" t="s">
        <v>46</v>
      </c>
      <c r="P38" s="16" t="s">
        <v>100</v>
      </c>
      <c r="Q38" s="16" t="s">
        <v>106</v>
      </c>
      <c r="T38" s="16">
        <v>201604</v>
      </c>
      <c r="U38" s="16" t="s">
        <v>37</v>
      </c>
      <c r="V38" s="18">
        <v>0</v>
      </c>
      <c r="W38" s="18">
        <v>21587.7</v>
      </c>
      <c r="AA38" s="16" t="s">
        <v>35</v>
      </c>
      <c r="AB38" s="16" t="s">
        <v>107</v>
      </c>
      <c r="AD38" s="16" t="s">
        <v>108</v>
      </c>
      <c r="AE38" s="16" t="s">
        <v>36</v>
      </c>
      <c r="AG38" s="16" t="s">
        <v>100</v>
      </c>
      <c r="AH38" s="16" t="s">
        <v>105</v>
      </c>
    </row>
    <row r="39" spans="1:34" x14ac:dyDescent="0.25">
      <c r="A39" s="16" t="s">
        <v>30</v>
      </c>
      <c r="B39" s="16">
        <v>1</v>
      </c>
      <c r="C39" s="16">
        <v>21</v>
      </c>
      <c r="D39" s="16">
        <v>908</v>
      </c>
      <c r="E39" s="16" t="s">
        <v>40</v>
      </c>
      <c r="F39" s="16" t="s">
        <v>41</v>
      </c>
      <c r="G39" s="16">
        <v>20</v>
      </c>
      <c r="H39" s="16">
        <v>20</v>
      </c>
      <c r="I39" s="16" t="s">
        <v>100</v>
      </c>
      <c r="J39" s="16" t="s">
        <v>169</v>
      </c>
      <c r="K39" s="16" t="s">
        <v>169</v>
      </c>
      <c r="L39" s="16">
        <v>1</v>
      </c>
      <c r="M39" s="16" t="s">
        <v>102</v>
      </c>
      <c r="N39" s="16" t="s">
        <v>46</v>
      </c>
      <c r="O39" s="16" t="s">
        <v>82</v>
      </c>
      <c r="P39" s="16" t="s">
        <v>100</v>
      </c>
      <c r="Q39" s="16" t="s">
        <v>106</v>
      </c>
      <c r="T39" s="16">
        <v>201604</v>
      </c>
      <c r="U39" s="16" t="s">
        <v>34</v>
      </c>
      <c r="V39" s="18">
        <v>0</v>
      </c>
      <c r="W39" s="18">
        <v>-11587.7</v>
      </c>
      <c r="AA39" s="16" t="s">
        <v>35</v>
      </c>
      <c r="AB39" s="16" t="s">
        <v>107</v>
      </c>
      <c r="AD39" s="16" t="s">
        <v>111</v>
      </c>
      <c r="AE39" s="16" t="s">
        <v>36</v>
      </c>
      <c r="AG39" s="16" t="s">
        <v>100</v>
      </c>
      <c r="AH39" s="16" t="s">
        <v>105</v>
      </c>
    </row>
    <row r="40" spans="1:34" x14ac:dyDescent="0.25">
      <c r="A40" s="16" t="s">
        <v>30</v>
      </c>
      <c r="B40" s="16">
        <v>1</v>
      </c>
      <c r="C40" s="16">
        <v>21</v>
      </c>
      <c r="D40" s="16">
        <v>908</v>
      </c>
      <c r="E40" s="16" t="s">
        <v>40</v>
      </c>
      <c r="F40" s="16" t="s">
        <v>41</v>
      </c>
      <c r="G40" s="16">
        <v>20</v>
      </c>
      <c r="H40" s="16">
        <v>20</v>
      </c>
      <c r="I40" s="16" t="s">
        <v>100</v>
      </c>
      <c r="J40" s="16" t="s">
        <v>101</v>
      </c>
      <c r="K40" s="16" t="s">
        <v>101</v>
      </c>
      <c r="L40" s="16">
        <v>1</v>
      </c>
      <c r="M40" s="16" t="s">
        <v>102</v>
      </c>
      <c r="N40" s="16" t="s">
        <v>46</v>
      </c>
      <c r="P40" s="16" t="s">
        <v>57</v>
      </c>
      <c r="Q40" s="16" t="s">
        <v>103</v>
      </c>
      <c r="R40" s="16">
        <v>2734369</v>
      </c>
      <c r="S40" s="62">
        <v>201602000000000</v>
      </c>
      <c r="T40" s="16">
        <v>201605</v>
      </c>
      <c r="U40" s="16" t="s">
        <v>37</v>
      </c>
      <c r="V40" s="18">
        <v>10063.09</v>
      </c>
      <c r="W40" s="18">
        <v>10063.09</v>
      </c>
      <c r="X40" s="16" t="s">
        <v>56</v>
      </c>
      <c r="Y40" s="16">
        <v>742350</v>
      </c>
      <c r="AA40" s="16" t="s">
        <v>35</v>
      </c>
      <c r="AB40" s="16" t="s">
        <v>55</v>
      </c>
      <c r="AD40" s="16" t="s">
        <v>104</v>
      </c>
      <c r="AE40" s="16" t="s">
        <v>45</v>
      </c>
      <c r="AG40" s="16">
        <v>8454</v>
      </c>
      <c r="AH40" s="16" t="s">
        <v>105</v>
      </c>
    </row>
    <row r="41" spans="1:34" x14ac:dyDescent="0.25">
      <c r="A41" s="16" t="s">
        <v>30</v>
      </c>
      <c r="B41" s="16">
        <v>1</v>
      </c>
      <c r="C41" s="16">
        <v>21</v>
      </c>
      <c r="D41" s="16">
        <v>908</v>
      </c>
      <c r="E41" s="16" t="s">
        <v>40</v>
      </c>
      <c r="F41" s="16" t="s">
        <v>41</v>
      </c>
      <c r="G41" s="16">
        <v>20</v>
      </c>
      <c r="H41" s="16">
        <v>20</v>
      </c>
      <c r="I41" s="16" t="s">
        <v>100</v>
      </c>
      <c r="J41" s="16" t="s">
        <v>101</v>
      </c>
      <c r="K41" s="16" t="s">
        <v>101</v>
      </c>
      <c r="L41" s="16">
        <v>1</v>
      </c>
      <c r="M41" s="16" t="s">
        <v>102</v>
      </c>
      <c r="N41" s="16" t="s">
        <v>46</v>
      </c>
      <c r="P41" s="16" t="s">
        <v>100</v>
      </c>
      <c r="Q41" s="16" t="s">
        <v>106</v>
      </c>
      <c r="T41" s="16">
        <v>201605</v>
      </c>
      <c r="U41" s="16" t="s">
        <v>34</v>
      </c>
      <c r="V41" s="18">
        <v>0</v>
      </c>
      <c r="W41" s="18">
        <v>-21587.7</v>
      </c>
      <c r="AA41" s="16" t="s">
        <v>35</v>
      </c>
      <c r="AB41" s="16" t="s">
        <v>107</v>
      </c>
      <c r="AD41" s="16" t="s">
        <v>109</v>
      </c>
      <c r="AE41" s="16" t="s">
        <v>36</v>
      </c>
      <c r="AG41" s="16" t="s">
        <v>100</v>
      </c>
      <c r="AH41" s="16" t="s">
        <v>105</v>
      </c>
    </row>
    <row r="42" spans="1:34" x14ac:dyDescent="0.25">
      <c r="A42" s="16" t="s">
        <v>30</v>
      </c>
      <c r="B42" s="16">
        <v>1</v>
      </c>
      <c r="C42" s="16">
        <v>21</v>
      </c>
      <c r="D42" s="16">
        <v>908</v>
      </c>
      <c r="E42" s="16" t="s">
        <v>40</v>
      </c>
      <c r="F42" s="16" t="s">
        <v>41</v>
      </c>
      <c r="G42" s="16">
        <v>20</v>
      </c>
      <c r="H42" s="16">
        <v>20</v>
      </c>
      <c r="I42" s="16" t="s">
        <v>100</v>
      </c>
      <c r="J42" s="16" t="s">
        <v>101</v>
      </c>
      <c r="K42" s="16" t="s">
        <v>101</v>
      </c>
      <c r="L42" s="16">
        <v>1</v>
      </c>
      <c r="M42" s="16" t="s">
        <v>102</v>
      </c>
      <c r="N42" s="16" t="s">
        <v>46</v>
      </c>
      <c r="O42" s="16" t="s">
        <v>82</v>
      </c>
      <c r="P42" s="16" t="s">
        <v>100</v>
      </c>
      <c r="Q42" s="16" t="s">
        <v>106</v>
      </c>
      <c r="T42" s="16">
        <v>201605</v>
      </c>
      <c r="U42" s="16" t="s">
        <v>37</v>
      </c>
      <c r="V42" s="18">
        <v>0</v>
      </c>
      <c r="W42" s="18">
        <v>51579.31</v>
      </c>
      <c r="Y42" s="16">
        <v>742350</v>
      </c>
      <c r="AA42" s="16" t="s">
        <v>35</v>
      </c>
      <c r="AB42" s="16" t="s">
        <v>107</v>
      </c>
      <c r="AD42" s="16" t="s">
        <v>112</v>
      </c>
      <c r="AE42" s="16" t="s">
        <v>36</v>
      </c>
      <c r="AG42" s="16" t="s">
        <v>100</v>
      </c>
      <c r="AH42" s="16" t="s">
        <v>105</v>
      </c>
    </row>
    <row r="43" spans="1:34" x14ac:dyDescent="0.25">
      <c r="A43" s="16" t="s">
        <v>30</v>
      </c>
      <c r="B43" s="16">
        <v>1</v>
      </c>
      <c r="C43" s="16">
        <v>21</v>
      </c>
      <c r="D43" s="16">
        <v>908</v>
      </c>
      <c r="E43" s="16" t="s">
        <v>40</v>
      </c>
      <c r="F43" s="16" t="s">
        <v>41</v>
      </c>
      <c r="G43" s="16">
        <v>20</v>
      </c>
      <c r="H43" s="16">
        <v>20</v>
      </c>
      <c r="I43" s="16" t="s">
        <v>100</v>
      </c>
      <c r="J43" s="16" t="s">
        <v>113</v>
      </c>
      <c r="K43" s="16" t="s">
        <v>113</v>
      </c>
      <c r="L43" s="16">
        <v>1</v>
      </c>
      <c r="M43" s="16" t="s">
        <v>102</v>
      </c>
      <c r="N43" s="16">
        <v>34</v>
      </c>
      <c r="P43" s="16" t="s">
        <v>114</v>
      </c>
      <c r="Q43" s="16" t="s">
        <v>43</v>
      </c>
      <c r="R43" s="16">
        <v>2730477</v>
      </c>
      <c r="S43" s="62" t="s">
        <v>115</v>
      </c>
      <c r="T43" s="16">
        <v>201605</v>
      </c>
      <c r="U43" s="16" t="s">
        <v>37</v>
      </c>
      <c r="V43" s="18">
        <v>0</v>
      </c>
      <c r="W43" s="18">
        <v>515</v>
      </c>
      <c r="Y43" s="16">
        <v>749845</v>
      </c>
      <c r="AA43" s="16" t="s">
        <v>35</v>
      </c>
      <c r="AB43" s="16" t="s">
        <v>55</v>
      </c>
      <c r="AD43" s="16" t="s">
        <v>116</v>
      </c>
      <c r="AE43" s="16" t="s">
        <v>45</v>
      </c>
      <c r="AG43" s="16">
        <v>68526</v>
      </c>
      <c r="AH43" s="16" t="s">
        <v>105</v>
      </c>
    </row>
    <row r="44" spans="1:34" x14ac:dyDescent="0.25">
      <c r="A44" s="16" t="s">
        <v>30</v>
      </c>
      <c r="B44" s="16">
        <v>1</v>
      </c>
      <c r="C44" s="16">
        <v>21</v>
      </c>
      <c r="D44" s="16">
        <v>908</v>
      </c>
      <c r="E44" s="16" t="s">
        <v>40</v>
      </c>
      <c r="F44" s="16" t="s">
        <v>41</v>
      </c>
      <c r="G44" s="16">
        <v>20</v>
      </c>
      <c r="H44" s="16">
        <v>20</v>
      </c>
      <c r="I44" s="16" t="s">
        <v>100</v>
      </c>
      <c r="J44" s="16" t="s">
        <v>113</v>
      </c>
      <c r="K44" s="16" t="s">
        <v>113</v>
      </c>
      <c r="L44" s="16">
        <v>1</v>
      </c>
      <c r="M44" s="16" t="s">
        <v>102</v>
      </c>
      <c r="N44" s="16">
        <v>34</v>
      </c>
      <c r="P44" s="16" t="s">
        <v>100</v>
      </c>
      <c r="Q44" s="16" t="s">
        <v>81</v>
      </c>
      <c r="R44" s="16">
        <v>2730477</v>
      </c>
      <c r="T44" s="16">
        <v>201605</v>
      </c>
      <c r="U44" s="16" t="s">
        <v>34</v>
      </c>
      <c r="V44" s="18">
        <v>0</v>
      </c>
      <c r="W44" s="18">
        <v>-515</v>
      </c>
      <c r="Y44" s="16">
        <v>749845</v>
      </c>
      <c r="AA44" s="16" t="s">
        <v>35</v>
      </c>
      <c r="AB44" s="16" t="s">
        <v>107</v>
      </c>
      <c r="AD44" s="16" t="s">
        <v>118</v>
      </c>
      <c r="AE44" s="16" t="s">
        <v>36</v>
      </c>
      <c r="AG44" s="16" t="s">
        <v>100</v>
      </c>
      <c r="AH44" s="16" t="s">
        <v>105</v>
      </c>
    </row>
    <row r="45" spans="1:34" x14ac:dyDescent="0.25">
      <c r="A45" s="16" t="s">
        <v>30</v>
      </c>
      <c r="B45" s="16">
        <v>1</v>
      </c>
      <c r="C45" s="16">
        <v>21</v>
      </c>
      <c r="D45" s="16">
        <v>908</v>
      </c>
      <c r="E45" s="16" t="s">
        <v>40</v>
      </c>
      <c r="F45" s="16" t="s">
        <v>41</v>
      </c>
      <c r="G45" s="16">
        <v>20</v>
      </c>
      <c r="H45" s="16">
        <v>20</v>
      </c>
      <c r="I45" s="16" t="s">
        <v>100</v>
      </c>
      <c r="J45" s="16" t="s">
        <v>113</v>
      </c>
      <c r="K45" s="16" t="s">
        <v>113</v>
      </c>
      <c r="L45" s="16">
        <v>1</v>
      </c>
      <c r="M45" s="16" t="s">
        <v>102</v>
      </c>
      <c r="N45" s="16" t="s">
        <v>72</v>
      </c>
      <c r="P45" s="16" t="s">
        <v>114</v>
      </c>
      <c r="Q45" s="16" t="s">
        <v>120</v>
      </c>
      <c r="R45" s="16">
        <v>2730477</v>
      </c>
      <c r="S45" s="62" t="s">
        <v>115</v>
      </c>
      <c r="T45" s="16">
        <v>201605</v>
      </c>
      <c r="U45" s="16" t="s">
        <v>37</v>
      </c>
      <c r="V45" s="18">
        <v>10300</v>
      </c>
      <c r="W45" s="18">
        <v>10300</v>
      </c>
      <c r="X45" s="16" t="s">
        <v>56</v>
      </c>
      <c r="Y45" s="16">
        <v>749845</v>
      </c>
      <c r="AA45" s="16" t="s">
        <v>35</v>
      </c>
      <c r="AB45" s="16" t="s">
        <v>55</v>
      </c>
      <c r="AD45" s="16" t="s">
        <v>116</v>
      </c>
      <c r="AE45" s="16" t="s">
        <v>45</v>
      </c>
      <c r="AG45" s="16">
        <v>68526</v>
      </c>
      <c r="AH45" s="16" t="s">
        <v>105</v>
      </c>
    </row>
    <row r="46" spans="1:34" x14ac:dyDescent="0.25">
      <c r="A46" s="16" t="s">
        <v>30</v>
      </c>
      <c r="B46" s="16">
        <v>1</v>
      </c>
      <c r="C46" s="16">
        <v>21</v>
      </c>
      <c r="D46" s="16">
        <v>908</v>
      </c>
      <c r="E46" s="16" t="s">
        <v>40</v>
      </c>
      <c r="F46" s="16" t="s">
        <v>41</v>
      </c>
      <c r="G46" s="16">
        <v>20</v>
      </c>
      <c r="H46" s="16">
        <v>20</v>
      </c>
      <c r="I46" s="16" t="s">
        <v>100</v>
      </c>
      <c r="J46" s="16" t="s">
        <v>121</v>
      </c>
      <c r="K46" s="16" t="s">
        <v>121</v>
      </c>
      <c r="L46" s="16">
        <v>1</v>
      </c>
      <c r="M46" s="16" t="s">
        <v>102</v>
      </c>
      <c r="N46" s="16">
        <v>34</v>
      </c>
      <c r="P46" s="16" t="s">
        <v>122</v>
      </c>
      <c r="Q46" s="16" t="s">
        <v>43</v>
      </c>
      <c r="R46" s="16">
        <v>2732000</v>
      </c>
      <c r="S46" s="62">
        <v>53366</v>
      </c>
      <c r="T46" s="16">
        <v>201605</v>
      </c>
      <c r="U46" s="16" t="s">
        <v>37</v>
      </c>
      <c r="V46" s="18">
        <v>0</v>
      </c>
      <c r="W46" s="18">
        <v>226.76</v>
      </c>
      <c r="Y46" s="16">
        <v>742157</v>
      </c>
      <c r="AA46" s="16" t="s">
        <v>35</v>
      </c>
      <c r="AB46" s="16" t="s">
        <v>55</v>
      </c>
      <c r="AD46" s="16" t="s">
        <v>124</v>
      </c>
      <c r="AE46" s="16" t="s">
        <v>45</v>
      </c>
      <c r="AG46" s="16">
        <v>64877</v>
      </c>
      <c r="AH46" s="16" t="s">
        <v>105</v>
      </c>
    </row>
    <row r="47" spans="1:34" x14ac:dyDescent="0.25">
      <c r="A47" s="16" t="s">
        <v>30</v>
      </c>
      <c r="B47" s="16">
        <v>1</v>
      </c>
      <c r="C47" s="16">
        <v>21</v>
      </c>
      <c r="D47" s="16">
        <v>908</v>
      </c>
      <c r="E47" s="16" t="s">
        <v>40</v>
      </c>
      <c r="F47" s="16" t="s">
        <v>41</v>
      </c>
      <c r="G47" s="16">
        <v>20</v>
      </c>
      <c r="H47" s="16">
        <v>20</v>
      </c>
      <c r="I47" s="16" t="s">
        <v>100</v>
      </c>
      <c r="J47" s="16" t="s">
        <v>121</v>
      </c>
      <c r="K47" s="16" t="s">
        <v>121</v>
      </c>
      <c r="L47" s="16">
        <v>1</v>
      </c>
      <c r="M47" s="16" t="s">
        <v>102</v>
      </c>
      <c r="N47" s="16">
        <v>34</v>
      </c>
      <c r="P47" s="16" t="s">
        <v>100</v>
      </c>
      <c r="Q47" s="16" t="s">
        <v>81</v>
      </c>
      <c r="R47" s="16">
        <v>2732000</v>
      </c>
      <c r="T47" s="16">
        <v>201605</v>
      </c>
      <c r="U47" s="16" t="s">
        <v>34</v>
      </c>
      <c r="V47" s="18">
        <v>0</v>
      </c>
      <c r="W47" s="18">
        <v>-226.76</v>
      </c>
      <c r="Y47" s="16">
        <v>742157</v>
      </c>
      <c r="AA47" s="16" t="s">
        <v>35</v>
      </c>
      <c r="AB47" s="16" t="s">
        <v>107</v>
      </c>
      <c r="AD47" s="16" t="s">
        <v>118</v>
      </c>
      <c r="AE47" s="16" t="s">
        <v>36</v>
      </c>
      <c r="AG47" s="16" t="s">
        <v>100</v>
      </c>
      <c r="AH47" s="16" t="s">
        <v>105</v>
      </c>
    </row>
    <row r="48" spans="1:34" x14ac:dyDescent="0.25">
      <c r="A48" s="16" t="s">
        <v>30</v>
      </c>
      <c r="B48" s="16">
        <v>1</v>
      </c>
      <c r="C48" s="16">
        <v>21</v>
      </c>
      <c r="D48" s="16">
        <v>908</v>
      </c>
      <c r="E48" s="16" t="s">
        <v>40</v>
      </c>
      <c r="F48" s="16" t="s">
        <v>41</v>
      </c>
      <c r="G48" s="16">
        <v>20</v>
      </c>
      <c r="H48" s="16">
        <v>20</v>
      </c>
      <c r="I48" s="16" t="s">
        <v>100</v>
      </c>
      <c r="J48" s="16" t="s">
        <v>121</v>
      </c>
      <c r="K48" s="16" t="s">
        <v>121</v>
      </c>
      <c r="L48" s="16">
        <v>1</v>
      </c>
      <c r="M48" s="16" t="s">
        <v>102</v>
      </c>
      <c r="N48" s="16" t="s">
        <v>47</v>
      </c>
      <c r="P48" s="16" t="s">
        <v>122</v>
      </c>
      <c r="Q48" s="16" t="s">
        <v>125</v>
      </c>
      <c r="R48" s="16">
        <v>2732000</v>
      </c>
      <c r="S48" s="62">
        <v>53366</v>
      </c>
      <c r="T48" s="16">
        <v>201605</v>
      </c>
      <c r="U48" s="16" t="s">
        <v>37</v>
      </c>
      <c r="V48" s="18">
        <v>4535.25</v>
      </c>
      <c r="W48" s="18">
        <v>4535.25</v>
      </c>
      <c r="X48" s="16" t="s">
        <v>56</v>
      </c>
      <c r="Y48" s="16">
        <v>742157</v>
      </c>
      <c r="AA48" s="16" t="s">
        <v>35</v>
      </c>
      <c r="AB48" s="16" t="s">
        <v>55</v>
      </c>
      <c r="AD48" s="16" t="s">
        <v>124</v>
      </c>
      <c r="AE48" s="16" t="s">
        <v>45</v>
      </c>
      <c r="AG48" s="16">
        <v>64877</v>
      </c>
      <c r="AH48" s="16" t="s">
        <v>105</v>
      </c>
    </row>
    <row r="49" spans="1:34" x14ac:dyDescent="0.25">
      <c r="A49" s="16" t="s">
        <v>30</v>
      </c>
      <c r="B49" s="16">
        <v>1</v>
      </c>
      <c r="C49" s="16">
        <v>21</v>
      </c>
      <c r="D49" s="16">
        <v>908</v>
      </c>
      <c r="E49" s="16" t="s">
        <v>40</v>
      </c>
      <c r="F49" s="16" t="s">
        <v>41</v>
      </c>
      <c r="G49" s="16">
        <v>20</v>
      </c>
      <c r="H49" s="16">
        <v>20</v>
      </c>
      <c r="I49" s="16" t="s">
        <v>100</v>
      </c>
      <c r="J49" s="16" t="s">
        <v>126</v>
      </c>
      <c r="K49" s="16" t="s">
        <v>126</v>
      </c>
      <c r="L49" s="16">
        <v>1</v>
      </c>
      <c r="M49" s="16" t="s">
        <v>102</v>
      </c>
      <c r="N49" s="16">
        <v>80</v>
      </c>
      <c r="P49" s="16" t="s">
        <v>127</v>
      </c>
      <c r="Q49" s="16" t="s">
        <v>128</v>
      </c>
      <c r="R49" s="16">
        <v>2737144</v>
      </c>
      <c r="S49" s="62">
        <v>3076251</v>
      </c>
      <c r="T49" s="16">
        <v>201605</v>
      </c>
      <c r="U49" s="16" t="s">
        <v>37</v>
      </c>
      <c r="V49" s="18">
        <v>0</v>
      </c>
      <c r="W49" s="18">
        <v>377.94</v>
      </c>
      <c r="AA49" s="16" t="s">
        <v>35</v>
      </c>
      <c r="AB49" s="16" t="s">
        <v>49</v>
      </c>
      <c r="AD49" s="16" t="s">
        <v>129</v>
      </c>
      <c r="AE49" s="16" t="s">
        <v>45</v>
      </c>
      <c r="AG49" s="16">
        <v>54693</v>
      </c>
      <c r="AH49" s="16" t="s">
        <v>105</v>
      </c>
    </row>
    <row r="50" spans="1:34" x14ac:dyDescent="0.25">
      <c r="A50" s="16" t="s">
        <v>30</v>
      </c>
      <c r="B50" s="16">
        <v>1</v>
      </c>
      <c r="C50" s="16">
        <v>21</v>
      </c>
      <c r="D50" s="16">
        <v>908</v>
      </c>
      <c r="E50" s="16" t="s">
        <v>40</v>
      </c>
      <c r="F50" s="16" t="s">
        <v>41</v>
      </c>
      <c r="G50" s="16">
        <v>20</v>
      </c>
      <c r="H50" s="16">
        <v>20</v>
      </c>
      <c r="I50" s="16" t="s">
        <v>100</v>
      </c>
      <c r="J50" s="16" t="s">
        <v>126</v>
      </c>
      <c r="K50" s="16" t="s">
        <v>126</v>
      </c>
      <c r="L50" s="16">
        <v>1</v>
      </c>
      <c r="M50" s="16" t="s">
        <v>102</v>
      </c>
      <c r="N50" s="16">
        <v>80</v>
      </c>
      <c r="P50" s="16" t="s">
        <v>127</v>
      </c>
      <c r="Q50" s="16" t="s">
        <v>130</v>
      </c>
      <c r="R50" s="16">
        <v>2737144</v>
      </c>
      <c r="S50" s="62">
        <v>3076251</v>
      </c>
      <c r="T50" s="16">
        <v>201605</v>
      </c>
      <c r="U50" s="16" t="s">
        <v>37</v>
      </c>
      <c r="V50" s="18">
        <v>0</v>
      </c>
      <c r="W50" s="18">
        <v>1012.23</v>
      </c>
      <c r="AA50" s="16" t="s">
        <v>35</v>
      </c>
      <c r="AB50" s="16" t="s">
        <v>49</v>
      </c>
      <c r="AD50" s="16" t="s">
        <v>129</v>
      </c>
      <c r="AE50" s="16" t="s">
        <v>45</v>
      </c>
      <c r="AG50" s="16">
        <v>54693</v>
      </c>
      <c r="AH50" s="16" t="s">
        <v>105</v>
      </c>
    </row>
    <row r="51" spans="1:34" x14ac:dyDescent="0.25">
      <c r="A51" s="16" t="s">
        <v>30</v>
      </c>
      <c r="B51" s="16">
        <v>1</v>
      </c>
      <c r="C51" s="16">
        <v>21</v>
      </c>
      <c r="D51" s="16">
        <v>908</v>
      </c>
      <c r="E51" s="16" t="s">
        <v>40</v>
      </c>
      <c r="F51" s="16" t="s">
        <v>41</v>
      </c>
      <c r="G51" s="16">
        <v>20</v>
      </c>
      <c r="H51" s="16">
        <v>20</v>
      </c>
      <c r="I51" s="16" t="s">
        <v>100</v>
      </c>
      <c r="J51" s="16" t="s">
        <v>126</v>
      </c>
      <c r="K51" s="16" t="s">
        <v>126</v>
      </c>
      <c r="L51" s="16">
        <v>1</v>
      </c>
      <c r="M51" s="16" t="s">
        <v>102</v>
      </c>
      <c r="N51" s="16">
        <v>80</v>
      </c>
      <c r="P51" s="16" t="s">
        <v>127</v>
      </c>
      <c r="Q51" s="16" t="s">
        <v>48</v>
      </c>
      <c r="R51" s="16">
        <v>2737144</v>
      </c>
      <c r="S51" s="62">
        <v>3076251</v>
      </c>
      <c r="T51" s="16">
        <v>201605</v>
      </c>
      <c r="U51" s="16" t="s">
        <v>37</v>
      </c>
      <c r="V51" s="18">
        <v>0</v>
      </c>
      <c r="W51" s="18">
        <v>38.880000000000003</v>
      </c>
      <c r="AA51" s="16" t="s">
        <v>35</v>
      </c>
      <c r="AB51" s="16" t="s">
        <v>49</v>
      </c>
      <c r="AD51" s="16" t="s">
        <v>129</v>
      </c>
      <c r="AE51" s="16" t="s">
        <v>45</v>
      </c>
      <c r="AG51" s="16">
        <v>54693</v>
      </c>
      <c r="AH51" s="16" t="s">
        <v>105</v>
      </c>
    </row>
    <row r="52" spans="1:34" x14ac:dyDescent="0.25">
      <c r="A52" s="16" t="s">
        <v>30</v>
      </c>
      <c r="B52" s="16">
        <v>1</v>
      </c>
      <c r="C52" s="16">
        <v>21</v>
      </c>
      <c r="D52" s="16">
        <v>908</v>
      </c>
      <c r="E52" s="16" t="s">
        <v>40</v>
      </c>
      <c r="F52" s="16" t="s">
        <v>41</v>
      </c>
      <c r="G52" s="16">
        <v>20</v>
      </c>
      <c r="H52" s="16">
        <v>20</v>
      </c>
      <c r="I52" s="16" t="s">
        <v>100</v>
      </c>
      <c r="J52" s="16" t="s">
        <v>126</v>
      </c>
      <c r="K52" s="16" t="s">
        <v>126</v>
      </c>
      <c r="L52" s="16">
        <v>1</v>
      </c>
      <c r="M52" s="16" t="s">
        <v>102</v>
      </c>
      <c r="N52" s="16">
        <v>80</v>
      </c>
      <c r="P52" s="16" t="s">
        <v>127</v>
      </c>
      <c r="Q52" s="16" t="s">
        <v>131</v>
      </c>
      <c r="R52" s="16">
        <v>2737144</v>
      </c>
      <c r="S52" s="62">
        <v>3076251</v>
      </c>
      <c r="T52" s="16">
        <v>201605</v>
      </c>
      <c r="U52" s="16" t="s">
        <v>37</v>
      </c>
      <c r="V52" s="18">
        <v>0</v>
      </c>
      <c r="W52" s="18">
        <v>42</v>
      </c>
      <c r="AA52" s="16" t="s">
        <v>35</v>
      </c>
      <c r="AB52" s="16" t="s">
        <v>49</v>
      </c>
      <c r="AD52" s="16" t="s">
        <v>129</v>
      </c>
      <c r="AE52" s="16" t="s">
        <v>45</v>
      </c>
      <c r="AG52" s="16">
        <v>54693</v>
      </c>
      <c r="AH52" s="16" t="s">
        <v>105</v>
      </c>
    </row>
    <row r="53" spans="1:34" x14ac:dyDescent="0.25">
      <c r="A53" s="16" t="s">
        <v>30</v>
      </c>
      <c r="B53" s="16">
        <v>1</v>
      </c>
      <c r="C53" s="16">
        <v>21</v>
      </c>
      <c r="D53" s="16">
        <v>908</v>
      </c>
      <c r="E53" s="16" t="s">
        <v>40</v>
      </c>
      <c r="F53" s="16" t="s">
        <v>41</v>
      </c>
      <c r="G53" s="16">
        <v>20</v>
      </c>
      <c r="H53" s="16">
        <v>20</v>
      </c>
      <c r="I53" s="16" t="s">
        <v>100</v>
      </c>
      <c r="J53" s="16" t="s">
        <v>126</v>
      </c>
      <c r="K53" s="16" t="s">
        <v>126</v>
      </c>
      <c r="L53" s="16">
        <v>1</v>
      </c>
      <c r="M53" s="16" t="s">
        <v>102</v>
      </c>
      <c r="N53" s="16">
        <v>80</v>
      </c>
      <c r="P53" s="16" t="s">
        <v>127</v>
      </c>
      <c r="Q53" s="16" t="s">
        <v>132</v>
      </c>
      <c r="R53" s="16">
        <v>2737144</v>
      </c>
      <c r="S53" s="62">
        <v>3076251</v>
      </c>
      <c r="T53" s="16">
        <v>201605</v>
      </c>
      <c r="U53" s="16" t="s">
        <v>37</v>
      </c>
      <c r="V53" s="18">
        <v>0</v>
      </c>
      <c r="W53" s="18">
        <v>46</v>
      </c>
      <c r="AA53" s="16" t="s">
        <v>35</v>
      </c>
      <c r="AB53" s="16" t="s">
        <v>49</v>
      </c>
      <c r="AD53" s="16" t="s">
        <v>129</v>
      </c>
      <c r="AE53" s="16" t="s">
        <v>45</v>
      </c>
      <c r="AG53" s="16">
        <v>54693</v>
      </c>
      <c r="AH53" s="16" t="s">
        <v>105</v>
      </c>
    </row>
    <row r="54" spans="1:34" x14ac:dyDescent="0.25">
      <c r="A54" s="16" t="s">
        <v>30</v>
      </c>
      <c r="B54" s="16">
        <v>1</v>
      </c>
      <c r="C54" s="16">
        <v>21</v>
      </c>
      <c r="D54" s="16">
        <v>908</v>
      </c>
      <c r="E54" s="16" t="s">
        <v>40</v>
      </c>
      <c r="F54" s="16" t="s">
        <v>41</v>
      </c>
      <c r="G54" s="16">
        <v>20</v>
      </c>
      <c r="H54" s="16">
        <v>20</v>
      </c>
      <c r="I54" s="16" t="s">
        <v>100</v>
      </c>
      <c r="J54" s="16" t="s">
        <v>126</v>
      </c>
      <c r="K54" s="16" t="s">
        <v>126</v>
      </c>
      <c r="L54" s="16">
        <v>1</v>
      </c>
      <c r="M54" s="16" t="s">
        <v>102</v>
      </c>
      <c r="N54" s="16">
        <v>80</v>
      </c>
      <c r="P54" s="16" t="s">
        <v>127</v>
      </c>
      <c r="Q54" s="16" t="s">
        <v>133</v>
      </c>
      <c r="R54" s="16">
        <v>2737144</v>
      </c>
      <c r="S54" s="62">
        <v>3076251</v>
      </c>
      <c r="T54" s="16">
        <v>201605</v>
      </c>
      <c r="U54" s="16" t="s">
        <v>37</v>
      </c>
      <c r="V54" s="18">
        <v>0</v>
      </c>
      <c r="W54" s="18">
        <v>54.48</v>
      </c>
      <c r="AA54" s="16" t="s">
        <v>35</v>
      </c>
      <c r="AB54" s="16" t="s">
        <v>49</v>
      </c>
      <c r="AD54" s="16" t="s">
        <v>129</v>
      </c>
      <c r="AE54" s="16" t="s">
        <v>45</v>
      </c>
      <c r="AG54" s="16">
        <v>54693</v>
      </c>
      <c r="AH54" s="16" t="s">
        <v>105</v>
      </c>
    </row>
    <row r="55" spans="1:34" x14ac:dyDescent="0.25">
      <c r="A55" s="16" t="s">
        <v>30</v>
      </c>
      <c r="B55" s="16">
        <v>1</v>
      </c>
      <c r="C55" s="16">
        <v>21</v>
      </c>
      <c r="D55" s="16">
        <v>908</v>
      </c>
      <c r="E55" s="16" t="s">
        <v>40</v>
      </c>
      <c r="F55" s="16" t="s">
        <v>41</v>
      </c>
      <c r="G55" s="16">
        <v>20</v>
      </c>
      <c r="H55" s="16">
        <v>20</v>
      </c>
      <c r="I55" s="16" t="s">
        <v>100</v>
      </c>
      <c r="J55" s="16" t="s">
        <v>126</v>
      </c>
      <c r="K55" s="16" t="s">
        <v>126</v>
      </c>
      <c r="L55" s="16">
        <v>1</v>
      </c>
      <c r="M55" s="16" t="s">
        <v>102</v>
      </c>
      <c r="N55" s="16">
        <v>82</v>
      </c>
      <c r="P55" s="16" t="s">
        <v>127</v>
      </c>
      <c r="Q55" s="16" t="s">
        <v>134</v>
      </c>
      <c r="R55" s="16">
        <v>2737144</v>
      </c>
      <c r="S55" s="62">
        <v>3076251</v>
      </c>
      <c r="T55" s="16">
        <v>201605</v>
      </c>
      <c r="U55" s="16" t="s">
        <v>37</v>
      </c>
      <c r="V55" s="18">
        <v>0</v>
      </c>
      <c r="W55" s="18">
        <v>9.89</v>
      </c>
      <c r="AA55" s="16" t="s">
        <v>35</v>
      </c>
      <c r="AB55" s="16" t="s">
        <v>49</v>
      </c>
      <c r="AD55" s="16" t="s">
        <v>129</v>
      </c>
      <c r="AE55" s="16" t="s">
        <v>45</v>
      </c>
      <c r="AG55" s="16">
        <v>54693</v>
      </c>
      <c r="AH55" s="16" t="s">
        <v>105</v>
      </c>
    </row>
    <row r="56" spans="1:34" x14ac:dyDescent="0.25">
      <c r="A56" s="16" t="s">
        <v>30</v>
      </c>
      <c r="B56" s="16">
        <v>1</v>
      </c>
      <c r="C56" s="16">
        <v>21</v>
      </c>
      <c r="D56" s="16">
        <v>908</v>
      </c>
      <c r="E56" s="16" t="s">
        <v>40</v>
      </c>
      <c r="F56" s="16" t="s">
        <v>41</v>
      </c>
      <c r="G56" s="16">
        <v>20</v>
      </c>
      <c r="H56" s="16">
        <v>20</v>
      </c>
      <c r="I56" s="16" t="s">
        <v>100</v>
      </c>
      <c r="J56" s="16" t="s">
        <v>126</v>
      </c>
      <c r="K56" s="16" t="s">
        <v>126</v>
      </c>
      <c r="L56" s="16">
        <v>1</v>
      </c>
      <c r="M56" s="16" t="s">
        <v>102</v>
      </c>
      <c r="N56" s="16">
        <v>82</v>
      </c>
      <c r="P56" s="16" t="s">
        <v>127</v>
      </c>
      <c r="Q56" s="16" t="s">
        <v>135</v>
      </c>
      <c r="R56" s="16">
        <v>2737144</v>
      </c>
      <c r="S56" s="62">
        <v>3076251</v>
      </c>
      <c r="T56" s="16">
        <v>201605</v>
      </c>
      <c r="U56" s="16" t="s">
        <v>37</v>
      </c>
      <c r="V56" s="18">
        <v>0</v>
      </c>
      <c r="W56" s="18">
        <v>46.07</v>
      </c>
      <c r="AA56" s="16" t="s">
        <v>35</v>
      </c>
      <c r="AB56" s="16" t="s">
        <v>49</v>
      </c>
      <c r="AD56" s="16" t="s">
        <v>129</v>
      </c>
      <c r="AE56" s="16" t="s">
        <v>45</v>
      </c>
      <c r="AG56" s="16">
        <v>54693</v>
      </c>
      <c r="AH56" s="16" t="s">
        <v>105</v>
      </c>
    </row>
    <row r="57" spans="1:34" x14ac:dyDescent="0.25">
      <c r="A57" s="16" t="s">
        <v>30</v>
      </c>
      <c r="B57" s="16">
        <v>1</v>
      </c>
      <c r="C57" s="16">
        <v>21</v>
      </c>
      <c r="D57" s="16">
        <v>908</v>
      </c>
      <c r="E57" s="16" t="s">
        <v>40</v>
      </c>
      <c r="F57" s="16" t="s">
        <v>41</v>
      </c>
      <c r="G57" s="16">
        <v>20</v>
      </c>
      <c r="H57" s="16">
        <v>20</v>
      </c>
      <c r="I57" s="16" t="s">
        <v>100</v>
      </c>
      <c r="J57" s="16" t="s">
        <v>126</v>
      </c>
      <c r="K57" s="16" t="s">
        <v>126</v>
      </c>
      <c r="L57" s="16">
        <v>1</v>
      </c>
      <c r="M57" s="16" t="s">
        <v>102</v>
      </c>
      <c r="N57" s="16">
        <v>82</v>
      </c>
      <c r="P57" s="16" t="s">
        <v>127</v>
      </c>
      <c r="Q57" s="16" t="s">
        <v>136</v>
      </c>
      <c r="R57" s="16">
        <v>2737144</v>
      </c>
      <c r="S57" s="62">
        <v>3076251</v>
      </c>
      <c r="T57" s="16">
        <v>201605</v>
      </c>
      <c r="U57" s="16" t="s">
        <v>37</v>
      </c>
      <c r="V57" s="18">
        <v>0</v>
      </c>
      <c r="W57" s="18">
        <v>9.06</v>
      </c>
      <c r="AA57" s="16" t="s">
        <v>35</v>
      </c>
      <c r="AB57" s="16" t="s">
        <v>49</v>
      </c>
      <c r="AD57" s="16" t="s">
        <v>129</v>
      </c>
      <c r="AE57" s="16" t="s">
        <v>45</v>
      </c>
      <c r="AG57" s="16">
        <v>54693</v>
      </c>
      <c r="AH57" s="16" t="s">
        <v>105</v>
      </c>
    </row>
    <row r="58" spans="1:34" x14ac:dyDescent="0.25">
      <c r="A58" s="16" t="s">
        <v>30</v>
      </c>
      <c r="B58" s="16">
        <v>1</v>
      </c>
      <c r="C58" s="16">
        <v>21</v>
      </c>
      <c r="D58" s="16">
        <v>908</v>
      </c>
      <c r="E58" s="16" t="s">
        <v>40</v>
      </c>
      <c r="F58" s="16" t="s">
        <v>41</v>
      </c>
      <c r="G58" s="16">
        <v>20</v>
      </c>
      <c r="H58" s="16">
        <v>20</v>
      </c>
      <c r="I58" s="16" t="s">
        <v>100</v>
      </c>
      <c r="J58" s="16" t="s">
        <v>126</v>
      </c>
      <c r="K58" s="16" t="s">
        <v>126</v>
      </c>
      <c r="L58" s="16">
        <v>1</v>
      </c>
      <c r="M58" s="16" t="s">
        <v>102</v>
      </c>
      <c r="N58" s="16">
        <v>82</v>
      </c>
      <c r="P58" s="16" t="s">
        <v>127</v>
      </c>
      <c r="Q58" s="16" t="s">
        <v>137</v>
      </c>
      <c r="R58" s="16">
        <v>2737144</v>
      </c>
      <c r="S58" s="62">
        <v>3076251</v>
      </c>
      <c r="T58" s="16">
        <v>201605</v>
      </c>
      <c r="U58" s="16" t="s">
        <v>37</v>
      </c>
      <c r="V58" s="18">
        <v>0</v>
      </c>
      <c r="W58" s="18">
        <v>19.760000000000002</v>
      </c>
      <c r="AA58" s="16" t="s">
        <v>35</v>
      </c>
      <c r="AB58" s="16" t="s">
        <v>49</v>
      </c>
      <c r="AD58" s="16" t="s">
        <v>129</v>
      </c>
      <c r="AE58" s="16" t="s">
        <v>45</v>
      </c>
      <c r="AG58" s="16">
        <v>54693</v>
      </c>
      <c r="AH58" s="16" t="s">
        <v>105</v>
      </c>
    </row>
    <row r="59" spans="1:34" x14ac:dyDescent="0.25">
      <c r="A59" s="16" t="s">
        <v>30</v>
      </c>
      <c r="B59" s="16">
        <v>1</v>
      </c>
      <c r="C59" s="16">
        <v>21</v>
      </c>
      <c r="D59" s="16">
        <v>908</v>
      </c>
      <c r="E59" s="16" t="s">
        <v>40</v>
      </c>
      <c r="F59" s="16" t="s">
        <v>41</v>
      </c>
      <c r="G59" s="16">
        <v>20</v>
      </c>
      <c r="H59" s="16">
        <v>20</v>
      </c>
      <c r="I59" s="16" t="s">
        <v>100</v>
      </c>
      <c r="J59" s="16" t="s">
        <v>138</v>
      </c>
      <c r="K59" s="16" t="s">
        <v>138</v>
      </c>
      <c r="L59" s="16">
        <v>1</v>
      </c>
      <c r="M59" s="16" t="s">
        <v>102</v>
      </c>
      <c r="N59" s="16" t="s">
        <v>46</v>
      </c>
      <c r="P59" s="16" t="s">
        <v>100</v>
      </c>
      <c r="Q59" s="16" t="s">
        <v>139</v>
      </c>
      <c r="T59" s="16">
        <v>201605</v>
      </c>
      <c r="U59" s="16" t="s">
        <v>34</v>
      </c>
      <c r="V59" s="18">
        <v>0</v>
      </c>
      <c r="W59" s="18">
        <v>-21798</v>
      </c>
      <c r="AA59" s="16" t="s">
        <v>35</v>
      </c>
      <c r="AB59" s="16" t="s">
        <v>83</v>
      </c>
      <c r="AD59" s="16" t="s">
        <v>140</v>
      </c>
      <c r="AE59" s="16" t="s">
        <v>36</v>
      </c>
      <c r="AG59" s="16" t="s">
        <v>100</v>
      </c>
      <c r="AH59" s="16" t="s">
        <v>105</v>
      </c>
    </row>
    <row r="60" spans="1:34" x14ac:dyDescent="0.25">
      <c r="A60" s="16" t="s">
        <v>30</v>
      </c>
      <c r="B60" s="16">
        <v>1</v>
      </c>
      <c r="C60" s="16">
        <v>21</v>
      </c>
      <c r="D60" s="16">
        <v>908</v>
      </c>
      <c r="E60" s="16" t="s">
        <v>40</v>
      </c>
      <c r="F60" s="16" t="s">
        <v>41</v>
      </c>
      <c r="G60" s="16">
        <v>20</v>
      </c>
      <c r="H60" s="16">
        <v>20</v>
      </c>
      <c r="I60" s="16" t="s">
        <v>100</v>
      </c>
      <c r="J60" s="16" t="s">
        <v>138</v>
      </c>
      <c r="K60" s="16" t="s">
        <v>138</v>
      </c>
      <c r="L60" s="16">
        <v>1</v>
      </c>
      <c r="M60" s="16" t="s">
        <v>102</v>
      </c>
      <c r="N60" s="16" t="s">
        <v>46</v>
      </c>
      <c r="O60" s="16" t="s">
        <v>82</v>
      </c>
      <c r="P60" s="16" t="s">
        <v>100</v>
      </c>
      <c r="Q60" s="16" t="s">
        <v>141</v>
      </c>
      <c r="T60" s="16">
        <v>201605</v>
      </c>
      <c r="U60" s="16" t="s">
        <v>37</v>
      </c>
      <c r="V60" s="18">
        <v>0</v>
      </c>
      <c r="W60" s="18">
        <v>95274.71</v>
      </c>
      <c r="Y60" s="16">
        <v>751533</v>
      </c>
      <c r="AA60" s="16" t="s">
        <v>35</v>
      </c>
      <c r="AB60" s="16" t="s">
        <v>107</v>
      </c>
      <c r="AD60" s="16" t="s">
        <v>112</v>
      </c>
      <c r="AE60" s="16" t="s">
        <v>36</v>
      </c>
      <c r="AG60" s="16" t="s">
        <v>100</v>
      </c>
      <c r="AH60" s="16" t="s">
        <v>105</v>
      </c>
    </row>
    <row r="61" spans="1:34" x14ac:dyDescent="0.25">
      <c r="A61" s="16" t="s">
        <v>30</v>
      </c>
      <c r="B61" s="16">
        <v>1</v>
      </c>
      <c r="C61" s="16">
        <v>21</v>
      </c>
      <c r="D61" s="16">
        <v>908</v>
      </c>
      <c r="E61" s="16" t="s">
        <v>40</v>
      </c>
      <c r="F61" s="16" t="s">
        <v>41</v>
      </c>
      <c r="G61" s="16">
        <v>20</v>
      </c>
      <c r="H61" s="16">
        <v>20</v>
      </c>
      <c r="I61" s="16" t="s">
        <v>100</v>
      </c>
      <c r="J61" s="16" t="s">
        <v>142</v>
      </c>
      <c r="K61" s="16" t="s">
        <v>142</v>
      </c>
      <c r="L61" s="16">
        <v>1</v>
      </c>
      <c r="M61" s="16" t="s">
        <v>102</v>
      </c>
      <c r="N61" s="16" t="s">
        <v>46</v>
      </c>
      <c r="P61" s="16" t="s">
        <v>100</v>
      </c>
      <c r="Q61" s="16" t="s">
        <v>139</v>
      </c>
      <c r="T61" s="16">
        <v>201605</v>
      </c>
      <c r="U61" s="16" t="s">
        <v>34</v>
      </c>
      <c r="V61" s="18">
        <v>0</v>
      </c>
      <c r="W61" s="18">
        <v>-256562</v>
      </c>
      <c r="AA61" s="16" t="s">
        <v>35</v>
      </c>
      <c r="AB61" s="16" t="s">
        <v>83</v>
      </c>
      <c r="AD61" s="16" t="s">
        <v>140</v>
      </c>
      <c r="AE61" s="16" t="s">
        <v>36</v>
      </c>
      <c r="AG61" s="16" t="s">
        <v>100</v>
      </c>
      <c r="AH61" s="16" t="s">
        <v>105</v>
      </c>
    </row>
    <row r="62" spans="1:34" x14ac:dyDescent="0.25">
      <c r="A62" s="16" t="s">
        <v>30</v>
      </c>
      <c r="B62" s="16">
        <v>1</v>
      </c>
      <c r="C62" s="16">
        <v>21</v>
      </c>
      <c r="D62" s="16">
        <v>908</v>
      </c>
      <c r="E62" s="16" t="s">
        <v>40</v>
      </c>
      <c r="F62" s="16" t="s">
        <v>41</v>
      </c>
      <c r="G62" s="16">
        <v>20</v>
      </c>
      <c r="H62" s="16">
        <v>20</v>
      </c>
      <c r="I62" s="16" t="s">
        <v>100</v>
      </c>
      <c r="J62" s="16" t="s">
        <v>142</v>
      </c>
      <c r="K62" s="16" t="s">
        <v>142</v>
      </c>
      <c r="L62" s="16">
        <v>1</v>
      </c>
      <c r="M62" s="16" t="s">
        <v>102</v>
      </c>
      <c r="N62" s="16" t="s">
        <v>46</v>
      </c>
      <c r="O62" s="16" t="s">
        <v>82</v>
      </c>
      <c r="P62" s="16" t="s">
        <v>100</v>
      </c>
      <c r="Q62" s="16" t="s">
        <v>141</v>
      </c>
      <c r="T62" s="16">
        <v>201605</v>
      </c>
      <c r="U62" s="16" t="s">
        <v>37</v>
      </c>
      <c r="V62" s="18">
        <v>0</v>
      </c>
      <c r="W62" s="18">
        <v>354411.28</v>
      </c>
      <c r="Y62" s="16">
        <v>751533</v>
      </c>
      <c r="AA62" s="16" t="s">
        <v>35</v>
      </c>
      <c r="AB62" s="16" t="s">
        <v>107</v>
      </c>
      <c r="AD62" s="16" t="s">
        <v>112</v>
      </c>
      <c r="AE62" s="16" t="s">
        <v>36</v>
      </c>
      <c r="AG62" s="16" t="s">
        <v>100</v>
      </c>
      <c r="AH62" s="16" t="s">
        <v>105</v>
      </c>
    </row>
    <row r="63" spans="1:34" x14ac:dyDescent="0.25">
      <c r="A63" s="16" t="s">
        <v>30</v>
      </c>
      <c r="B63" s="16">
        <v>1</v>
      </c>
      <c r="C63" s="16">
        <v>21</v>
      </c>
      <c r="D63" s="16">
        <v>908</v>
      </c>
      <c r="E63" s="16" t="s">
        <v>40</v>
      </c>
      <c r="F63" s="16" t="s">
        <v>41</v>
      </c>
      <c r="G63" s="16">
        <v>20</v>
      </c>
      <c r="H63" s="16">
        <v>20</v>
      </c>
      <c r="I63" s="16" t="s">
        <v>100</v>
      </c>
      <c r="J63" s="16" t="s">
        <v>143</v>
      </c>
      <c r="K63" s="16" t="s">
        <v>143</v>
      </c>
      <c r="L63" s="16">
        <v>1</v>
      </c>
      <c r="M63" s="16" t="s">
        <v>102</v>
      </c>
      <c r="N63" s="16" t="s">
        <v>46</v>
      </c>
      <c r="P63" s="16" t="s">
        <v>100</v>
      </c>
      <c r="Q63" s="16" t="s">
        <v>139</v>
      </c>
      <c r="T63" s="16">
        <v>201605</v>
      </c>
      <c r="U63" s="16" t="s">
        <v>34</v>
      </c>
      <c r="V63" s="18">
        <v>0</v>
      </c>
      <c r="W63" s="18">
        <v>-467</v>
      </c>
      <c r="AA63" s="16" t="s">
        <v>35</v>
      </c>
      <c r="AB63" s="16" t="s">
        <v>83</v>
      </c>
      <c r="AD63" s="16" t="s">
        <v>140</v>
      </c>
      <c r="AE63" s="16" t="s">
        <v>36</v>
      </c>
      <c r="AG63" s="16" t="s">
        <v>100</v>
      </c>
      <c r="AH63" s="16" t="s">
        <v>105</v>
      </c>
    </row>
    <row r="64" spans="1:34" x14ac:dyDescent="0.25">
      <c r="A64" s="16" t="s">
        <v>30</v>
      </c>
      <c r="B64" s="16">
        <v>1</v>
      </c>
      <c r="C64" s="16">
        <v>21</v>
      </c>
      <c r="D64" s="16">
        <v>908</v>
      </c>
      <c r="E64" s="16" t="s">
        <v>40</v>
      </c>
      <c r="F64" s="16" t="s">
        <v>41</v>
      </c>
      <c r="G64" s="16">
        <v>20</v>
      </c>
      <c r="H64" s="16">
        <v>20</v>
      </c>
      <c r="I64" s="16" t="s">
        <v>100</v>
      </c>
      <c r="J64" s="16" t="s">
        <v>143</v>
      </c>
      <c r="K64" s="16" t="s">
        <v>143</v>
      </c>
      <c r="L64" s="16">
        <v>1</v>
      </c>
      <c r="M64" s="16" t="s">
        <v>102</v>
      </c>
      <c r="N64" s="16" t="s">
        <v>46</v>
      </c>
      <c r="O64" s="16" t="s">
        <v>82</v>
      </c>
      <c r="P64" s="16" t="s">
        <v>100</v>
      </c>
      <c r="Q64" s="16" t="s">
        <v>141</v>
      </c>
      <c r="T64" s="16">
        <v>201605</v>
      </c>
      <c r="U64" s="16" t="s">
        <v>37</v>
      </c>
      <c r="V64" s="18">
        <v>0</v>
      </c>
      <c r="W64" s="18">
        <v>466.73</v>
      </c>
      <c r="Y64" s="16">
        <v>751533</v>
      </c>
      <c r="AA64" s="16" t="s">
        <v>35</v>
      </c>
      <c r="AB64" s="16" t="s">
        <v>107</v>
      </c>
      <c r="AD64" s="16" t="s">
        <v>112</v>
      </c>
      <c r="AE64" s="16" t="s">
        <v>36</v>
      </c>
      <c r="AG64" s="16" t="s">
        <v>100</v>
      </c>
      <c r="AH64" s="16" t="s">
        <v>105</v>
      </c>
    </row>
    <row r="65" spans="1:34" x14ac:dyDescent="0.25">
      <c r="A65" s="16" t="s">
        <v>30</v>
      </c>
      <c r="B65" s="16">
        <v>1</v>
      </c>
      <c r="C65" s="16">
        <v>21</v>
      </c>
      <c r="D65" s="16">
        <v>908</v>
      </c>
      <c r="E65" s="16" t="s">
        <v>40</v>
      </c>
      <c r="F65" s="16" t="s">
        <v>41</v>
      </c>
      <c r="G65" s="16">
        <v>20</v>
      </c>
      <c r="H65" s="16">
        <v>20</v>
      </c>
      <c r="I65" s="16" t="s">
        <v>100</v>
      </c>
      <c r="J65" s="16" t="s">
        <v>144</v>
      </c>
      <c r="K65" s="16" t="s">
        <v>144</v>
      </c>
      <c r="L65" s="16">
        <v>1</v>
      </c>
      <c r="M65" s="16" t="s">
        <v>102</v>
      </c>
      <c r="N65" s="16">
        <v>80</v>
      </c>
      <c r="P65" s="16" t="s">
        <v>145</v>
      </c>
      <c r="Q65" s="16" t="s">
        <v>48</v>
      </c>
      <c r="R65" s="16">
        <v>2735996</v>
      </c>
      <c r="S65" s="62">
        <v>3058311</v>
      </c>
      <c r="T65" s="16">
        <v>201605</v>
      </c>
      <c r="U65" s="16" t="s">
        <v>37</v>
      </c>
      <c r="V65" s="18">
        <v>0</v>
      </c>
      <c r="W65" s="18">
        <v>118.26</v>
      </c>
      <c r="AA65" s="16" t="s">
        <v>35</v>
      </c>
      <c r="AB65" s="16" t="s">
        <v>49</v>
      </c>
      <c r="AD65" s="16" t="s">
        <v>146</v>
      </c>
      <c r="AE65" s="16" t="s">
        <v>45</v>
      </c>
      <c r="AG65" s="16">
        <v>54507</v>
      </c>
      <c r="AH65" s="16" t="s">
        <v>105</v>
      </c>
    </row>
    <row r="66" spans="1:34" x14ac:dyDescent="0.25">
      <c r="A66" s="16" t="s">
        <v>30</v>
      </c>
      <c r="B66" s="16">
        <v>1</v>
      </c>
      <c r="C66" s="16">
        <v>21</v>
      </c>
      <c r="D66" s="16">
        <v>908</v>
      </c>
      <c r="E66" s="16" t="s">
        <v>40</v>
      </c>
      <c r="F66" s="16" t="s">
        <v>41</v>
      </c>
      <c r="G66" s="16">
        <v>20</v>
      </c>
      <c r="H66" s="16">
        <v>20</v>
      </c>
      <c r="I66" s="16" t="s">
        <v>100</v>
      </c>
      <c r="J66" s="16" t="s">
        <v>144</v>
      </c>
      <c r="K66" s="16" t="s">
        <v>144</v>
      </c>
      <c r="L66" s="16">
        <v>1</v>
      </c>
      <c r="M66" s="16" t="s">
        <v>102</v>
      </c>
      <c r="N66" s="16">
        <v>80</v>
      </c>
      <c r="P66" s="16" t="s">
        <v>147</v>
      </c>
      <c r="Q66" s="16" t="s">
        <v>48</v>
      </c>
      <c r="R66" s="16">
        <v>2734919</v>
      </c>
      <c r="S66" s="62">
        <v>3073224</v>
      </c>
      <c r="T66" s="16">
        <v>201605</v>
      </c>
      <c r="U66" s="16" t="s">
        <v>37</v>
      </c>
      <c r="V66" s="18">
        <v>0</v>
      </c>
      <c r="W66" s="18">
        <v>108</v>
      </c>
      <c r="AA66" s="16" t="s">
        <v>35</v>
      </c>
      <c r="AB66" s="16" t="s">
        <v>49</v>
      </c>
      <c r="AD66" s="16" t="s">
        <v>146</v>
      </c>
      <c r="AE66" s="16" t="s">
        <v>45</v>
      </c>
      <c r="AG66" s="16">
        <v>58346</v>
      </c>
      <c r="AH66" s="16" t="s">
        <v>105</v>
      </c>
    </row>
    <row r="67" spans="1:34" x14ac:dyDescent="0.25">
      <c r="A67" s="16" t="s">
        <v>30</v>
      </c>
      <c r="B67" s="16">
        <v>1</v>
      </c>
      <c r="C67" s="16">
        <v>21</v>
      </c>
      <c r="D67" s="16">
        <v>908</v>
      </c>
      <c r="E67" s="16" t="s">
        <v>40</v>
      </c>
      <c r="F67" s="16" t="s">
        <v>41</v>
      </c>
      <c r="G67" s="16">
        <v>20</v>
      </c>
      <c r="H67" s="16">
        <v>20</v>
      </c>
      <c r="I67" s="16" t="s">
        <v>100</v>
      </c>
      <c r="J67" s="16" t="s">
        <v>144</v>
      </c>
      <c r="K67" s="16" t="s">
        <v>144</v>
      </c>
      <c r="L67" s="16">
        <v>1</v>
      </c>
      <c r="M67" s="16" t="s">
        <v>102</v>
      </c>
      <c r="N67" s="16" t="s">
        <v>46</v>
      </c>
      <c r="P67" s="16" t="s">
        <v>100</v>
      </c>
      <c r="Q67" s="16" t="s">
        <v>80</v>
      </c>
      <c r="T67" s="16">
        <v>201605</v>
      </c>
      <c r="U67" s="16" t="s">
        <v>34</v>
      </c>
      <c r="V67" s="18">
        <v>0</v>
      </c>
      <c r="W67" s="18">
        <v>-460000</v>
      </c>
      <c r="AA67" s="16" t="s">
        <v>35</v>
      </c>
      <c r="AB67" s="16" t="s">
        <v>107</v>
      </c>
      <c r="AD67" s="16" t="s">
        <v>109</v>
      </c>
      <c r="AE67" s="16" t="s">
        <v>36</v>
      </c>
      <c r="AG67" s="16" t="s">
        <v>100</v>
      </c>
      <c r="AH67" s="16" t="s">
        <v>105</v>
      </c>
    </row>
    <row r="68" spans="1:34" x14ac:dyDescent="0.25">
      <c r="A68" s="16" t="s">
        <v>30</v>
      </c>
      <c r="B68" s="16">
        <v>1</v>
      </c>
      <c r="C68" s="16">
        <v>21</v>
      </c>
      <c r="D68" s="16">
        <v>908</v>
      </c>
      <c r="E68" s="16" t="s">
        <v>40</v>
      </c>
      <c r="F68" s="16" t="s">
        <v>41</v>
      </c>
      <c r="G68" s="16">
        <v>20</v>
      </c>
      <c r="H68" s="16">
        <v>20</v>
      </c>
      <c r="I68" s="16" t="s">
        <v>100</v>
      </c>
      <c r="J68" s="16" t="s">
        <v>144</v>
      </c>
      <c r="K68" s="16" t="s">
        <v>144</v>
      </c>
      <c r="L68" s="16">
        <v>1</v>
      </c>
      <c r="M68" s="16" t="s">
        <v>102</v>
      </c>
      <c r="N68" s="16" t="s">
        <v>46</v>
      </c>
      <c r="O68" s="16" t="s">
        <v>82</v>
      </c>
      <c r="P68" s="16" t="s">
        <v>100</v>
      </c>
      <c r="Q68" s="16" t="s">
        <v>141</v>
      </c>
      <c r="T68" s="16">
        <v>201605</v>
      </c>
      <c r="U68" s="16" t="s">
        <v>37</v>
      </c>
      <c r="V68" s="18">
        <v>0</v>
      </c>
      <c r="W68" s="18">
        <v>560000</v>
      </c>
      <c r="Y68" s="16">
        <v>751533</v>
      </c>
      <c r="AA68" s="16" t="s">
        <v>35</v>
      </c>
      <c r="AB68" s="16" t="s">
        <v>107</v>
      </c>
      <c r="AD68" s="16" t="s">
        <v>112</v>
      </c>
      <c r="AE68" s="16" t="s">
        <v>36</v>
      </c>
      <c r="AG68" s="16" t="s">
        <v>100</v>
      </c>
      <c r="AH68" s="16" t="s">
        <v>105</v>
      </c>
    </row>
    <row r="69" spans="1:34" x14ac:dyDescent="0.25">
      <c r="A69" s="16" t="s">
        <v>30</v>
      </c>
      <c r="B69" s="16">
        <v>1</v>
      </c>
      <c r="C69" s="16">
        <v>21</v>
      </c>
      <c r="D69" s="16">
        <v>908</v>
      </c>
      <c r="E69" s="16" t="s">
        <v>40</v>
      </c>
      <c r="F69" s="16" t="s">
        <v>41</v>
      </c>
      <c r="G69" s="16">
        <v>20</v>
      </c>
      <c r="H69" s="16">
        <v>20</v>
      </c>
      <c r="I69" s="16" t="s">
        <v>100</v>
      </c>
      <c r="J69" s="16" t="s">
        <v>144</v>
      </c>
      <c r="K69" s="16" t="s">
        <v>144</v>
      </c>
      <c r="L69" s="16">
        <v>1</v>
      </c>
      <c r="M69" s="16" t="s">
        <v>102</v>
      </c>
      <c r="N69" s="16" t="s">
        <v>54</v>
      </c>
      <c r="P69" s="16" t="s">
        <v>156</v>
      </c>
      <c r="R69" s="16">
        <v>2715514</v>
      </c>
      <c r="S69" s="62">
        <v>2877</v>
      </c>
      <c r="T69" s="16">
        <v>201605</v>
      </c>
      <c r="U69" s="16" t="s">
        <v>37</v>
      </c>
      <c r="V69" s="18">
        <v>0</v>
      </c>
      <c r="W69" s="18">
        <v>5000</v>
      </c>
      <c r="AA69" s="16" t="s">
        <v>35</v>
      </c>
      <c r="AB69" s="16" t="s">
        <v>55</v>
      </c>
      <c r="AD69" s="16" t="s">
        <v>157</v>
      </c>
      <c r="AE69" s="16" t="s">
        <v>45</v>
      </c>
      <c r="AG69" s="16">
        <v>62537</v>
      </c>
      <c r="AH69" s="16" t="s">
        <v>105</v>
      </c>
    </row>
    <row r="70" spans="1:34" x14ac:dyDescent="0.25">
      <c r="A70" s="16" t="s">
        <v>30</v>
      </c>
      <c r="B70" s="16">
        <v>1</v>
      </c>
      <c r="C70" s="16">
        <v>21</v>
      </c>
      <c r="D70" s="16">
        <v>908</v>
      </c>
      <c r="E70" s="16" t="s">
        <v>40</v>
      </c>
      <c r="F70" s="16" t="s">
        <v>41</v>
      </c>
      <c r="G70" s="16">
        <v>20</v>
      </c>
      <c r="H70" s="16">
        <v>20</v>
      </c>
      <c r="I70" s="16" t="s">
        <v>100</v>
      </c>
      <c r="J70" s="16" t="s">
        <v>158</v>
      </c>
      <c r="K70" s="16" t="s">
        <v>158</v>
      </c>
      <c r="L70" s="16">
        <v>1</v>
      </c>
      <c r="M70" s="16" t="s">
        <v>102</v>
      </c>
      <c r="N70" s="16" t="s">
        <v>50</v>
      </c>
      <c r="P70" s="16" t="s">
        <v>57</v>
      </c>
      <c r="Q70" s="16" t="s">
        <v>103</v>
      </c>
      <c r="R70" s="16">
        <v>2731945</v>
      </c>
      <c r="S70" s="62">
        <v>5132016002</v>
      </c>
      <c r="T70" s="16">
        <v>201605</v>
      </c>
      <c r="U70" s="16" t="s">
        <v>37</v>
      </c>
      <c r="V70" s="18">
        <v>19633.48</v>
      </c>
      <c r="W70" s="18">
        <v>19633.48</v>
      </c>
      <c r="X70" s="16" t="s">
        <v>56</v>
      </c>
      <c r="Y70" s="16">
        <v>742350</v>
      </c>
      <c r="AA70" s="16" t="s">
        <v>35</v>
      </c>
      <c r="AB70" s="16" t="s">
        <v>55</v>
      </c>
      <c r="AD70" s="16" t="s">
        <v>159</v>
      </c>
      <c r="AE70" s="16" t="s">
        <v>45</v>
      </c>
      <c r="AG70" s="16">
        <v>8454</v>
      </c>
      <c r="AH70" s="16" t="s">
        <v>105</v>
      </c>
    </row>
    <row r="71" spans="1:34" x14ac:dyDescent="0.25">
      <c r="A71" s="16" t="s">
        <v>30</v>
      </c>
      <c r="B71" s="16">
        <v>1</v>
      </c>
      <c r="C71" s="16">
        <v>21</v>
      </c>
      <c r="D71" s="16">
        <v>908</v>
      </c>
      <c r="E71" s="16" t="s">
        <v>40</v>
      </c>
      <c r="F71" s="16" t="s">
        <v>41</v>
      </c>
      <c r="G71" s="16">
        <v>20</v>
      </c>
      <c r="H71" s="16">
        <v>20</v>
      </c>
      <c r="I71" s="16" t="s">
        <v>100</v>
      </c>
      <c r="J71" s="16" t="s">
        <v>158</v>
      </c>
      <c r="K71" s="16" t="s">
        <v>158</v>
      </c>
      <c r="L71" s="16">
        <v>1</v>
      </c>
      <c r="M71" s="16" t="s">
        <v>102</v>
      </c>
      <c r="N71" s="16" t="s">
        <v>50</v>
      </c>
      <c r="P71" s="16" t="s">
        <v>57</v>
      </c>
      <c r="Q71" s="16" t="s">
        <v>103</v>
      </c>
      <c r="R71" s="16">
        <v>2739648</v>
      </c>
      <c r="S71" s="62">
        <v>5232016003</v>
      </c>
      <c r="T71" s="16">
        <v>201605</v>
      </c>
      <c r="U71" s="16" t="s">
        <v>37</v>
      </c>
      <c r="V71" s="18">
        <v>8164.3</v>
      </c>
      <c r="W71" s="18">
        <v>8164.3</v>
      </c>
      <c r="X71" s="16" t="s">
        <v>56</v>
      </c>
      <c r="Y71" s="16">
        <v>742350</v>
      </c>
      <c r="AA71" s="16" t="s">
        <v>35</v>
      </c>
      <c r="AB71" s="16" t="s">
        <v>55</v>
      </c>
      <c r="AD71" s="16" t="s">
        <v>160</v>
      </c>
      <c r="AE71" s="16" t="s">
        <v>45</v>
      </c>
      <c r="AG71" s="16">
        <v>8454</v>
      </c>
      <c r="AH71" s="16" t="s">
        <v>105</v>
      </c>
    </row>
    <row r="72" spans="1:34" x14ac:dyDescent="0.25">
      <c r="A72" s="16" t="s">
        <v>30</v>
      </c>
      <c r="B72" s="16">
        <v>1</v>
      </c>
      <c r="C72" s="16">
        <v>21</v>
      </c>
      <c r="D72" s="16">
        <v>908</v>
      </c>
      <c r="E72" s="16" t="s">
        <v>40</v>
      </c>
      <c r="F72" s="16" t="s">
        <v>41</v>
      </c>
      <c r="G72" s="16">
        <v>20</v>
      </c>
      <c r="H72" s="16">
        <v>20</v>
      </c>
      <c r="I72" s="16" t="s">
        <v>100</v>
      </c>
      <c r="J72" s="16" t="s">
        <v>158</v>
      </c>
      <c r="K72" s="16" t="s">
        <v>158</v>
      </c>
      <c r="L72" s="16">
        <v>1</v>
      </c>
      <c r="M72" s="16" t="s">
        <v>102</v>
      </c>
      <c r="N72" s="16" t="s">
        <v>50</v>
      </c>
      <c r="P72" s="16" t="s">
        <v>100</v>
      </c>
      <c r="Q72" s="16" t="s">
        <v>106</v>
      </c>
      <c r="R72" s="16">
        <v>2722935</v>
      </c>
      <c r="T72" s="16">
        <v>201605</v>
      </c>
      <c r="U72" s="16" t="s">
        <v>37</v>
      </c>
      <c r="V72" s="18">
        <v>0</v>
      </c>
      <c r="W72" s="18">
        <v>11012.92</v>
      </c>
      <c r="Y72" s="16">
        <v>742350</v>
      </c>
      <c r="AA72" s="16" t="s">
        <v>35</v>
      </c>
      <c r="AB72" s="16" t="s">
        <v>107</v>
      </c>
      <c r="AD72" s="16" t="s">
        <v>161</v>
      </c>
      <c r="AE72" s="16" t="s">
        <v>36</v>
      </c>
      <c r="AG72" s="16" t="s">
        <v>100</v>
      </c>
      <c r="AH72" s="16" t="s">
        <v>105</v>
      </c>
    </row>
    <row r="73" spans="1:34" x14ac:dyDescent="0.25">
      <c r="A73" s="16" t="s">
        <v>30</v>
      </c>
      <c r="B73" s="16">
        <v>1</v>
      </c>
      <c r="C73" s="16">
        <v>21</v>
      </c>
      <c r="D73" s="16">
        <v>908</v>
      </c>
      <c r="E73" s="16" t="s">
        <v>40</v>
      </c>
      <c r="F73" s="16" t="s">
        <v>41</v>
      </c>
      <c r="G73" s="16">
        <v>20</v>
      </c>
      <c r="H73" s="16">
        <v>20</v>
      </c>
      <c r="I73" s="16" t="s">
        <v>100</v>
      </c>
      <c r="J73" s="16" t="s">
        <v>158</v>
      </c>
      <c r="K73" s="16" t="s">
        <v>158</v>
      </c>
      <c r="L73" s="16">
        <v>1</v>
      </c>
      <c r="M73" s="16" t="s">
        <v>102</v>
      </c>
      <c r="N73" s="16" t="s">
        <v>50</v>
      </c>
      <c r="O73" s="16" t="s">
        <v>82</v>
      </c>
      <c r="P73" s="16" t="s">
        <v>100</v>
      </c>
      <c r="Q73" s="16" t="s">
        <v>106</v>
      </c>
      <c r="T73" s="16">
        <v>201605</v>
      </c>
      <c r="U73" s="16" t="s">
        <v>37</v>
      </c>
      <c r="V73" s="18">
        <v>0</v>
      </c>
      <c r="W73" s="18">
        <v>27797.78</v>
      </c>
      <c r="Y73" s="16">
        <v>742350</v>
      </c>
      <c r="AA73" s="16" t="s">
        <v>35</v>
      </c>
      <c r="AB73" s="16" t="s">
        <v>107</v>
      </c>
      <c r="AD73" s="16" t="s">
        <v>112</v>
      </c>
      <c r="AE73" s="16" t="s">
        <v>36</v>
      </c>
      <c r="AG73" s="16" t="s">
        <v>100</v>
      </c>
      <c r="AH73" s="16" t="s">
        <v>105</v>
      </c>
    </row>
    <row r="74" spans="1:34" x14ac:dyDescent="0.25">
      <c r="A74" s="16" t="s">
        <v>30</v>
      </c>
      <c r="B74" s="16">
        <v>1</v>
      </c>
      <c r="C74" s="16">
        <v>21</v>
      </c>
      <c r="D74" s="16">
        <v>908</v>
      </c>
      <c r="E74" s="16" t="s">
        <v>40</v>
      </c>
      <c r="F74" s="16" t="s">
        <v>41</v>
      </c>
      <c r="G74" s="16">
        <v>20</v>
      </c>
      <c r="H74" s="16">
        <v>20</v>
      </c>
      <c r="I74" s="16" t="s">
        <v>100</v>
      </c>
      <c r="J74" s="16" t="s">
        <v>158</v>
      </c>
      <c r="K74" s="16" t="s">
        <v>158</v>
      </c>
      <c r="L74" s="16">
        <v>1</v>
      </c>
      <c r="M74" s="16" t="s">
        <v>102</v>
      </c>
      <c r="N74" s="16" t="s">
        <v>46</v>
      </c>
      <c r="P74" s="16" t="s">
        <v>57</v>
      </c>
      <c r="Q74" s="16" t="s">
        <v>103</v>
      </c>
      <c r="R74" s="16">
        <v>2734369</v>
      </c>
      <c r="S74" s="62">
        <v>201602000000000</v>
      </c>
      <c r="T74" s="16">
        <v>201605</v>
      </c>
      <c r="U74" s="16" t="s">
        <v>37</v>
      </c>
      <c r="V74" s="18">
        <v>30081.58</v>
      </c>
      <c r="W74" s="18">
        <v>30081.58</v>
      </c>
      <c r="X74" s="16" t="s">
        <v>56</v>
      </c>
      <c r="Y74" s="16">
        <v>742350</v>
      </c>
      <c r="AA74" s="16" t="s">
        <v>35</v>
      </c>
      <c r="AB74" s="16" t="s">
        <v>55</v>
      </c>
      <c r="AD74" s="16" t="s">
        <v>104</v>
      </c>
      <c r="AE74" s="16" t="s">
        <v>45</v>
      </c>
      <c r="AG74" s="16">
        <v>8454</v>
      </c>
      <c r="AH74" s="16" t="s">
        <v>105</v>
      </c>
    </row>
    <row r="75" spans="1:34" x14ac:dyDescent="0.25">
      <c r="A75" s="16" t="s">
        <v>30</v>
      </c>
      <c r="B75" s="16">
        <v>1</v>
      </c>
      <c r="C75" s="16">
        <v>21</v>
      </c>
      <c r="D75" s="16">
        <v>908</v>
      </c>
      <c r="E75" s="16" t="s">
        <v>40</v>
      </c>
      <c r="F75" s="16" t="s">
        <v>41</v>
      </c>
      <c r="G75" s="16">
        <v>20</v>
      </c>
      <c r="H75" s="16">
        <v>20</v>
      </c>
      <c r="I75" s="16" t="s">
        <v>100</v>
      </c>
      <c r="J75" s="16" t="s">
        <v>158</v>
      </c>
      <c r="K75" s="16" t="s">
        <v>158</v>
      </c>
      <c r="L75" s="16">
        <v>1</v>
      </c>
      <c r="M75" s="16" t="s">
        <v>102</v>
      </c>
      <c r="N75" s="16" t="s">
        <v>46</v>
      </c>
      <c r="P75" s="16" t="s">
        <v>100</v>
      </c>
      <c r="Q75" s="16" t="s">
        <v>106</v>
      </c>
      <c r="T75" s="16">
        <v>201605</v>
      </c>
      <c r="U75" s="16" t="s">
        <v>34</v>
      </c>
      <c r="V75" s="18">
        <v>0</v>
      </c>
      <c r="W75" s="18">
        <v>-64982.17</v>
      </c>
      <c r="AA75" s="16" t="s">
        <v>35</v>
      </c>
      <c r="AB75" s="16" t="s">
        <v>107</v>
      </c>
      <c r="AD75" s="16" t="s">
        <v>109</v>
      </c>
      <c r="AE75" s="16" t="s">
        <v>36</v>
      </c>
      <c r="AG75" s="16" t="s">
        <v>100</v>
      </c>
      <c r="AH75" s="16" t="s">
        <v>105</v>
      </c>
    </row>
    <row r="76" spans="1:34" x14ac:dyDescent="0.25">
      <c r="A76" s="16" t="s">
        <v>30</v>
      </c>
      <c r="B76" s="16">
        <v>1</v>
      </c>
      <c r="C76" s="16">
        <v>21</v>
      </c>
      <c r="D76" s="16">
        <v>908</v>
      </c>
      <c r="E76" s="16" t="s">
        <v>40</v>
      </c>
      <c r="F76" s="16" t="s">
        <v>41</v>
      </c>
      <c r="G76" s="16">
        <v>20</v>
      </c>
      <c r="H76" s="16">
        <v>20</v>
      </c>
      <c r="I76" s="16" t="s">
        <v>100</v>
      </c>
      <c r="J76" s="16" t="s">
        <v>158</v>
      </c>
      <c r="K76" s="16" t="s">
        <v>158</v>
      </c>
      <c r="L76" s="16">
        <v>1</v>
      </c>
      <c r="M76" s="16" t="s">
        <v>102</v>
      </c>
      <c r="N76" s="16" t="s">
        <v>46</v>
      </c>
      <c r="O76" s="16" t="s">
        <v>82</v>
      </c>
      <c r="P76" s="16" t="s">
        <v>100</v>
      </c>
      <c r="Q76" s="16" t="s">
        <v>106</v>
      </c>
      <c r="T76" s="16">
        <v>201605</v>
      </c>
      <c r="U76" s="16" t="s">
        <v>37</v>
      </c>
      <c r="V76" s="18">
        <v>0</v>
      </c>
      <c r="W76" s="18">
        <v>46906.99</v>
      </c>
      <c r="Y76" s="16">
        <v>742350</v>
      </c>
      <c r="AA76" s="16" t="s">
        <v>35</v>
      </c>
      <c r="AB76" s="16" t="s">
        <v>107</v>
      </c>
      <c r="AD76" s="16" t="s">
        <v>112</v>
      </c>
      <c r="AE76" s="16" t="s">
        <v>36</v>
      </c>
      <c r="AG76" s="16" t="s">
        <v>100</v>
      </c>
      <c r="AH76" s="16" t="s">
        <v>105</v>
      </c>
    </row>
    <row r="77" spans="1:34" x14ac:dyDescent="0.25">
      <c r="A77" s="16" t="s">
        <v>30</v>
      </c>
      <c r="B77" s="16">
        <v>1</v>
      </c>
      <c r="C77" s="16">
        <v>21</v>
      </c>
      <c r="D77" s="16">
        <v>908</v>
      </c>
      <c r="E77" s="16" t="s">
        <v>40</v>
      </c>
      <c r="F77" s="16" t="s">
        <v>41</v>
      </c>
      <c r="G77" s="16">
        <v>20</v>
      </c>
      <c r="H77" s="16">
        <v>20</v>
      </c>
      <c r="I77" s="16" t="s">
        <v>100</v>
      </c>
      <c r="J77" s="16" t="s">
        <v>162</v>
      </c>
      <c r="K77" s="16" t="s">
        <v>162</v>
      </c>
      <c r="L77" s="16">
        <v>1</v>
      </c>
      <c r="M77" s="16" t="s">
        <v>102</v>
      </c>
      <c r="N77" s="16">
        <v>82</v>
      </c>
      <c r="O77" s="16" t="s">
        <v>52</v>
      </c>
      <c r="P77" s="16" t="s">
        <v>163</v>
      </c>
      <c r="Q77" s="16" t="s">
        <v>164</v>
      </c>
      <c r="R77" s="16">
        <v>2738192</v>
      </c>
      <c r="S77" s="62">
        <v>3076459</v>
      </c>
      <c r="T77" s="16">
        <v>201605</v>
      </c>
      <c r="U77" s="16" t="s">
        <v>37</v>
      </c>
      <c r="V77" s="18">
        <v>0</v>
      </c>
      <c r="W77" s="18">
        <v>43.52</v>
      </c>
      <c r="AA77" s="16" t="s">
        <v>35</v>
      </c>
      <c r="AB77" s="16" t="s">
        <v>44</v>
      </c>
      <c r="AD77" s="16" t="s">
        <v>165</v>
      </c>
      <c r="AE77" s="16" t="s">
        <v>45</v>
      </c>
      <c r="AG77" s="16">
        <v>76145</v>
      </c>
      <c r="AH77" s="16" t="s">
        <v>105</v>
      </c>
    </row>
    <row r="78" spans="1:34" x14ac:dyDescent="0.25">
      <c r="A78" s="16" t="s">
        <v>30</v>
      </c>
      <c r="B78" s="16">
        <v>1</v>
      </c>
      <c r="C78" s="16">
        <v>21</v>
      </c>
      <c r="D78" s="16">
        <v>908</v>
      </c>
      <c r="E78" s="16" t="s">
        <v>40</v>
      </c>
      <c r="F78" s="16" t="s">
        <v>41</v>
      </c>
      <c r="G78" s="16">
        <v>20</v>
      </c>
      <c r="H78" s="16">
        <v>20</v>
      </c>
      <c r="I78" s="16" t="s">
        <v>100</v>
      </c>
      <c r="J78" s="16" t="s">
        <v>162</v>
      </c>
      <c r="K78" s="16" t="s">
        <v>162</v>
      </c>
      <c r="L78" s="16">
        <v>1</v>
      </c>
      <c r="M78" s="16" t="s">
        <v>102</v>
      </c>
      <c r="N78" s="16" t="s">
        <v>50</v>
      </c>
      <c r="O78" s="16" t="s">
        <v>82</v>
      </c>
      <c r="P78" s="16" t="s">
        <v>100</v>
      </c>
      <c r="Q78" s="16" t="s">
        <v>106</v>
      </c>
      <c r="T78" s="16">
        <v>201605</v>
      </c>
      <c r="U78" s="16" t="s">
        <v>37</v>
      </c>
      <c r="V78" s="18">
        <v>0</v>
      </c>
      <c r="W78" s="18">
        <v>11520</v>
      </c>
      <c r="Y78" s="16">
        <v>742350</v>
      </c>
      <c r="AA78" s="16" t="s">
        <v>35</v>
      </c>
      <c r="AB78" s="16" t="s">
        <v>107</v>
      </c>
      <c r="AD78" s="16" t="s">
        <v>112</v>
      </c>
      <c r="AE78" s="16" t="s">
        <v>36</v>
      </c>
      <c r="AG78" s="16" t="s">
        <v>100</v>
      </c>
      <c r="AH78" s="16" t="s">
        <v>105</v>
      </c>
    </row>
    <row r="79" spans="1:34" x14ac:dyDescent="0.25">
      <c r="A79" s="16" t="s">
        <v>30</v>
      </c>
      <c r="B79" s="16">
        <v>1</v>
      </c>
      <c r="C79" s="16">
        <v>21</v>
      </c>
      <c r="D79" s="16">
        <v>908</v>
      </c>
      <c r="E79" s="16" t="s">
        <v>40</v>
      </c>
      <c r="F79" s="16" t="s">
        <v>41</v>
      </c>
      <c r="G79" s="16">
        <v>20</v>
      </c>
      <c r="H79" s="16">
        <v>20</v>
      </c>
      <c r="I79" s="16" t="s">
        <v>100</v>
      </c>
      <c r="J79" s="16" t="s">
        <v>162</v>
      </c>
      <c r="K79" s="16" t="s">
        <v>162</v>
      </c>
      <c r="L79" s="16">
        <v>1</v>
      </c>
      <c r="M79" s="16" t="s">
        <v>102</v>
      </c>
      <c r="N79" s="16" t="s">
        <v>46</v>
      </c>
      <c r="P79" s="16" t="s">
        <v>57</v>
      </c>
      <c r="Q79" s="16" t="s">
        <v>103</v>
      </c>
      <c r="R79" s="16">
        <v>2734369</v>
      </c>
      <c r="S79" s="62">
        <v>201602000000000</v>
      </c>
      <c r="T79" s="16">
        <v>201605</v>
      </c>
      <c r="U79" s="16" t="s">
        <v>37</v>
      </c>
      <c r="V79" s="18">
        <v>11608.75</v>
      </c>
      <c r="W79" s="18">
        <v>11608.75</v>
      </c>
      <c r="X79" s="16" t="s">
        <v>56</v>
      </c>
      <c r="Y79" s="16">
        <v>742350</v>
      </c>
      <c r="AA79" s="16" t="s">
        <v>35</v>
      </c>
      <c r="AB79" s="16" t="s">
        <v>55</v>
      </c>
      <c r="AD79" s="16" t="s">
        <v>104</v>
      </c>
      <c r="AE79" s="16" t="s">
        <v>45</v>
      </c>
      <c r="AG79" s="16">
        <v>8454</v>
      </c>
      <c r="AH79" s="16" t="s">
        <v>105</v>
      </c>
    </row>
    <row r="80" spans="1:34" x14ac:dyDescent="0.25">
      <c r="A80" s="16" t="s">
        <v>30</v>
      </c>
      <c r="B80" s="16">
        <v>1</v>
      </c>
      <c r="C80" s="16">
        <v>21</v>
      </c>
      <c r="D80" s="16">
        <v>908</v>
      </c>
      <c r="E80" s="16" t="s">
        <v>40</v>
      </c>
      <c r="F80" s="16" t="s">
        <v>41</v>
      </c>
      <c r="G80" s="16">
        <v>20</v>
      </c>
      <c r="H80" s="16">
        <v>20</v>
      </c>
      <c r="I80" s="16" t="s">
        <v>100</v>
      </c>
      <c r="J80" s="16" t="s">
        <v>162</v>
      </c>
      <c r="K80" s="16" t="s">
        <v>162</v>
      </c>
      <c r="L80" s="16">
        <v>1</v>
      </c>
      <c r="M80" s="16" t="s">
        <v>102</v>
      </c>
      <c r="N80" s="16" t="s">
        <v>46</v>
      </c>
      <c r="P80" s="16" t="s">
        <v>100</v>
      </c>
      <c r="Q80" s="16" t="s">
        <v>106</v>
      </c>
      <c r="T80" s="16">
        <v>201605</v>
      </c>
      <c r="U80" s="16" t="s">
        <v>34</v>
      </c>
      <c r="V80" s="18">
        <v>0</v>
      </c>
      <c r="W80" s="18">
        <v>-43175.4</v>
      </c>
      <c r="AA80" s="16" t="s">
        <v>35</v>
      </c>
      <c r="AB80" s="16" t="s">
        <v>107</v>
      </c>
      <c r="AD80" s="16" t="s">
        <v>109</v>
      </c>
      <c r="AE80" s="16" t="s">
        <v>36</v>
      </c>
      <c r="AG80" s="16" t="s">
        <v>100</v>
      </c>
      <c r="AH80" s="16" t="s">
        <v>105</v>
      </c>
    </row>
    <row r="81" spans="1:34" x14ac:dyDescent="0.25">
      <c r="A81" s="16" t="s">
        <v>30</v>
      </c>
      <c r="B81" s="16">
        <v>1</v>
      </c>
      <c r="C81" s="16">
        <v>21</v>
      </c>
      <c r="D81" s="16">
        <v>908</v>
      </c>
      <c r="E81" s="16" t="s">
        <v>40</v>
      </c>
      <c r="F81" s="16" t="s">
        <v>41</v>
      </c>
      <c r="G81" s="16">
        <v>20</v>
      </c>
      <c r="H81" s="16">
        <v>20</v>
      </c>
      <c r="I81" s="16" t="s">
        <v>100</v>
      </c>
      <c r="J81" s="16" t="s">
        <v>162</v>
      </c>
      <c r="K81" s="16" t="s">
        <v>162</v>
      </c>
      <c r="L81" s="16">
        <v>1</v>
      </c>
      <c r="M81" s="16" t="s">
        <v>102</v>
      </c>
      <c r="N81" s="16" t="s">
        <v>46</v>
      </c>
      <c r="O81" s="16" t="s">
        <v>82</v>
      </c>
      <c r="P81" s="16" t="s">
        <v>100</v>
      </c>
      <c r="Q81" s="16" t="s">
        <v>106</v>
      </c>
      <c r="T81" s="16">
        <v>201605</v>
      </c>
      <c r="U81" s="16" t="s">
        <v>37</v>
      </c>
      <c r="V81" s="18">
        <v>0</v>
      </c>
      <c r="W81" s="18">
        <v>53971.54</v>
      </c>
      <c r="Y81" s="16">
        <v>742350</v>
      </c>
      <c r="AA81" s="16" t="s">
        <v>35</v>
      </c>
      <c r="AB81" s="16" t="s">
        <v>107</v>
      </c>
      <c r="AD81" s="16" t="s">
        <v>112</v>
      </c>
      <c r="AE81" s="16" t="s">
        <v>36</v>
      </c>
      <c r="AG81" s="16" t="s">
        <v>100</v>
      </c>
      <c r="AH81" s="16" t="s">
        <v>105</v>
      </c>
    </row>
    <row r="82" spans="1:34" x14ac:dyDescent="0.25">
      <c r="A82" s="16" t="s">
        <v>30</v>
      </c>
      <c r="B82" s="16">
        <v>1</v>
      </c>
      <c r="C82" s="16">
        <v>21</v>
      </c>
      <c r="D82" s="16">
        <v>908</v>
      </c>
      <c r="E82" s="16" t="s">
        <v>40</v>
      </c>
      <c r="F82" s="16" t="s">
        <v>41</v>
      </c>
      <c r="G82" s="16">
        <v>20</v>
      </c>
      <c r="H82" s="16">
        <v>20</v>
      </c>
      <c r="I82" s="16" t="s">
        <v>100</v>
      </c>
      <c r="J82" s="16" t="s">
        <v>166</v>
      </c>
      <c r="K82" s="16" t="s">
        <v>166</v>
      </c>
      <c r="L82" s="16">
        <v>1</v>
      </c>
      <c r="M82" s="16" t="s">
        <v>102</v>
      </c>
      <c r="N82" s="16">
        <v>82</v>
      </c>
      <c r="O82" s="16" t="s">
        <v>52</v>
      </c>
      <c r="P82" s="16" t="s">
        <v>163</v>
      </c>
      <c r="Q82" s="16" t="s">
        <v>164</v>
      </c>
      <c r="R82" s="16">
        <v>2738192</v>
      </c>
      <c r="S82" s="62">
        <v>3076459</v>
      </c>
      <c r="T82" s="16">
        <v>201605</v>
      </c>
      <c r="U82" s="16" t="s">
        <v>37</v>
      </c>
      <c r="V82" s="18">
        <v>0</v>
      </c>
      <c r="W82" s="18">
        <v>43.52</v>
      </c>
      <c r="AA82" s="16" t="s">
        <v>35</v>
      </c>
      <c r="AB82" s="16" t="s">
        <v>44</v>
      </c>
      <c r="AD82" s="16" t="s">
        <v>165</v>
      </c>
      <c r="AE82" s="16" t="s">
        <v>45</v>
      </c>
      <c r="AG82" s="16">
        <v>76145</v>
      </c>
      <c r="AH82" s="16" t="s">
        <v>105</v>
      </c>
    </row>
    <row r="83" spans="1:34" x14ac:dyDescent="0.25">
      <c r="A83" s="16" t="s">
        <v>30</v>
      </c>
      <c r="B83" s="16">
        <v>1</v>
      </c>
      <c r="C83" s="16">
        <v>21</v>
      </c>
      <c r="D83" s="16">
        <v>908</v>
      </c>
      <c r="E83" s="16" t="s">
        <v>40</v>
      </c>
      <c r="F83" s="16" t="s">
        <v>41</v>
      </c>
      <c r="G83" s="16">
        <v>20</v>
      </c>
      <c r="H83" s="16">
        <v>20</v>
      </c>
      <c r="I83" s="16" t="s">
        <v>100</v>
      </c>
      <c r="J83" s="16" t="s">
        <v>166</v>
      </c>
      <c r="K83" s="16" t="s">
        <v>166</v>
      </c>
      <c r="L83" s="16">
        <v>1</v>
      </c>
      <c r="M83" s="16" t="s">
        <v>102</v>
      </c>
      <c r="N83" s="16" t="s">
        <v>50</v>
      </c>
      <c r="P83" s="16" t="s">
        <v>57</v>
      </c>
      <c r="Q83" s="16" t="s">
        <v>103</v>
      </c>
      <c r="R83" s="16">
        <v>2735282</v>
      </c>
      <c r="S83" s="62">
        <v>51820160912</v>
      </c>
      <c r="T83" s="16">
        <v>201605</v>
      </c>
      <c r="U83" s="16" t="s">
        <v>37</v>
      </c>
      <c r="V83" s="18">
        <v>163800</v>
      </c>
      <c r="W83" s="18">
        <v>163800</v>
      </c>
      <c r="X83" s="16" t="s">
        <v>56</v>
      </c>
      <c r="Y83" s="16">
        <v>742350</v>
      </c>
      <c r="AA83" s="16" t="s">
        <v>35</v>
      </c>
      <c r="AB83" s="16" t="s">
        <v>55</v>
      </c>
      <c r="AD83" s="16" t="s">
        <v>160</v>
      </c>
      <c r="AE83" s="16" t="s">
        <v>45</v>
      </c>
      <c r="AG83" s="16">
        <v>8454</v>
      </c>
      <c r="AH83" s="16" t="s">
        <v>105</v>
      </c>
    </row>
    <row r="84" spans="1:34" x14ac:dyDescent="0.25">
      <c r="A84" s="16" t="s">
        <v>30</v>
      </c>
      <c r="B84" s="16">
        <v>1</v>
      </c>
      <c r="C84" s="16">
        <v>21</v>
      </c>
      <c r="D84" s="16">
        <v>908</v>
      </c>
      <c r="E84" s="16" t="s">
        <v>40</v>
      </c>
      <c r="F84" s="16" t="s">
        <v>41</v>
      </c>
      <c r="G84" s="16">
        <v>20</v>
      </c>
      <c r="H84" s="16">
        <v>20</v>
      </c>
      <c r="I84" s="16" t="s">
        <v>100</v>
      </c>
      <c r="J84" s="16" t="s">
        <v>166</v>
      </c>
      <c r="K84" s="16" t="s">
        <v>166</v>
      </c>
      <c r="L84" s="16">
        <v>1</v>
      </c>
      <c r="M84" s="16" t="s">
        <v>102</v>
      </c>
      <c r="N84" s="16" t="s">
        <v>50</v>
      </c>
      <c r="P84" s="16" t="s">
        <v>100</v>
      </c>
      <c r="Q84" s="16" t="s">
        <v>106</v>
      </c>
      <c r="R84" s="16">
        <v>2729660</v>
      </c>
      <c r="T84" s="16">
        <v>201605</v>
      </c>
      <c r="U84" s="16" t="s">
        <v>37</v>
      </c>
      <c r="V84" s="18">
        <v>0</v>
      </c>
      <c r="W84" s="18">
        <v>209425</v>
      </c>
      <c r="Y84" s="16">
        <v>742350</v>
      </c>
      <c r="AA84" s="16" t="s">
        <v>35</v>
      </c>
      <c r="AB84" s="16" t="s">
        <v>107</v>
      </c>
      <c r="AD84" s="16" t="s">
        <v>161</v>
      </c>
      <c r="AE84" s="16" t="s">
        <v>36</v>
      </c>
      <c r="AG84" s="16" t="s">
        <v>100</v>
      </c>
      <c r="AH84" s="16" t="s">
        <v>105</v>
      </c>
    </row>
    <row r="85" spans="1:34" x14ac:dyDescent="0.25">
      <c r="A85" s="16" t="s">
        <v>30</v>
      </c>
      <c r="B85" s="16">
        <v>1</v>
      </c>
      <c r="C85" s="16">
        <v>21</v>
      </c>
      <c r="D85" s="16">
        <v>908</v>
      </c>
      <c r="E85" s="16" t="s">
        <v>40</v>
      </c>
      <c r="F85" s="16" t="s">
        <v>41</v>
      </c>
      <c r="G85" s="16">
        <v>20</v>
      </c>
      <c r="H85" s="16">
        <v>20</v>
      </c>
      <c r="I85" s="16" t="s">
        <v>100</v>
      </c>
      <c r="J85" s="16" t="s">
        <v>166</v>
      </c>
      <c r="K85" s="16" t="s">
        <v>166</v>
      </c>
      <c r="L85" s="16">
        <v>1</v>
      </c>
      <c r="M85" s="16" t="s">
        <v>102</v>
      </c>
      <c r="N85" s="16" t="s">
        <v>50</v>
      </c>
      <c r="P85" s="16" t="s">
        <v>100</v>
      </c>
      <c r="Q85" s="16" t="s">
        <v>106</v>
      </c>
      <c r="T85" s="16">
        <v>201605</v>
      </c>
      <c r="U85" s="16" t="s">
        <v>34</v>
      </c>
      <c r="V85" s="18">
        <v>0</v>
      </c>
      <c r="W85" s="18">
        <v>-379875</v>
      </c>
      <c r="AA85" s="16" t="s">
        <v>35</v>
      </c>
      <c r="AB85" s="16" t="s">
        <v>107</v>
      </c>
      <c r="AD85" s="16" t="s">
        <v>109</v>
      </c>
      <c r="AE85" s="16" t="s">
        <v>36</v>
      </c>
      <c r="AG85" s="16" t="s">
        <v>100</v>
      </c>
      <c r="AH85" s="16" t="s">
        <v>105</v>
      </c>
    </row>
    <row r="86" spans="1:34" x14ac:dyDescent="0.25">
      <c r="A86" s="16" t="s">
        <v>30</v>
      </c>
      <c r="B86" s="16">
        <v>1</v>
      </c>
      <c r="C86" s="16">
        <v>21</v>
      </c>
      <c r="D86" s="16">
        <v>908</v>
      </c>
      <c r="E86" s="16" t="s">
        <v>40</v>
      </c>
      <c r="F86" s="16" t="s">
        <v>41</v>
      </c>
      <c r="G86" s="16">
        <v>20</v>
      </c>
      <c r="H86" s="16">
        <v>20</v>
      </c>
      <c r="I86" s="16" t="s">
        <v>100</v>
      </c>
      <c r="J86" s="16" t="s">
        <v>166</v>
      </c>
      <c r="K86" s="16" t="s">
        <v>166</v>
      </c>
      <c r="L86" s="16">
        <v>1</v>
      </c>
      <c r="M86" s="16" t="s">
        <v>102</v>
      </c>
      <c r="N86" s="16" t="s">
        <v>50</v>
      </c>
      <c r="P86" s="16" t="s">
        <v>100</v>
      </c>
      <c r="Q86" s="16" t="s">
        <v>167</v>
      </c>
      <c r="R86" s="16">
        <v>2721682</v>
      </c>
      <c r="T86" s="16">
        <v>201605</v>
      </c>
      <c r="U86" s="16" t="s">
        <v>37</v>
      </c>
      <c r="V86" s="18">
        <v>0</v>
      </c>
      <c r="W86" s="18">
        <v>271250</v>
      </c>
      <c r="Y86" s="16">
        <v>742350</v>
      </c>
      <c r="AA86" s="16" t="s">
        <v>35</v>
      </c>
      <c r="AB86" s="16" t="s">
        <v>107</v>
      </c>
      <c r="AD86" s="16" t="s">
        <v>161</v>
      </c>
      <c r="AE86" s="16" t="s">
        <v>36</v>
      </c>
      <c r="AG86" s="16" t="s">
        <v>100</v>
      </c>
      <c r="AH86" s="16" t="s">
        <v>105</v>
      </c>
    </row>
    <row r="87" spans="1:34" x14ac:dyDescent="0.25">
      <c r="A87" s="16" t="s">
        <v>30</v>
      </c>
      <c r="B87" s="16">
        <v>1</v>
      </c>
      <c r="C87" s="16">
        <v>21</v>
      </c>
      <c r="D87" s="16">
        <v>908</v>
      </c>
      <c r="E87" s="16" t="s">
        <v>40</v>
      </c>
      <c r="F87" s="16" t="s">
        <v>41</v>
      </c>
      <c r="G87" s="16">
        <v>20</v>
      </c>
      <c r="H87" s="16">
        <v>20</v>
      </c>
      <c r="I87" s="16" t="s">
        <v>100</v>
      </c>
      <c r="J87" s="16" t="s">
        <v>166</v>
      </c>
      <c r="K87" s="16" t="s">
        <v>166</v>
      </c>
      <c r="L87" s="16">
        <v>1</v>
      </c>
      <c r="M87" s="16" t="s">
        <v>102</v>
      </c>
      <c r="N87" s="16" t="s">
        <v>50</v>
      </c>
      <c r="O87" s="16" t="s">
        <v>82</v>
      </c>
      <c r="P87" s="16" t="s">
        <v>100</v>
      </c>
      <c r="Q87" s="16" t="s">
        <v>106</v>
      </c>
      <c r="T87" s="16">
        <v>201605</v>
      </c>
      <c r="U87" s="16" t="s">
        <v>37</v>
      </c>
      <c r="V87" s="18">
        <v>0</v>
      </c>
      <c r="W87" s="18">
        <v>463525</v>
      </c>
      <c r="Y87" s="16">
        <v>742350</v>
      </c>
      <c r="AA87" s="16" t="s">
        <v>35</v>
      </c>
      <c r="AB87" s="16" t="s">
        <v>107</v>
      </c>
      <c r="AD87" s="16" t="s">
        <v>112</v>
      </c>
      <c r="AE87" s="16" t="s">
        <v>36</v>
      </c>
      <c r="AG87" s="16" t="s">
        <v>100</v>
      </c>
      <c r="AH87" s="16" t="s">
        <v>105</v>
      </c>
    </row>
    <row r="88" spans="1:34" x14ac:dyDescent="0.25">
      <c r="A88" s="16" t="s">
        <v>30</v>
      </c>
      <c r="B88" s="16">
        <v>1</v>
      </c>
      <c r="C88" s="16">
        <v>21</v>
      </c>
      <c r="D88" s="16">
        <v>908</v>
      </c>
      <c r="E88" s="16" t="s">
        <v>40</v>
      </c>
      <c r="F88" s="16" t="s">
        <v>41</v>
      </c>
      <c r="G88" s="16">
        <v>20</v>
      </c>
      <c r="H88" s="16">
        <v>20</v>
      </c>
      <c r="I88" s="16" t="s">
        <v>100</v>
      </c>
      <c r="J88" s="16" t="s">
        <v>166</v>
      </c>
      <c r="K88" s="16" t="s">
        <v>166</v>
      </c>
      <c r="L88" s="16">
        <v>1</v>
      </c>
      <c r="M88" s="16" t="s">
        <v>102</v>
      </c>
      <c r="N88" s="16" t="s">
        <v>46</v>
      </c>
      <c r="P88" s="16" t="s">
        <v>57</v>
      </c>
      <c r="Q88" s="16" t="s">
        <v>103</v>
      </c>
      <c r="R88" s="16">
        <v>2734369</v>
      </c>
      <c r="S88" s="62">
        <v>201602000000000</v>
      </c>
      <c r="T88" s="16">
        <v>201605</v>
      </c>
      <c r="U88" s="16" t="s">
        <v>37</v>
      </c>
      <c r="V88" s="18">
        <v>71924.740000000005</v>
      </c>
      <c r="W88" s="18">
        <v>71924.740000000005</v>
      </c>
      <c r="X88" s="16" t="s">
        <v>56</v>
      </c>
      <c r="Y88" s="16">
        <v>742350</v>
      </c>
      <c r="AA88" s="16" t="s">
        <v>35</v>
      </c>
      <c r="AB88" s="16" t="s">
        <v>55</v>
      </c>
      <c r="AD88" s="16" t="s">
        <v>104</v>
      </c>
      <c r="AE88" s="16" t="s">
        <v>45</v>
      </c>
      <c r="AG88" s="16">
        <v>8454</v>
      </c>
      <c r="AH88" s="16" t="s">
        <v>105</v>
      </c>
    </row>
    <row r="89" spans="1:34" x14ac:dyDescent="0.25">
      <c r="A89" s="16" t="s">
        <v>30</v>
      </c>
      <c r="B89" s="16">
        <v>1</v>
      </c>
      <c r="C89" s="16">
        <v>21</v>
      </c>
      <c r="D89" s="16">
        <v>908</v>
      </c>
      <c r="E89" s="16" t="s">
        <v>40</v>
      </c>
      <c r="F89" s="16" t="s">
        <v>41</v>
      </c>
      <c r="G89" s="16">
        <v>20</v>
      </c>
      <c r="H89" s="16">
        <v>20</v>
      </c>
      <c r="I89" s="16" t="s">
        <v>100</v>
      </c>
      <c r="J89" s="16" t="s">
        <v>166</v>
      </c>
      <c r="K89" s="16" t="s">
        <v>166</v>
      </c>
      <c r="L89" s="16">
        <v>1</v>
      </c>
      <c r="M89" s="16" t="s">
        <v>102</v>
      </c>
      <c r="N89" s="16" t="s">
        <v>46</v>
      </c>
      <c r="P89" s="16" t="s">
        <v>100</v>
      </c>
      <c r="Q89" s="16" t="s">
        <v>106</v>
      </c>
      <c r="T89" s="16">
        <v>201605</v>
      </c>
      <c r="U89" s="16" t="s">
        <v>34</v>
      </c>
      <c r="V89" s="18">
        <v>0</v>
      </c>
      <c r="W89" s="18">
        <v>-32381.55</v>
      </c>
      <c r="AA89" s="16" t="s">
        <v>35</v>
      </c>
      <c r="AB89" s="16" t="s">
        <v>107</v>
      </c>
      <c r="AD89" s="16" t="s">
        <v>109</v>
      </c>
      <c r="AE89" s="16" t="s">
        <v>36</v>
      </c>
      <c r="AG89" s="16" t="s">
        <v>100</v>
      </c>
      <c r="AH89" s="16" t="s">
        <v>105</v>
      </c>
    </row>
    <row r="90" spans="1:34" x14ac:dyDescent="0.25">
      <c r="A90" s="16" t="s">
        <v>30</v>
      </c>
      <c r="B90" s="16">
        <v>1</v>
      </c>
      <c r="C90" s="16">
        <v>21</v>
      </c>
      <c r="D90" s="16">
        <v>908</v>
      </c>
      <c r="E90" s="16" t="s">
        <v>40</v>
      </c>
      <c r="F90" s="16" t="s">
        <v>41</v>
      </c>
      <c r="G90" s="16">
        <v>20</v>
      </c>
      <c r="H90" s="16">
        <v>20</v>
      </c>
      <c r="I90" s="16" t="s">
        <v>100</v>
      </c>
      <c r="J90" s="16" t="s">
        <v>166</v>
      </c>
      <c r="K90" s="16" t="s">
        <v>166</v>
      </c>
      <c r="L90" s="16">
        <v>1</v>
      </c>
      <c r="M90" s="16" t="s">
        <v>102</v>
      </c>
      <c r="N90" s="16" t="s">
        <v>46</v>
      </c>
      <c r="O90" s="16" t="s">
        <v>82</v>
      </c>
      <c r="P90" s="16" t="s">
        <v>100</v>
      </c>
      <c r="Q90" s="16" t="s">
        <v>106</v>
      </c>
      <c r="T90" s="16">
        <v>201605</v>
      </c>
      <c r="U90" s="16" t="s">
        <v>37</v>
      </c>
      <c r="V90" s="18">
        <v>0</v>
      </c>
      <c r="W90" s="18">
        <v>196115.78</v>
      </c>
      <c r="Y90" s="16">
        <v>742350</v>
      </c>
      <c r="AA90" s="16" t="s">
        <v>35</v>
      </c>
      <c r="AB90" s="16" t="s">
        <v>107</v>
      </c>
      <c r="AD90" s="16" t="s">
        <v>112</v>
      </c>
      <c r="AE90" s="16" t="s">
        <v>36</v>
      </c>
      <c r="AG90" s="16" t="s">
        <v>100</v>
      </c>
      <c r="AH90" s="16" t="s">
        <v>105</v>
      </c>
    </row>
    <row r="91" spans="1:34" x14ac:dyDescent="0.25">
      <c r="A91" s="16" t="s">
        <v>30</v>
      </c>
      <c r="B91" s="16">
        <v>1</v>
      </c>
      <c r="C91" s="16">
        <v>21</v>
      </c>
      <c r="D91" s="16">
        <v>908</v>
      </c>
      <c r="E91" s="16" t="s">
        <v>40</v>
      </c>
      <c r="F91" s="16" t="s">
        <v>41</v>
      </c>
      <c r="G91" s="16">
        <v>20</v>
      </c>
      <c r="H91" s="16">
        <v>20</v>
      </c>
      <c r="I91" s="16" t="s">
        <v>100</v>
      </c>
      <c r="J91" s="16" t="s">
        <v>168</v>
      </c>
      <c r="K91" s="16" t="s">
        <v>168</v>
      </c>
      <c r="L91" s="16">
        <v>1</v>
      </c>
      <c r="M91" s="16" t="s">
        <v>102</v>
      </c>
      <c r="N91" s="16" t="s">
        <v>46</v>
      </c>
      <c r="P91" s="16" t="s">
        <v>57</v>
      </c>
      <c r="Q91" s="16" t="s">
        <v>103</v>
      </c>
      <c r="R91" s="16">
        <v>2734369</v>
      </c>
      <c r="S91" s="62">
        <v>201602000000000</v>
      </c>
      <c r="T91" s="16">
        <v>201605</v>
      </c>
      <c r="U91" s="16" t="s">
        <v>37</v>
      </c>
      <c r="V91" s="18">
        <v>37110.35</v>
      </c>
      <c r="W91" s="18">
        <v>37110.35</v>
      </c>
      <c r="X91" s="16" t="s">
        <v>56</v>
      </c>
      <c r="Y91" s="16">
        <v>742350</v>
      </c>
      <c r="AA91" s="16" t="s">
        <v>35</v>
      </c>
      <c r="AB91" s="16" t="s">
        <v>55</v>
      </c>
      <c r="AD91" s="16" t="s">
        <v>104</v>
      </c>
      <c r="AE91" s="16" t="s">
        <v>45</v>
      </c>
      <c r="AG91" s="16">
        <v>8454</v>
      </c>
      <c r="AH91" s="16" t="s">
        <v>105</v>
      </c>
    </row>
    <row r="92" spans="1:34" x14ac:dyDescent="0.25">
      <c r="A92" s="16" t="s">
        <v>30</v>
      </c>
      <c r="B92" s="16">
        <v>1</v>
      </c>
      <c r="C92" s="16">
        <v>21</v>
      </c>
      <c r="D92" s="16">
        <v>908</v>
      </c>
      <c r="E92" s="16" t="s">
        <v>40</v>
      </c>
      <c r="F92" s="16" t="s">
        <v>41</v>
      </c>
      <c r="G92" s="16">
        <v>20</v>
      </c>
      <c r="H92" s="16">
        <v>20</v>
      </c>
      <c r="I92" s="16" t="s">
        <v>100</v>
      </c>
      <c r="J92" s="16" t="s">
        <v>168</v>
      </c>
      <c r="K92" s="16" t="s">
        <v>168</v>
      </c>
      <c r="L92" s="16">
        <v>1</v>
      </c>
      <c r="M92" s="16" t="s">
        <v>102</v>
      </c>
      <c r="N92" s="16" t="s">
        <v>46</v>
      </c>
      <c r="P92" s="16" t="s">
        <v>100</v>
      </c>
      <c r="Q92" s="16" t="s">
        <v>106</v>
      </c>
      <c r="T92" s="16">
        <v>201605</v>
      </c>
      <c r="U92" s="16" t="s">
        <v>34</v>
      </c>
      <c r="V92" s="18">
        <v>0</v>
      </c>
      <c r="W92" s="18">
        <v>-43175.4</v>
      </c>
      <c r="AA92" s="16" t="s">
        <v>35</v>
      </c>
      <c r="AB92" s="16" t="s">
        <v>107</v>
      </c>
      <c r="AD92" s="16" t="s">
        <v>109</v>
      </c>
      <c r="AE92" s="16" t="s">
        <v>36</v>
      </c>
      <c r="AG92" s="16" t="s">
        <v>100</v>
      </c>
      <c r="AH92" s="16" t="s">
        <v>105</v>
      </c>
    </row>
    <row r="93" spans="1:34" x14ac:dyDescent="0.25">
      <c r="A93" s="16" t="s">
        <v>30</v>
      </c>
      <c r="B93" s="16">
        <v>1</v>
      </c>
      <c r="C93" s="16">
        <v>21</v>
      </c>
      <c r="D93" s="16">
        <v>908</v>
      </c>
      <c r="E93" s="16" t="s">
        <v>40</v>
      </c>
      <c r="F93" s="16" t="s">
        <v>41</v>
      </c>
      <c r="G93" s="16">
        <v>20</v>
      </c>
      <c r="H93" s="16">
        <v>20</v>
      </c>
      <c r="I93" s="16" t="s">
        <v>100</v>
      </c>
      <c r="J93" s="16" t="s">
        <v>168</v>
      </c>
      <c r="K93" s="16" t="s">
        <v>168</v>
      </c>
      <c r="L93" s="16">
        <v>1</v>
      </c>
      <c r="M93" s="16" t="s">
        <v>102</v>
      </c>
      <c r="N93" s="16" t="s">
        <v>46</v>
      </c>
      <c r="O93" s="16" t="s">
        <v>82</v>
      </c>
      <c r="P93" s="16" t="s">
        <v>100</v>
      </c>
      <c r="Q93" s="16" t="s">
        <v>106</v>
      </c>
      <c r="T93" s="16">
        <v>201605</v>
      </c>
      <c r="U93" s="16" t="s">
        <v>37</v>
      </c>
      <c r="V93" s="18">
        <v>0</v>
      </c>
      <c r="W93" s="18">
        <v>117006.7</v>
      </c>
      <c r="Y93" s="16">
        <v>742350</v>
      </c>
      <c r="AA93" s="16" t="s">
        <v>35</v>
      </c>
      <c r="AB93" s="16" t="s">
        <v>107</v>
      </c>
      <c r="AD93" s="16" t="s">
        <v>112</v>
      </c>
      <c r="AE93" s="16" t="s">
        <v>36</v>
      </c>
      <c r="AG93" s="16" t="s">
        <v>100</v>
      </c>
      <c r="AH93" s="16" t="s">
        <v>105</v>
      </c>
    </row>
    <row r="94" spans="1:34" x14ac:dyDescent="0.25">
      <c r="A94" s="16" t="s">
        <v>30</v>
      </c>
      <c r="B94" s="16">
        <v>1</v>
      </c>
      <c r="C94" s="16">
        <v>21</v>
      </c>
      <c r="D94" s="16">
        <v>908</v>
      </c>
      <c r="E94" s="16" t="s">
        <v>40</v>
      </c>
      <c r="F94" s="16" t="s">
        <v>41</v>
      </c>
      <c r="G94" s="16">
        <v>20</v>
      </c>
      <c r="H94" s="16">
        <v>20</v>
      </c>
      <c r="I94" s="16" t="s">
        <v>100</v>
      </c>
      <c r="J94" s="16" t="s">
        <v>169</v>
      </c>
      <c r="K94" s="16" t="s">
        <v>169</v>
      </c>
      <c r="L94" s="16">
        <v>1</v>
      </c>
      <c r="M94" s="16" t="s">
        <v>102</v>
      </c>
      <c r="N94" s="16" t="s">
        <v>46</v>
      </c>
      <c r="P94" s="16" t="s">
        <v>57</v>
      </c>
      <c r="Q94" s="16" t="s">
        <v>103</v>
      </c>
      <c r="R94" s="16">
        <v>2734369</v>
      </c>
      <c r="S94" s="62">
        <v>201602000000000</v>
      </c>
      <c r="T94" s="16">
        <v>201605</v>
      </c>
      <c r="U94" s="16" t="s">
        <v>37</v>
      </c>
      <c r="V94" s="18">
        <v>2286.9</v>
      </c>
      <c r="W94" s="18">
        <v>2286.9</v>
      </c>
      <c r="X94" s="16" t="s">
        <v>56</v>
      </c>
      <c r="Y94" s="16">
        <v>742350</v>
      </c>
      <c r="AA94" s="16" t="s">
        <v>35</v>
      </c>
      <c r="AB94" s="16" t="s">
        <v>55</v>
      </c>
      <c r="AD94" s="16" t="s">
        <v>104</v>
      </c>
      <c r="AE94" s="16" t="s">
        <v>45</v>
      </c>
      <c r="AG94" s="16">
        <v>8454</v>
      </c>
      <c r="AH94" s="16" t="s">
        <v>105</v>
      </c>
    </row>
    <row r="95" spans="1:34" x14ac:dyDescent="0.25">
      <c r="A95" s="16" t="s">
        <v>30</v>
      </c>
      <c r="B95" s="16">
        <v>1</v>
      </c>
      <c r="C95" s="16">
        <v>21</v>
      </c>
      <c r="D95" s="16">
        <v>908</v>
      </c>
      <c r="E95" s="16" t="s">
        <v>40</v>
      </c>
      <c r="F95" s="16" t="s">
        <v>41</v>
      </c>
      <c r="G95" s="16">
        <v>20</v>
      </c>
      <c r="H95" s="16">
        <v>20</v>
      </c>
      <c r="I95" s="16" t="s">
        <v>100</v>
      </c>
      <c r="J95" s="16" t="s">
        <v>169</v>
      </c>
      <c r="K95" s="16" t="s">
        <v>169</v>
      </c>
      <c r="L95" s="16">
        <v>1</v>
      </c>
      <c r="M95" s="16" t="s">
        <v>102</v>
      </c>
      <c r="N95" s="16" t="s">
        <v>46</v>
      </c>
      <c r="P95" s="16" t="s">
        <v>100</v>
      </c>
      <c r="Q95" s="16" t="s">
        <v>106</v>
      </c>
      <c r="T95" s="16">
        <v>201605</v>
      </c>
      <c r="U95" s="16" t="s">
        <v>34</v>
      </c>
      <c r="V95" s="18">
        <v>0</v>
      </c>
      <c r="W95" s="18">
        <v>-21587.7</v>
      </c>
      <c r="AA95" s="16" t="s">
        <v>35</v>
      </c>
      <c r="AB95" s="16" t="s">
        <v>107</v>
      </c>
      <c r="AD95" s="16" t="s">
        <v>109</v>
      </c>
      <c r="AE95" s="16" t="s">
        <v>36</v>
      </c>
      <c r="AG95" s="16" t="s">
        <v>100</v>
      </c>
      <c r="AH95" s="16" t="s">
        <v>105</v>
      </c>
    </row>
    <row r="96" spans="1:34" x14ac:dyDescent="0.25">
      <c r="A96" s="16" t="s">
        <v>30</v>
      </c>
      <c r="B96" s="16">
        <v>1</v>
      </c>
      <c r="C96" s="16">
        <v>21</v>
      </c>
      <c r="D96" s="16">
        <v>908</v>
      </c>
      <c r="E96" s="16" t="s">
        <v>40</v>
      </c>
      <c r="F96" s="16" t="s">
        <v>41</v>
      </c>
      <c r="G96" s="16">
        <v>20</v>
      </c>
      <c r="H96" s="16">
        <v>20</v>
      </c>
      <c r="I96" s="16" t="s">
        <v>100</v>
      </c>
      <c r="J96" s="16" t="s">
        <v>169</v>
      </c>
      <c r="K96" s="16" t="s">
        <v>169</v>
      </c>
      <c r="L96" s="16">
        <v>1</v>
      </c>
      <c r="M96" s="16" t="s">
        <v>102</v>
      </c>
      <c r="N96" s="16" t="s">
        <v>46</v>
      </c>
      <c r="O96" s="16" t="s">
        <v>82</v>
      </c>
      <c r="P96" s="16" t="s">
        <v>100</v>
      </c>
      <c r="Q96" s="16" t="s">
        <v>106</v>
      </c>
      <c r="T96" s="16">
        <v>201605</v>
      </c>
      <c r="U96" s="16" t="s">
        <v>37</v>
      </c>
      <c r="V96" s="18">
        <v>0</v>
      </c>
      <c r="W96" s="18">
        <v>4100.71</v>
      </c>
      <c r="Y96" s="16">
        <v>742350</v>
      </c>
      <c r="AA96" s="16" t="s">
        <v>35</v>
      </c>
      <c r="AB96" s="16" t="s">
        <v>107</v>
      </c>
      <c r="AD96" s="16" t="s">
        <v>112</v>
      </c>
      <c r="AE96" s="16" t="s">
        <v>36</v>
      </c>
      <c r="AG96" s="16" t="s">
        <v>100</v>
      </c>
      <c r="AH96" s="16" t="s">
        <v>105</v>
      </c>
    </row>
    <row r="97" spans="1:34" x14ac:dyDescent="0.25">
      <c r="A97" s="16" t="s">
        <v>30</v>
      </c>
      <c r="B97" s="16">
        <v>1</v>
      </c>
      <c r="C97" s="16">
        <v>21</v>
      </c>
      <c r="D97" s="16">
        <v>908</v>
      </c>
      <c r="E97" s="16" t="s">
        <v>40</v>
      </c>
      <c r="F97" s="16" t="s">
        <v>41</v>
      </c>
      <c r="G97" s="16">
        <v>20</v>
      </c>
      <c r="H97" s="16">
        <v>20</v>
      </c>
      <c r="I97" s="16" t="s">
        <v>100</v>
      </c>
      <c r="J97" s="16" t="s">
        <v>170</v>
      </c>
      <c r="K97" s="16" t="s">
        <v>170</v>
      </c>
      <c r="L97" s="16">
        <v>1</v>
      </c>
      <c r="M97" s="16" t="s">
        <v>102</v>
      </c>
      <c r="N97" s="16">
        <v>34</v>
      </c>
      <c r="P97" s="16" t="s">
        <v>57</v>
      </c>
      <c r="Q97" s="16" t="s">
        <v>43</v>
      </c>
      <c r="R97" s="16">
        <v>2721682</v>
      </c>
      <c r="S97" s="62">
        <v>42220161358</v>
      </c>
      <c r="T97" s="16">
        <v>201605</v>
      </c>
      <c r="U97" s="16" t="s">
        <v>37</v>
      </c>
      <c r="V97" s="18">
        <v>0</v>
      </c>
      <c r="W97" s="18">
        <v>1149.3499999999999</v>
      </c>
      <c r="Y97" s="16">
        <v>742350</v>
      </c>
      <c r="AA97" s="16" t="s">
        <v>35</v>
      </c>
      <c r="AB97" s="16" t="s">
        <v>55</v>
      </c>
      <c r="AD97" s="16" t="s">
        <v>157</v>
      </c>
      <c r="AE97" s="16" t="s">
        <v>45</v>
      </c>
      <c r="AG97" s="16">
        <v>8454</v>
      </c>
      <c r="AH97" s="16" t="s">
        <v>105</v>
      </c>
    </row>
    <row r="98" spans="1:34" x14ac:dyDescent="0.25">
      <c r="A98" s="16" t="s">
        <v>30</v>
      </c>
      <c r="B98" s="16">
        <v>1</v>
      </c>
      <c r="C98" s="16">
        <v>21</v>
      </c>
      <c r="D98" s="16">
        <v>908</v>
      </c>
      <c r="E98" s="16" t="s">
        <v>40</v>
      </c>
      <c r="F98" s="16" t="s">
        <v>41</v>
      </c>
      <c r="G98" s="16">
        <v>20</v>
      </c>
      <c r="H98" s="16">
        <v>20</v>
      </c>
      <c r="I98" s="16" t="s">
        <v>100</v>
      </c>
      <c r="J98" s="16" t="s">
        <v>170</v>
      </c>
      <c r="K98" s="16" t="s">
        <v>170</v>
      </c>
      <c r="L98" s="16">
        <v>1</v>
      </c>
      <c r="M98" s="16" t="s">
        <v>102</v>
      </c>
      <c r="N98" s="16">
        <v>34</v>
      </c>
      <c r="P98" s="16" t="s">
        <v>57</v>
      </c>
      <c r="Q98" s="16" t="s">
        <v>43</v>
      </c>
      <c r="R98" s="16">
        <v>2722935</v>
      </c>
      <c r="S98" s="62">
        <v>4292016001</v>
      </c>
      <c r="T98" s="16">
        <v>201605</v>
      </c>
      <c r="U98" s="16" t="s">
        <v>37</v>
      </c>
      <c r="V98" s="18">
        <v>0</v>
      </c>
      <c r="W98" s="18">
        <v>550.65</v>
      </c>
      <c r="Y98" s="16">
        <v>742350</v>
      </c>
      <c r="AA98" s="16" t="s">
        <v>35</v>
      </c>
      <c r="AB98" s="16" t="s">
        <v>55</v>
      </c>
      <c r="AD98" s="16" t="s">
        <v>171</v>
      </c>
      <c r="AE98" s="16" t="s">
        <v>45</v>
      </c>
      <c r="AG98" s="16">
        <v>8454</v>
      </c>
      <c r="AH98" s="16" t="s">
        <v>105</v>
      </c>
    </row>
    <row r="99" spans="1:34" x14ac:dyDescent="0.25">
      <c r="A99" s="16" t="s">
        <v>30</v>
      </c>
      <c r="B99" s="16">
        <v>1</v>
      </c>
      <c r="C99" s="16">
        <v>21</v>
      </c>
      <c r="D99" s="16">
        <v>908</v>
      </c>
      <c r="E99" s="16" t="s">
        <v>40</v>
      </c>
      <c r="F99" s="16" t="s">
        <v>41</v>
      </c>
      <c r="G99" s="16">
        <v>20</v>
      </c>
      <c r="H99" s="16">
        <v>20</v>
      </c>
      <c r="I99" s="16" t="s">
        <v>100</v>
      </c>
      <c r="J99" s="16" t="s">
        <v>170</v>
      </c>
      <c r="K99" s="16" t="s">
        <v>170</v>
      </c>
      <c r="L99" s="16">
        <v>1</v>
      </c>
      <c r="M99" s="16" t="s">
        <v>102</v>
      </c>
      <c r="N99" s="16">
        <v>34</v>
      </c>
      <c r="P99" s="16" t="s">
        <v>100</v>
      </c>
      <c r="Q99" s="16" t="s">
        <v>81</v>
      </c>
      <c r="R99" s="16">
        <v>2721682</v>
      </c>
      <c r="T99" s="16">
        <v>201605</v>
      </c>
      <c r="U99" s="16" t="s">
        <v>34</v>
      </c>
      <c r="V99" s="18">
        <v>0</v>
      </c>
      <c r="W99" s="18">
        <v>-1149.3499999999999</v>
      </c>
      <c r="Y99" s="16">
        <v>742350</v>
      </c>
      <c r="AA99" s="16" t="s">
        <v>35</v>
      </c>
      <c r="AB99" s="16" t="s">
        <v>107</v>
      </c>
      <c r="AD99" s="16" t="s">
        <v>118</v>
      </c>
      <c r="AE99" s="16" t="s">
        <v>36</v>
      </c>
      <c r="AG99" s="16" t="s">
        <v>100</v>
      </c>
      <c r="AH99" s="16" t="s">
        <v>105</v>
      </c>
    </row>
    <row r="100" spans="1:34" x14ac:dyDescent="0.25">
      <c r="A100" s="16" t="s">
        <v>30</v>
      </c>
      <c r="B100" s="16">
        <v>1</v>
      </c>
      <c r="C100" s="16">
        <v>21</v>
      </c>
      <c r="D100" s="16">
        <v>908</v>
      </c>
      <c r="E100" s="16" t="s">
        <v>40</v>
      </c>
      <c r="F100" s="16" t="s">
        <v>41</v>
      </c>
      <c r="G100" s="16">
        <v>20</v>
      </c>
      <c r="H100" s="16">
        <v>20</v>
      </c>
      <c r="I100" s="16" t="s">
        <v>100</v>
      </c>
      <c r="J100" s="16" t="s">
        <v>170</v>
      </c>
      <c r="K100" s="16" t="s">
        <v>170</v>
      </c>
      <c r="L100" s="16">
        <v>1</v>
      </c>
      <c r="M100" s="16" t="s">
        <v>102</v>
      </c>
      <c r="N100" s="16">
        <v>34</v>
      </c>
      <c r="P100" s="16" t="s">
        <v>100</v>
      </c>
      <c r="Q100" s="16" t="s">
        <v>81</v>
      </c>
      <c r="R100" s="16">
        <v>2722935</v>
      </c>
      <c r="T100" s="16">
        <v>201605</v>
      </c>
      <c r="U100" s="16" t="s">
        <v>34</v>
      </c>
      <c r="V100" s="18">
        <v>0</v>
      </c>
      <c r="W100" s="18">
        <v>-550.65</v>
      </c>
      <c r="Y100" s="16">
        <v>742350</v>
      </c>
      <c r="AA100" s="16" t="s">
        <v>35</v>
      </c>
      <c r="AB100" s="16" t="s">
        <v>107</v>
      </c>
      <c r="AD100" s="16" t="s">
        <v>118</v>
      </c>
      <c r="AE100" s="16" t="s">
        <v>36</v>
      </c>
      <c r="AG100" s="16" t="s">
        <v>100</v>
      </c>
      <c r="AH100" s="16" t="s">
        <v>105</v>
      </c>
    </row>
    <row r="101" spans="1:34" x14ac:dyDescent="0.25">
      <c r="A101" s="16" t="s">
        <v>30</v>
      </c>
      <c r="B101" s="16">
        <v>1</v>
      </c>
      <c r="C101" s="16">
        <v>21</v>
      </c>
      <c r="D101" s="16">
        <v>908</v>
      </c>
      <c r="E101" s="16" t="s">
        <v>40</v>
      </c>
      <c r="F101" s="16" t="s">
        <v>41</v>
      </c>
      <c r="G101" s="16">
        <v>20</v>
      </c>
      <c r="H101" s="16">
        <v>20</v>
      </c>
      <c r="I101" s="16" t="s">
        <v>100</v>
      </c>
      <c r="J101" s="16" t="s">
        <v>170</v>
      </c>
      <c r="K101" s="16" t="s">
        <v>170</v>
      </c>
      <c r="L101" s="16">
        <v>1</v>
      </c>
      <c r="M101" s="16" t="s">
        <v>102</v>
      </c>
      <c r="N101" s="16">
        <v>80</v>
      </c>
      <c r="O101" s="16" t="s">
        <v>52</v>
      </c>
      <c r="P101" s="16" t="s">
        <v>163</v>
      </c>
      <c r="Q101" s="16" t="s">
        <v>172</v>
      </c>
      <c r="R101" s="16">
        <v>2738192</v>
      </c>
      <c r="S101" s="62">
        <v>3076459</v>
      </c>
      <c r="T101" s="16">
        <v>201605</v>
      </c>
      <c r="U101" s="16" t="s">
        <v>37</v>
      </c>
      <c r="V101" s="18">
        <v>0</v>
      </c>
      <c r="W101" s="18">
        <v>243.96</v>
      </c>
      <c r="AA101" s="16" t="s">
        <v>35</v>
      </c>
      <c r="AB101" s="16" t="s">
        <v>44</v>
      </c>
      <c r="AD101" s="16" t="s">
        <v>165</v>
      </c>
      <c r="AE101" s="16" t="s">
        <v>45</v>
      </c>
      <c r="AG101" s="16">
        <v>76145</v>
      </c>
      <c r="AH101" s="16" t="s">
        <v>105</v>
      </c>
    </row>
    <row r="102" spans="1:34" x14ac:dyDescent="0.25">
      <c r="A102" s="16" t="s">
        <v>30</v>
      </c>
      <c r="B102" s="16">
        <v>1</v>
      </c>
      <c r="C102" s="16">
        <v>21</v>
      </c>
      <c r="D102" s="16">
        <v>908</v>
      </c>
      <c r="E102" s="16" t="s">
        <v>40</v>
      </c>
      <c r="F102" s="16" t="s">
        <v>41</v>
      </c>
      <c r="G102" s="16">
        <v>20</v>
      </c>
      <c r="H102" s="16">
        <v>20</v>
      </c>
      <c r="I102" s="16" t="s">
        <v>100</v>
      </c>
      <c r="J102" s="16" t="s">
        <v>170</v>
      </c>
      <c r="K102" s="16" t="s">
        <v>170</v>
      </c>
      <c r="L102" s="16">
        <v>1</v>
      </c>
      <c r="M102" s="16" t="s">
        <v>102</v>
      </c>
      <c r="N102" s="16">
        <v>80</v>
      </c>
      <c r="O102" s="16" t="s">
        <v>52</v>
      </c>
      <c r="P102" s="16" t="s">
        <v>163</v>
      </c>
      <c r="Q102" s="16" t="s">
        <v>173</v>
      </c>
      <c r="R102" s="16">
        <v>2738192</v>
      </c>
      <c r="S102" s="62">
        <v>3076459</v>
      </c>
      <c r="T102" s="16">
        <v>201605</v>
      </c>
      <c r="U102" s="16" t="s">
        <v>37</v>
      </c>
      <c r="V102" s="18">
        <v>0</v>
      </c>
      <c r="W102" s="18">
        <v>217.23</v>
      </c>
      <c r="AA102" s="16" t="s">
        <v>35</v>
      </c>
      <c r="AB102" s="16" t="s">
        <v>44</v>
      </c>
      <c r="AD102" s="16" t="s">
        <v>165</v>
      </c>
      <c r="AE102" s="16" t="s">
        <v>45</v>
      </c>
      <c r="AG102" s="16">
        <v>76145</v>
      </c>
      <c r="AH102" s="16" t="s">
        <v>105</v>
      </c>
    </row>
    <row r="103" spans="1:34" x14ac:dyDescent="0.25">
      <c r="A103" s="16" t="s">
        <v>30</v>
      </c>
      <c r="B103" s="16">
        <v>1</v>
      </c>
      <c r="C103" s="16">
        <v>21</v>
      </c>
      <c r="D103" s="16">
        <v>908</v>
      </c>
      <c r="E103" s="16" t="s">
        <v>40</v>
      </c>
      <c r="F103" s="16" t="s">
        <v>41</v>
      </c>
      <c r="G103" s="16">
        <v>20</v>
      </c>
      <c r="H103" s="16">
        <v>20</v>
      </c>
      <c r="I103" s="16" t="s">
        <v>100</v>
      </c>
      <c r="J103" s="16" t="s">
        <v>170</v>
      </c>
      <c r="K103" s="16" t="s">
        <v>170</v>
      </c>
      <c r="L103" s="16">
        <v>1</v>
      </c>
      <c r="M103" s="16" t="s">
        <v>102</v>
      </c>
      <c r="N103" s="16">
        <v>80</v>
      </c>
      <c r="O103" s="16" t="s">
        <v>52</v>
      </c>
      <c r="P103" s="16" t="s">
        <v>163</v>
      </c>
      <c r="Q103" s="16" t="s">
        <v>174</v>
      </c>
      <c r="R103" s="16">
        <v>2738192</v>
      </c>
      <c r="S103" s="62">
        <v>3076459</v>
      </c>
      <c r="T103" s="16">
        <v>201605</v>
      </c>
      <c r="U103" s="16" t="s">
        <v>37</v>
      </c>
      <c r="V103" s="18">
        <v>0</v>
      </c>
      <c r="W103" s="18">
        <v>10</v>
      </c>
      <c r="AA103" s="16" t="s">
        <v>35</v>
      </c>
      <c r="AB103" s="16" t="s">
        <v>44</v>
      </c>
      <c r="AD103" s="16" t="s">
        <v>165</v>
      </c>
      <c r="AE103" s="16" t="s">
        <v>45</v>
      </c>
      <c r="AG103" s="16">
        <v>76145</v>
      </c>
      <c r="AH103" s="16" t="s">
        <v>105</v>
      </c>
    </row>
    <row r="104" spans="1:34" x14ac:dyDescent="0.25">
      <c r="A104" s="16" t="s">
        <v>30</v>
      </c>
      <c r="B104" s="16">
        <v>1</v>
      </c>
      <c r="C104" s="16">
        <v>21</v>
      </c>
      <c r="D104" s="16">
        <v>908</v>
      </c>
      <c r="E104" s="16" t="s">
        <v>40</v>
      </c>
      <c r="F104" s="16" t="s">
        <v>41</v>
      </c>
      <c r="G104" s="16">
        <v>20</v>
      </c>
      <c r="H104" s="16">
        <v>20</v>
      </c>
      <c r="I104" s="16" t="s">
        <v>100</v>
      </c>
      <c r="J104" s="16" t="s">
        <v>170</v>
      </c>
      <c r="K104" s="16" t="s">
        <v>170</v>
      </c>
      <c r="L104" s="16">
        <v>1</v>
      </c>
      <c r="M104" s="16" t="s">
        <v>102</v>
      </c>
      <c r="N104" s="16">
        <v>80</v>
      </c>
      <c r="O104" s="16" t="s">
        <v>52</v>
      </c>
      <c r="P104" s="16" t="s">
        <v>163</v>
      </c>
      <c r="Q104" s="16" t="s">
        <v>175</v>
      </c>
      <c r="R104" s="16">
        <v>2738192</v>
      </c>
      <c r="S104" s="62">
        <v>3076459</v>
      </c>
      <c r="T104" s="16">
        <v>201605</v>
      </c>
      <c r="U104" s="16" t="s">
        <v>37</v>
      </c>
      <c r="V104" s="18">
        <v>0</v>
      </c>
      <c r="W104" s="18">
        <v>10</v>
      </c>
      <c r="AA104" s="16" t="s">
        <v>35</v>
      </c>
      <c r="AB104" s="16" t="s">
        <v>44</v>
      </c>
      <c r="AD104" s="16" t="s">
        <v>165</v>
      </c>
      <c r="AE104" s="16" t="s">
        <v>45</v>
      </c>
      <c r="AG104" s="16">
        <v>76145</v>
      </c>
      <c r="AH104" s="16" t="s">
        <v>105</v>
      </c>
    </row>
    <row r="105" spans="1:34" x14ac:dyDescent="0.25">
      <c r="A105" s="16" t="s">
        <v>30</v>
      </c>
      <c r="B105" s="16">
        <v>1</v>
      </c>
      <c r="C105" s="16">
        <v>21</v>
      </c>
      <c r="D105" s="16">
        <v>908</v>
      </c>
      <c r="E105" s="16" t="s">
        <v>40</v>
      </c>
      <c r="F105" s="16" t="s">
        <v>41</v>
      </c>
      <c r="G105" s="16">
        <v>20</v>
      </c>
      <c r="H105" s="16">
        <v>20</v>
      </c>
      <c r="I105" s="16" t="s">
        <v>100</v>
      </c>
      <c r="J105" s="16" t="s">
        <v>170</v>
      </c>
      <c r="K105" s="16" t="s">
        <v>170</v>
      </c>
      <c r="L105" s="16">
        <v>1</v>
      </c>
      <c r="M105" s="16" t="s">
        <v>102</v>
      </c>
      <c r="N105" s="16">
        <v>80</v>
      </c>
      <c r="O105" s="16" t="s">
        <v>52</v>
      </c>
      <c r="P105" s="16" t="s">
        <v>163</v>
      </c>
      <c r="Q105" s="16" t="s">
        <v>176</v>
      </c>
      <c r="R105" s="16">
        <v>2738192</v>
      </c>
      <c r="S105" s="62">
        <v>3076459</v>
      </c>
      <c r="T105" s="16">
        <v>201605</v>
      </c>
      <c r="U105" s="16" t="s">
        <v>37</v>
      </c>
      <c r="V105" s="18">
        <v>0</v>
      </c>
      <c r="W105" s="18">
        <v>20.37</v>
      </c>
      <c r="AA105" s="16" t="s">
        <v>35</v>
      </c>
      <c r="AB105" s="16" t="s">
        <v>44</v>
      </c>
      <c r="AD105" s="16" t="s">
        <v>165</v>
      </c>
      <c r="AE105" s="16" t="s">
        <v>45</v>
      </c>
      <c r="AG105" s="16">
        <v>76145</v>
      </c>
      <c r="AH105" s="16" t="s">
        <v>105</v>
      </c>
    </row>
    <row r="106" spans="1:34" x14ac:dyDescent="0.25">
      <c r="A106" s="16" t="s">
        <v>30</v>
      </c>
      <c r="B106" s="16">
        <v>1</v>
      </c>
      <c r="C106" s="16">
        <v>21</v>
      </c>
      <c r="D106" s="16">
        <v>908</v>
      </c>
      <c r="E106" s="16" t="s">
        <v>40</v>
      </c>
      <c r="F106" s="16" t="s">
        <v>41</v>
      </c>
      <c r="G106" s="16">
        <v>20</v>
      </c>
      <c r="H106" s="16">
        <v>20</v>
      </c>
      <c r="I106" s="16" t="s">
        <v>100</v>
      </c>
      <c r="J106" s="16" t="s">
        <v>170</v>
      </c>
      <c r="K106" s="16" t="s">
        <v>170</v>
      </c>
      <c r="L106" s="16">
        <v>1</v>
      </c>
      <c r="M106" s="16" t="s">
        <v>102</v>
      </c>
      <c r="N106" s="16">
        <v>80</v>
      </c>
      <c r="O106" s="16" t="s">
        <v>52</v>
      </c>
      <c r="P106" s="16" t="s">
        <v>163</v>
      </c>
      <c r="Q106" s="16" t="s">
        <v>177</v>
      </c>
      <c r="R106" s="16">
        <v>2738192</v>
      </c>
      <c r="S106" s="62">
        <v>3076459</v>
      </c>
      <c r="T106" s="16">
        <v>201605</v>
      </c>
      <c r="U106" s="16" t="s">
        <v>37</v>
      </c>
      <c r="V106" s="18">
        <v>0</v>
      </c>
      <c r="W106" s="18">
        <v>36.14</v>
      </c>
      <c r="AA106" s="16" t="s">
        <v>35</v>
      </c>
      <c r="AB106" s="16" t="s">
        <v>44</v>
      </c>
      <c r="AD106" s="16" t="s">
        <v>165</v>
      </c>
      <c r="AE106" s="16" t="s">
        <v>45</v>
      </c>
      <c r="AG106" s="16">
        <v>76145</v>
      </c>
      <c r="AH106" s="16" t="s">
        <v>105</v>
      </c>
    </row>
    <row r="107" spans="1:34" x14ac:dyDescent="0.25">
      <c r="A107" s="16" t="s">
        <v>30</v>
      </c>
      <c r="B107" s="16">
        <v>1</v>
      </c>
      <c r="C107" s="16">
        <v>21</v>
      </c>
      <c r="D107" s="16">
        <v>908</v>
      </c>
      <c r="E107" s="16" t="s">
        <v>40</v>
      </c>
      <c r="F107" s="16" t="s">
        <v>41</v>
      </c>
      <c r="G107" s="16">
        <v>20</v>
      </c>
      <c r="H107" s="16">
        <v>20</v>
      </c>
      <c r="I107" s="16" t="s">
        <v>100</v>
      </c>
      <c r="J107" s="16" t="s">
        <v>170</v>
      </c>
      <c r="K107" s="16" t="s">
        <v>170</v>
      </c>
      <c r="L107" s="16">
        <v>1</v>
      </c>
      <c r="M107" s="16" t="s">
        <v>102</v>
      </c>
      <c r="N107" s="16">
        <v>80</v>
      </c>
      <c r="O107" s="16" t="s">
        <v>53</v>
      </c>
      <c r="P107" s="16" t="s">
        <v>178</v>
      </c>
      <c r="Q107" s="16" t="s">
        <v>179</v>
      </c>
      <c r="R107" s="16">
        <v>2741787</v>
      </c>
      <c r="S107" s="62">
        <v>3123276</v>
      </c>
      <c r="T107" s="16">
        <v>201605</v>
      </c>
      <c r="U107" s="16" t="s">
        <v>37</v>
      </c>
      <c r="V107" s="18">
        <v>0</v>
      </c>
      <c r="W107" s="18">
        <v>30</v>
      </c>
      <c r="AA107" s="16" t="s">
        <v>35</v>
      </c>
      <c r="AB107" s="16" t="s">
        <v>44</v>
      </c>
      <c r="AD107" s="16" t="s">
        <v>124</v>
      </c>
      <c r="AE107" s="16" t="s">
        <v>45</v>
      </c>
      <c r="AG107" s="16">
        <v>52473</v>
      </c>
      <c r="AH107" s="16" t="s">
        <v>105</v>
      </c>
    </row>
    <row r="108" spans="1:34" x14ac:dyDescent="0.25">
      <c r="A108" s="16" t="s">
        <v>30</v>
      </c>
      <c r="B108" s="16">
        <v>1</v>
      </c>
      <c r="C108" s="16">
        <v>21</v>
      </c>
      <c r="D108" s="16">
        <v>908</v>
      </c>
      <c r="E108" s="16" t="s">
        <v>40</v>
      </c>
      <c r="F108" s="16" t="s">
        <v>41</v>
      </c>
      <c r="G108" s="16">
        <v>20</v>
      </c>
      <c r="H108" s="16">
        <v>20</v>
      </c>
      <c r="I108" s="16" t="s">
        <v>100</v>
      </c>
      <c r="J108" s="16" t="s">
        <v>170</v>
      </c>
      <c r="K108" s="16" t="s">
        <v>170</v>
      </c>
      <c r="L108" s="16">
        <v>1</v>
      </c>
      <c r="M108" s="16" t="s">
        <v>102</v>
      </c>
      <c r="N108" s="16">
        <v>80</v>
      </c>
      <c r="O108" s="16" t="s">
        <v>53</v>
      </c>
      <c r="P108" s="16" t="s">
        <v>178</v>
      </c>
      <c r="Q108" s="16" t="s">
        <v>172</v>
      </c>
      <c r="R108" s="16">
        <v>2741787</v>
      </c>
      <c r="S108" s="62">
        <v>3123276</v>
      </c>
      <c r="T108" s="16">
        <v>201605</v>
      </c>
      <c r="U108" s="16" t="s">
        <v>37</v>
      </c>
      <c r="V108" s="18">
        <v>0</v>
      </c>
      <c r="W108" s="18">
        <v>374.95</v>
      </c>
      <c r="AA108" s="16" t="s">
        <v>35</v>
      </c>
      <c r="AB108" s="16" t="s">
        <v>44</v>
      </c>
      <c r="AD108" s="16" t="s">
        <v>124</v>
      </c>
      <c r="AE108" s="16" t="s">
        <v>45</v>
      </c>
      <c r="AG108" s="16">
        <v>52473</v>
      </c>
      <c r="AH108" s="16" t="s">
        <v>105</v>
      </c>
    </row>
    <row r="109" spans="1:34" x14ac:dyDescent="0.25">
      <c r="A109" s="16" t="s">
        <v>30</v>
      </c>
      <c r="B109" s="16">
        <v>1</v>
      </c>
      <c r="C109" s="16">
        <v>21</v>
      </c>
      <c r="D109" s="16">
        <v>908</v>
      </c>
      <c r="E109" s="16" t="s">
        <v>40</v>
      </c>
      <c r="F109" s="16" t="s">
        <v>41</v>
      </c>
      <c r="G109" s="16">
        <v>20</v>
      </c>
      <c r="H109" s="16">
        <v>20</v>
      </c>
      <c r="I109" s="16" t="s">
        <v>100</v>
      </c>
      <c r="J109" s="16" t="s">
        <v>170</v>
      </c>
      <c r="K109" s="16" t="s">
        <v>170</v>
      </c>
      <c r="L109" s="16">
        <v>1</v>
      </c>
      <c r="M109" s="16" t="s">
        <v>102</v>
      </c>
      <c r="N109" s="16">
        <v>80</v>
      </c>
      <c r="O109" s="16" t="s">
        <v>53</v>
      </c>
      <c r="P109" s="16" t="s">
        <v>178</v>
      </c>
      <c r="Q109" s="16" t="s">
        <v>180</v>
      </c>
      <c r="R109" s="16">
        <v>2741787</v>
      </c>
      <c r="S109" s="62">
        <v>3123276</v>
      </c>
      <c r="T109" s="16">
        <v>201605</v>
      </c>
      <c r="U109" s="16" t="s">
        <v>37</v>
      </c>
      <c r="V109" s="18">
        <v>0</v>
      </c>
      <c r="W109" s="18">
        <v>1346.59</v>
      </c>
      <c r="AA109" s="16" t="s">
        <v>35</v>
      </c>
      <c r="AB109" s="16" t="s">
        <v>44</v>
      </c>
      <c r="AD109" s="16" t="s">
        <v>124</v>
      </c>
      <c r="AE109" s="16" t="s">
        <v>45</v>
      </c>
      <c r="AG109" s="16">
        <v>52473</v>
      </c>
      <c r="AH109" s="16" t="s">
        <v>105</v>
      </c>
    </row>
    <row r="110" spans="1:34" x14ac:dyDescent="0.25">
      <c r="A110" s="16" t="s">
        <v>30</v>
      </c>
      <c r="B110" s="16">
        <v>1</v>
      </c>
      <c r="C110" s="16">
        <v>21</v>
      </c>
      <c r="D110" s="16">
        <v>908</v>
      </c>
      <c r="E110" s="16" t="s">
        <v>40</v>
      </c>
      <c r="F110" s="16" t="s">
        <v>41</v>
      </c>
      <c r="G110" s="16">
        <v>20</v>
      </c>
      <c r="H110" s="16">
        <v>20</v>
      </c>
      <c r="I110" s="16" t="s">
        <v>100</v>
      </c>
      <c r="J110" s="16" t="s">
        <v>170</v>
      </c>
      <c r="K110" s="16" t="s">
        <v>170</v>
      </c>
      <c r="L110" s="16">
        <v>1</v>
      </c>
      <c r="M110" s="16" t="s">
        <v>102</v>
      </c>
      <c r="N110" s="16">
        <v>80</v>
      </c>
      <c r="O110" s="16" t="s">
        <v>53</v>
      </c>
      <c r="P110" s="16" t="s">
        <v>178</v>
      </c>
      <c r="Q110" s="16" t="s">
        <v>181</v>
      </c>
      <c r="R110" s="16">
        <v>2741787</v>
      </c>
      <c r="S110" s="62">
        <v>3123276</v>
      </c>
      <c r="T110" s="16">
        <v>201605</v>
      </c>
      <c r="U110" s="16" t="s">
        <v>37</v>
      </c>
      <c r="V110" s="18">
        <v>0</v>
      </c>
      <c r="W110" s="18">
        <v>33.409999999999997</v>
      </c>
      <c r="AA110" s="16" t="s">
        <v>35</v>
      </c>
      <c r="AB110" s="16" t="s">
        <v>44</v>
      </c>
      <c r="AD110" s="16" t="s">
        <v>124</v>
      </c>
      <c r="AE110" s="16" t="s">
        <v>45</v>
      </c>
      <c r="AG110" s="16">
        <v>52473</v>
      </c>
      <c r="AH110" s="16" t="s">
        <v>105</v>
      </c>
    </row>
    <row r="111" spans="1:34" x14ac:dyDescent="0.25">
      <c r="A111" s="16" t="s">
        <v>30</v>
      </c>
      <c r="B111" s="16">
        <v>1</v>
      </c>
      <c r="C111" s="16">
        <v>21</v>
      </c>
      <c r="D111" s="16">
        <v>908</v>
      </c>
      <c r="E111" s="16" t="s">
        <v>40</v>
      </c>
      <c r="F111" s="16" t="s">
        <v>41</v>
      </c>
      <c r="G111" s="16">
        <v>20</v>
      </c>
      <c r="H111" s="16">
        <v>20</v>
      </c>
      <c r="I111" s="16" t="s">
        <v>100</v>
      </c>
      <c r="J111" s="16" t="s">
        <v>170</v>
      </c>
      <c r="K111" s="16" t="s">
        <v>170</v>
      </c>
      <c r="L111" s="16">
        <v>1</v>
      </c>
      <c r="M111" s="16" t="s">
        <v>102</v>
      </c>
      <c r="N111" s="16">
        <v>82</v>
      </c>
      <c r="O111" s="16" t="s">
        <v>52</v>
      </c>
      <c r="P111" s="16" t="s">
        <v>163</v>
      </c>
      <c r="Q111" s="16" t="s">
        <v>182</v>
      </c>
      <c r="R111" s="16">
        <v>2738192</v>
      </c>
      <c r="S111" s="62">
        <v>3076459</v>
      </c>
      <c r="T111" s="16">
        <v>201605</v>
      </c>
      <c r="U111" s="16" t="s">
        <v>37</v>
      </c>
      <c r="V111" s="18">
        <v>0</v>
      </c>
      <c r="W111" s="18">
        <v>17.47</v>
      </c>
      <c r="AA111" s="16" t="s">
        <v>35</v>
      </c>
      <c r="AB111" s="16" t="s">
        <v>44</v>
      </c>
      <c r="AD111" s="16" t="s">
        <v>165</v>
      </c>
      <c r="AE111" s="16" t="s">
        <v>45</v>
      </c>
      <c r="AG111" s="16">
        <v>76145</v>
      </c>
      <c r="AH111" s="16" t="s">
        <v>105</v>
      </c>
    </row>
    <row r="112" spans="1:34" x14ac:dyDescent="0.25">
      <c r="A112" s="16" t="s">
        <v>30</v>
      </c>
      <c r="B112" s="16">
        <v>1</v>
      </c>
      <c r="C112" s="16">
        <v>21</v>
      </c>
      <c r="D112" s="16">
        <v>908</v>
      </c>
      <c r="E112" s="16" t="s">
        <v>40</v>
      </c>
      <c r="F112" s="16" t="s">
        <v>41</v>
      </c>
      <c r="G112" s="16">
        <v>20</v>
      </c>
      <c r="H112" s="16">
        <v>20</v>
      </c>
      <c r="I112" s="16" t="s">
        <v>100</v>
      </c>
      <c r="J112" s="16" t="s">
        <v>170</v>
      </c>
      <c r="K112" s="16" t="s">
        <v>170</v>
      </c>
      <c r="L112" s="16">
        <v>1</v>
      </c>
      <c r="M112" s="16" t="s">
        <v>102</v>
      </c>
      <c r="N112" s="16">
        <v>82</v>
      </c>
      <c r="O112" s="16" t="s">
        <v>53</v>
      </c>
      <c r="P112" s="16" t="s">
        <v>178</v>
      </c>
      <c r="Q112" s="16" t="s">
        <v>183</v>
      </c>
      <c r="R112" s="16">
        <v>2741787</v>
      </c>
      <c r="S112" s="62">
        <v>3123276</v>
      </c>
      <c r="T112" s="16">
        <v>201605</v>
      </c>
      <c r="U112" s="16" t="s">
        <v>37</v>
      </c>
      <c r="V112" s="18">
        <v>0</v>
      </c>
      <c r="W112" s="18">
        <v>38.74</v>
      </c>
      <c r="AA112" s="16" t="s">
        <v>35</v>
      </c>
      <c r="AB112" s="16" t="s">
        <v>44</v>
      </c>
      <c r="AD112" s="16" t="s">
        <v>124</v>
      </c>
      <c r="AE112" s="16" t="s">
        <v>45</v>
      </c>
      <c r="AG112" s="16">
        <v>52473</v>
      </c>
      <c r="AH112" s="16" t="s">
        <v>105</v>
      </c>
    </row>
    <row r="113" spans="1:34" x14ac:dyDescent="0.25">
      <c r="A113" s="16" t="s">
        <v>30</v>
      </c>
      <c r="B113" s="16">
        <v>1</v>
      </c>
      <c r="C113" s="16">
        <v>21</v>
      </c>
      <c r="D113" s="16">
        <v>908</v>
      </c>
      <c r="E113" s="16" t="s">
        <v>40</v>
      </c>
      <c r="F113" s="16" t="s">
        <v>41</v>
      </c>
      <c r="G113" s="16">
        <v>20</v>
      </c>
      <c r="H113" s="16">
        <v>20</v>
      </c>
      <c r="I113" s="16" t="s">
        <v>100</v>
      </c>
      <c r="J113" s="16" t="s">
        <v>170</v>
      </c>
      <c r="K113" s="16" t="s">
        <v>170</v>
      </c>
      <c r="L113" s="16">
        <v>1</v>
      </c>
      <c r="M113" s="16" t="s">
        <v>102</v>
      </c>
      <c r="N113" s="16">
        <v>82</v>
      </c>
      <c r="O113" s="16" t="s">
        <v>53</v>
      </c>
      <c r="P113" s="16" t="s">
        <v>178</v>
      </c>
      <c r="Q113" s="16" t="s">
        <v>184</v>
      </c>
      <c r="R113" s="16">
        <v>2741787</v>
      </c>
      <c r="S113" s="62">
        <v>3123276</v>
      </c>
      <c r="T113" s="16">
        <v>201605</v>
      </c>
      <c r="U113" s="16" t="s">
        <v>37</v>
      </c>
      <c r="V113" s="18">
        <v>0</v>
      </c>
      <c r="W113" s="18">
        <v>152.77000000000001</v>
      </c>
      <c r="AA113" s="16" t="s">
        <v>35</v>
      </c>
      <c r="AB113" s="16" t="s">
        <v>44</v>
      </c>
      <c r="AD113" s="16" t="s">
        <v>124</v>
      </c>
      <c r="AE113" s="16" t="s">
        <v>45</v>
      </c>
      <c r="AG113" s="16">
        <v>52473</v>
      </c>
      <c r="AH113" s="16" t="s">
        <v>105</v>
      </c>
    </row>
    <row r="114" spans="1:34" x14ac:dyDescent="0.25">
      <c r="A114" s="16" t="s">
        <v>30</v>
      </c>
      <c r="B114" s="16">
        <v>1</v>
      </c>
      <c r="C114" s="16">
        <v>21</v>
      </c>
      <c r="D114" s="16">
        <v>908</v>
      </c>
      <c r="E114" s="16" t="s">
        <v>40</v>
      </c>
      <c r="F114" s="16" t="s">
        <v>41</v>
      </c>
      <c r="G114" s="16">
        <v>20</v>
      </c>
      <c r="H114" s="16">
        <v>20</v>
      </c>
      <c r="I114" s="16" t="s">
        <v>100</v>
      </c>
      <c r="J114" s="16" t="s">
        <v>170</v>
      </c>
      <c r="K114" s="16" t="s">
        <v>170</v>
      </c>
      <c r="L114" s="16">
        <v>1</v>
      </c>
      <c r="M114" s="16" t="s">
        <v>102</v>
      </c>
      <c r="N114" s="16" t="s">
        <v>46</v>
      </c>
      <c r="P114" s="16" t="s">
        <v>57</v>
      </c>
      <c r="Q114" s="16" t="s">
        <v>103</v>
      </c>
      <c r="R114" s="16">
        <v>2721682</v>
      </c>
      <c r="S114" s="62">
        <v>42220161358</v>
      </c>
      <c r="T114" s="16">
        <v>201605</v>
      </c>
      <c r="U114" s="16" t="s">
        <v>37</v>
      </c>
      <c r="V114" s="18">
        <v>271250</v>
      </c>
      <c r="W114" s="18">
        <v>271250</v>
      </c>
      <c r="X114" s="16" t="s">
        <v>56</v>
      </c>
      <c r="Y114" s="16">
        <v>742350</v>
      </c>
      <c r="AA114" s="16" t="s">
        <v>35</v>
      </c>
      <c r="AB114" s="16" t="s">
        <v>55</v>
      </c>
      <c r="AD114" s="16" t="s">
        <v>157</v>
      </c>
      <c r="AE114" s="16" t="s">
        <v>45</v>
      </c>
      <c r="AG114" s="16">
        <v>8454</v>
      </c>
      <c r="AH114" s="16" t="s">
        <v>105</v>
      </c>
    </row>
    <row r="115" spans="1:34" x14ac:dyDescent="0.25">
      <c r="A115" s="16" t="s">
        <v>30</v>
      </c>
      <c r="B115" s="16">
        <v>1</v>
      </c>
      <c r="C115" s="16">
        <v>21</v>
      </c>
      <c r="D115" s="16">
        <v>908</v>
      </c>
      <c r="E115" s="16" t="s">
        <v>40</v>
      </c>
      <c r="F115" s="16" t="s">
        <v>41</v>
      </c>
      <c r="G115" s="16">
        <v>20</v>
      </c>
      <c r="H115" s="16">
        <v>20</v>
      </c>
      <c r="I115" s="16" t="s">
        <v>100</v>
      </c>
      <c r="J115" s="16" t="s">
        <v>170</v>
      </c>
      <c r="K115" s="16" t="s">
        <v>170</v>
      </c>
      <c r="L115" s="16">
        <v>1</v>
      </c>
      <c r="M115" s="16" t="s">
        <v>102</v>
      </c>
      <c r="N115" s="16" t="s">
        <v>46</v>
      </c>
      <c r="P115" s="16" t="s">
        <v>57</v>
      </c>
      <c r="Q115" s="16" t="s">
        <v>103</v>
      </c>
      <c r="R115" s="16">
        <v>2722935</v>
      </c>
      <c r="S115" s="62">
        <v>4292016001</v>
      </c>
      <c r="T115" s="16">
        <v>201605</v>
      </c>
      <c r="U115" s="16" t="s">
        <v>37</v>
      </c>
      <c r="V115" s="18">
        <v>11012.92</v>
      </c>
      <c r="W115" s="18">
        <v>11012.92</v>
      </c>
      <c r="X115" s="16" t="s">
        <v>56</v>
      </c>
      <c r="Y115" s="16">
        <v>742350</v>
      </c>
      <c r="AA115" s="16" t="s">
        <v>35</v>
      </c>
      <c r="AB115" s="16" t="s">
        <v>55</v>
      </c>
      <c r="AD115" s="16" t="s">
        <v>171</v>
      </c>
      <c r="AE115" s="16" t="s">
        <v>45</v>
      </c>
      <c r="AG115" s="16">
        <v>8454</v>
      </c>
      <c r="AH115" s="16" t="s">
        <v>105</v>
      </c>
    </row>
    <row r="116" spans="1:34" x14ac:dyDescent="0.25">
      <c r="A116" s="16" t="s">
        <v>30</v>
      </c>
      <c r="B116" s="16">
        <v>1</v>
      </c>
      <c r="C116" s="16">
        <v>21</v>
      </c>
      <c r="D116" s="16">
        <v>908</v>
      </c>
      <c r="E116" s="16" t="s">
        <v>40</v>
      </c>
      <c r="F116" s="16" t="s">
        <v>41</v>
      </c>
      <c r="G116" s="16">
        <v>20</v>
      </c>
      <c r="H116" s="16">
        <v>20</v>
      </c>
      <c r="I116" s="16" t="s">
        <v>100</v>
      </c>
      <c r="J116" s="16" t="s">
        <v>170</v>
      </c>
      <c r="K116" s="16" t="s">
        <v>170</v>
      </c>
      <c r="L116" s="16">
        <v>1</v>
      </c>
      <c r="M116" s="16" t="s">
        <v>102</v>
      </c>
      <c r="N116" s="16" t="s">
        <v>46</v>
      </c>
      <c r="P116" s="16" t="s">
        <v>57</v>
      </c>
      <c r="Q116" s="16" t="s">
        <v>103</v>
      </c>
      <c r="R116" s="16">
        <v>2729660</v>
      </c>
      <c r="S116" s="62">
        <v>51020160930</v>
      </c>
      <c r="T116" s="16">
        <v>201605</v>
      </c>
      <c r="U116" s="16" t="s">
        <v>37</v>
      </c>
      <c r="V116" s="18">
        <v>209425</v>
      </c>
      <c r="W116" s="18">
        <v>209425</v>
      </c>
      <c r="X116" s="16" t="s">
        <v>56</v>
      </c>
      <c r="Y116" s="16">
        <v>742350</v>
      </c>
      <c r="AA116" s="16" t="s">
        <v>35</v>
      </c>
      <c r="AB116" s="16" t="s">
        <v>55</v>
      </c>
      <c r="AD116" s="16" t="s">
        <v>116</v>
      </c>
      <c r="AE116" s="16" t="s">
        <v>45</v>
      </c>
      <c r="AG116" s="16">
        <v>8454</v>
      </c>
      <c r="AH116" s="16" t="s">
        <v>105</v>
      </c>
    </row>
    <row r="117" spans="1:34" x14ac:dyDescent="0.25">
      <c r="A117" s="16" t="s">
        <v>30</v>
      </c>
      <c r="B117" s="16">
        <v>1</v>
      </c>
      <c r="C117" s="16">
        <v>21</v>
      </c>
      <c r="D117" s="16">
        <v>908</v>
      </c>
      <c r="E117" s="16" t="s">
        <v>40</v>
      </c>
      <c r="F117" s="16" t="s">
        <v>41</v>
      </c>
      <c r="G117" s="16">
        <v>20</v>
      </c>
      <c r="H117" s="16">
        <v>20</v>
      </c>
      <c r="I117" s="16" t="s">
        <v>100</v>
      </c>
      <c r="J117" s="16" t="s">
        <v>170</v>
      </c>
      <c r="K117" s="16" t="s">
        <v>170</v>
      </c>
      <c r="L117" s="16">
        <v>1</v>
      </c>
      <c r="M117" s="16" t="s">
        <v>102</v>
      </c>
      <c r="N117" s="16" t="s">
        <v>46</v>
      </c>
      <c r="P117" s="16" t="s">
        <v>100</v>
      </c>
      <c r="Q117" s="16" t="s">
        <v>106</v>
      </c>
      <c r="R117" s="16">
        <v>2721682</v>
      </c>
      <c r="T117" s="16">
        <v>201605</v>
      </c>
      <c r="U117" s="16" t="s">
        <v>34</v>
      </c>
      <c r="V117" s="18">
        <v>0</v>
      </c>
      <c r="W117" s="18">
        <v>-271250</v>
      </c>
      <c r="Y117" s="16">
        <v>742350</v>
      </c>
      <c r="AA117" s="16" t="s">
        <v>35</v>
      </c>
      <c r="AB117" s="16" t="s">
        <v>107</v>
      </c>
      <c r="AD117" s="16" t="s">
        <v>161</v>
      </c>
      <c r="AE117" s="16" t="s">
        <v>36</v>
      </c>
      <c r="AG117" s="16" t="s">
        <v>100</v>
      </c>
      <c r="AH117" s="16" t="s">
        <v>105</v>
      </c>
    </row>
    <row r="118" spans="1:34" x14ac:dyDescent="0.25">
      <c r="A118" s="16" t="s">
        <v>30</v>
      </c>
      <c r="B118" s="16">
        <v>1</v>
      </c>
      <c r="C118" s="16">
        <v>21</v>
      </c>
      <c r="D118" s="16">
        <v>908</v>
      </c>
      <c r="E118" s="16" t="s">
        <v>40</v>
      </c>
      <c r="F118" s="16" t="s">
        <v>41</v>
      </c>
      <c r="G118" s="16">
        <v>20</v>
      </c>
      <c r="H118" s="16">
        <v>20</v>
      </c>
      <c r="I118" s="16" t="s">
        <v>100</v>
      </c>
      <c r="J118" s="16" t="s">
        <v>170</v>
      </c>
      <c r="K118" s="16" t="s">
        <v>170</v>
      </c>
      <c r="L118" s="16">
        <v>1</v>
      </c>
      <c r="M118" s="16" t="s">
        <v>102</v>
      </c>
      <c r="N118" s="16" t="s">
        <v>46</v>
      </c>
      <c r="P118" s="16" t="s">
        <v>100</v>
      </c>
      <c r="Q118" s="16" t="s">
        <v>106</v>
      </c>
      <c r="R118" s="16">
        <v>2722935</v>
      </c>
      <c r="T118" s="16">
        <v>201605</v>
      </c>
      <c r="U118" s="16" t="s">
        <v>34</v>
      </c>
      <c r="V118" s="18">
        <v>0</v>
      </c>
      <c r="W118" s="18">
        <v>-11012.92</v>
      </c>
      <c r="Y118" s="16">
        <v>742350</v>
      </c>
      <c r="AA118" s="16" t="s">
        <v>35</v>
      </c>
      <c r="AB118" s="16" t="s">
        <v>107</v>
      </c>
      <c r="AD118" s="16" t="s">
        <v>161</v>
      </c>
      <c r="AE118" s="16" t="s">
        <v>36</v>
      </c>
      <c r="AG118" s="16" t="s">
        <v>100</v>
      </c>
      <c r="AH118" s="16" t="s">
        <v>105</v>
      </c>
    </row>
    <row r="119" spans="1:34" x14ac:dyDescent="0.25">
      <c r="A119" s="16" t="s">
        <v>30</v>
      </c>
      <c r="B119" s="16">
        <v>1</v>
      </c>
      <c r="C119" s="16">
        <v>21</v>
      </c>
      <c r="D119" s="16">
        <v>908</v>
      </c>
      <c r="E119" s="16" t="s">
        <v>40</v>
      </c>
      <c r="F119" s="16" t="s">
        <v>41</v>
      </c>
      <c r="G119" s="16">
        <v>20</v>
      </c>
      <c r="H119" s="16">
        <v>20</v>
      </c>
      <c r="I119" s="16" t="s">
        <v>100</v>
      </c>
      <c r="J119" s="16" t="s">
        <v>170</v>
      </c>
      <c r="K119" s="16" t="s">
        <v>170</v>
      </c>
      <c r="L119" s="16">
        <v>1</v>
      </c>
      <c r="M119" s="16" t="s">
        <v>102</v>
      </c>
      <c r="N119" s="16" t="s">
        <v>46</v>
      </c>
      <c r="P119" s="16" t="s">
        <v>100</v>
      </c>
      <c r="Q119" s="16" t="s">
        <v>106</v>
      </c>
      <c r="R119" s="16">
        <v>2729660</v>
      </c>
      <c r="T119" s="16">
        <v>201605</v>
      </c>
      <c r="U119" s="16" t="s">
        <v>34</v>
      </c>
      <c r="V119" s="18">
        <v>0</v>
      </c>
      <c r="W119" s="18">
        <v>-209425</v>
      </c>
      <c r="Y119" s="16">
        <v>742350</v>
      </c>
      <c r="AA119" s="16" t="s">
        <v>35</v>
      </c>
      <c r="AB119" s="16" t="s">
        <v>107</v>
      </c>
      <c r="AD119" s="16" t="s">
        <v>161</v>
      </c>
      <c r="AE119" s="16" t="s">
        <v>36</v>
      </c>
      <c r="AG119" s="16" t="s">
        <v>100</v>
      </c>
      <c r="AH119" s="16" t="s">
        <v>105</v>
      </c>
    </row>
    <row r="120" spans="1:34" x14ac:dyDescent="0.25">
      <c r="A120" s="16" t="s">
        <v>30</v>
      </c>
      <c r="B120" s="16">
        <v>1</v>
      </c>
      <c r="C120" s="16">
        <v>21</v>
      </c>
      <c r="D120" s="16">
        <v>908</v>
      </c>
      <c r="E120" s="16" t="s">
        <v>40</v>
      </c>
      <c r="F120" s="16" t="s">
        <v>41</v>
      </c>
      <c r="G120" s="16">
        <v>20</v>
      </c>
      <c r="H120" s="16">
        <v>20</v>
      </c>
      <c r="I120" s="16" t="s">
        <v>100</v>
      </c>
      <c r="J120" s="16" t="s">
        <v>185</v>
      </c>
      <c r="K120" s="16" t="s">
        <v>185</v>
      </c>
      <c r="L120" s="16">
        <v>1</v>
      </c>
      <c r="M120" s="16" t="s">
        <v>102</v>
      </c>
      <c r="N120" s="16">
        <v>34</v>
      </c>
      <c r="P120" s="16" t="s">
        <v>61</v>
      </c>
      <c r="Q120" s="16" t="s">
        <v>43</v>
      </c>
      <c r="R120" s="16">
        <v>2716881</v>
      </c>
      <c r="S120" s="62" t="s">
        <v>186</v>
      </c>
      <c r="T120" s="16">
        <v>201605</v>
      </c>
      <c r="U120" s="16" t="s">
        <v>37</v>
      </c>
      <c r="V120" s="18">
        <v>0</v>
      </c>
      <c r="W120" s="18">
        <v>473.51</v>
      </c>
      <c r="Y120" s="16">
        <v>742156</v>
      </c>
      <c r="AA120" s="16" t="s">
        <v>35</v>
      </c>
      <c r="AB120" s="16" t="s">
        <v>55</v>
      </c>
      <c r="AD120" s="16" t="s">
        <v>187</v>
      </c>
      <c r="AE120" s="16" t="s">
        <v>45</v>
      </c>
      <c r="AG120" s="16">
        <v>68917</v>
      </c>
      <c r="AH120" s="16" t="s">
        <v>105</v>
      </c>
    </row>
    <row r="121" spans="1:34" x14ac:dyDescent="0.25">
      <c r="A121" s="16" t="s">
        <v>30</v>
      </c>
      <c r="B121" s="16">
        <v>1</v>
      </c>
      <c r="C121" s="16">
        <v>21</v>
      </c>
      <c r="D121" s="16">
        <v>908</v>
      </c>
      <c r="E121" s="16" t="s">
        <v>40</v>
      </c>
      <c r="F121" s="16" t="s">
        <v>41</v>
      </c>
      <c r="G121" s="16">
        <v>20</v>
      </c>
      <c r="H121" s="16">
        <v>20</v>
      </c>
      <c r="I121" s="16" t="s">
        <v>100</v>
      </c>
      <c r="J121" s="16" t="s">
        <v>185</v>
      </c>
      <c r="K121" s="16" t="s">
        <v>185</v>
      </c>
      <c r="L121" s="16">
        <v>1</v>
      </c>
      <c r="M121" s="16" t="s">
        <v>102</v>
      </c>
      <c r="N121" s="16">
        <v>34</v>
      </c>
      <c r="P121" s="16" t="s">
        <v>100</v>
      </c>
      <c r="Q121" s="16" t="s">
        <v>81</v>
      </c>
      <c r="R121" s="16">
        <v>2716881</v>
      </c>
      <c r="T121" s="16">
        <v>201605</v>
      </c>
      <c r="U121" s="16" t="s">
        <v>34</v>
      </c>
      <c r="V121" s="18">
        <v>0</v>
      </c>
      <c r="W121" s="18">
        <v>-473.51</v>
      </c>
      <c r="Y121" s="16">
        <v>742156</v>
      </c>
      <c r="AA121" s="16" t="s">
        <v>35</v>
      </c>
      <c r="AB121" s="16" t="s">
        <v>107</v>
      </c>
      <c r="AD121" s="16" t="s">
        <v>118</v>
      </c>
      <c r="AE121" s="16" t="s">
        <v>36</v>
      </c>
      <c r="AG121" s="16" t="s">
        <v>100</v>
      </c>
      <c r="AH121" s="16" t="s">
        <v>105</v>
      </c>
    </row>
    <row r="122" spans="1:34" x14ac:dyDescent="0.25">
      <c r="A122" s="16" t="s">
        <v>30</v>
      </c>
      <c r="B122" s="16">
        <v>1</v>
      </c>
      <c r="C122" s="16">
        <v>21</v>
      </c>
      <c r="D122" s="16">
        <v>908</v>
      </c>
      <c r="E122" s="16" t="s">
        <v>40</v>
      </c>
      <c r="F122" s="16" t="s">
        <v>41</v>
      </c>
      <c r="G122" s="16">
        <v>20</v>
      </c>
      <c r="H122" s="16">
        <v>20</v>
      </c>
      <c r="I122" s="16" t="s">
        <v>100</v>
      </c>
      <c r="J122" s="16" t="s">
        <v>185</v>
      </c>
      <c r="K122" s="16" t="s">
        <v>185</v>
      </c>
      <c r="L122" s="16">
        <v>1</v>
      </c>
      <c r="M122" s="16" t="s">
        <v>102</v>
      </c>
      <c r="N122" s="16" t="s">
        <v>46</v>
      </c>
      <c r="P122" s="16" t="s">
        <v>61</v>
      </c>
      <c r="Q122" s="16" t="s">
        <v>188</v>
      </c>
      <c r="R122" s="16">
        <v>2716881</v>
      </c>
      <c r="S122" s="62" t="s">
        <v>186</v>
      </c>
      <c r="T122" s="16">
        <v>201605</v>
      </c>
      <c r="U122" s="16" t="s">
        <v>37</v>
      </c>
      <c r="V122" s="18">
        <v>9470.25</v>
      </c>
      <c r="W122" s="18">
        <v>9470.25</v>
      </c>
      <c r="X122" s="16" t="s">
        <v>56</v>
      </c>
      <c r="Y122" s="16">
        <v>742156</v>
      </c>
      <c r="AA122" s="16" t="s">
        <v>35</v>
      </c>
      <c r="AB122" s="16" t="s">
        <v>55</v>
      </c>
      <c r="AD122" s="16" t="s">
        <v>187</v>
      </c>
      <c r="AE122" s="16" t="s">
        <v>45</v>
      </c>
      <c r="AG122" s="16">
        <v>68917</v>
      </c>
      <c r="AH122" s="16" t="s">
        <v>105</v>
      </c>
    </row>
    <row r="123" spans="1:34" x14ac:dyDescent="0.25">
      <c r="A123" s="16" t="s">
        <v>30</v>
      </c>
      <c r="B123" s="16">
        <v>1</v>
      </c>
      <c r="C123" s="16">
        <v>21</v>
      </c>
      <c r="D123" s="16">
        <v>908</v>
      </c>
      <c r="E123" s="16" t="s">
        <v>40</v>
      </c>
      <c r="F123" s="16" t="s">
        <v>41</v>
      </c>
      <c r="G123" s="16">
        <v>20</v>
      </c>
      <c r="H123" s="16">
        <v>20</v>
      </c>
      <c r="I123" s="16" t="s">
        <v>100</v>
      </c>
      <c r="J123" s="16" t="s">
        <v>101</v>
      </c>
      <c r="K123" s="16" t="s">
        <v>101</v>
      </c>
      <c r="L123" s="16">
        <v>1</v>
      </c>
      <c r="M123" s="16" t="s">
        <v>102</v>
      </c>
      <c r="N123" s="16" t="s">
        <v>46</v>
      </c>
      <c r="P123" s="16" t="s">
        <v>57</v>
      </c>
      <c r="Q123" s="16" t="s">
        <v>103</v>
      </c>
      <c r="R123" s="16">
        <v>2746866</v>
      </c>
      <c r="S123" s="62">
        <v>2016027387</v>
      </c>
      <c r="T123" s="16">
        <v>201606</v>
      </c>
      <c r="U123" s="16" t="s">
        <v>37</v>
      </c>
      <c r="V123" s="18">
        <v>28267.93</v>
      </c>
      <c r="W123" s="18">
        <v>28267.93</v>
      </c>
      <c r="X123" s="16" t="s">
        <v>56</v>
      </c>
      <c r="Y123" s="16">
        <v>742350</v>
      </c>
      <c r="AA123" s="16" t="s">
        <v>35</v>
      </c>
      <c r="AB123" s="16" t="s">
        <v>55</v>
      </c>
      <c r="AD123" s="16" t="s">
        <v>208</v>
      </c>
      <c r="AE123" s="16" t="s">
        <v>45</v>
      </c>
      <c r="AG123" s="16">
        <v>8454</v>
      </c>
      <c r="AH123" s="16" t="s">
        <v>105</v>
      </c>
    </row>
    <row r="124" spans="1:34" x14ac:dyDescent="0.25">
      <c r="A124" s="16" t="s">
        <v>30</v>
      </c>
      <c r="B124" s="16">
        <v>1</v>
      </c>
      <c r="C124" s="16">
        <v>21</v>
      </c>
      <c r="D124" s="16">
        <v>908</v>
      </c>
      <c r="E124" s="16" t="s">
        <v>40</v>
      </c>
      <c r="F124" s="16" t="s">
        <v>41</v>
      </c>
      <c r="G124" s="16">
        <v>20</v>
      </c>
      <c r="H124" s="16">
        <v>20</v>
      </c>
      <c r="I124" s="16" t="s">
        <v>100</v>
      </c>
      <c r="J124" s="16" t="s">
        <v>101</v>
      </c>
      <c r="K124" s="16" t="s">
        <v>101</v>
      </c>
      <c r="L124" s="16">
        <v>1</v>
      </c>
      <c r="M124" s="16" t="s">
        <v>102</v>
      </c>
      <c r="N124" s="16" t="s">
        <v>46</v>
      </c>
      <c r="P124" s="16" t="s">
        <v>100</v>
      </c>
      <c r="Q124" s="16" t="s">
        <v>106</v>
      </c>
      <c r="T124" s="16">
        <v>201606</v>
      </c>
      <c r="U124" s="16" t="s">
        <v>37</v>
      </c>
      <c r="V124" s="18">
        <v>0</v>
      </c>
      <c r="W124" s="18">
        <v>167518.07</v>
      </c>
      <c r="Y124" s="16">
        <v>742350</v>
      </c>
      <c r="AA124" s="16" t="s">
        <v>35</v>
      </c>
      <c r="AB124" s="16" t="s">
        <v>107</v>
      </c>
      <c r="AD124" s="16" t="s">
        <v>216</v>
      </c>
      <c r="AE124" s="16" t="s">
        <v>36</v>
      </c>
      <c r="AG124" s="16" t="s">
        <v>100</v>
      </c>
      <c r="AH124" s="16" t="s">
        <v>105</v>
      </c>
    </row>
    <row r="125" spans="1:34" x14ac:dyDescent="0.25">
      <c r="A125" s="16" t="s">
        <v>30</v>
      </c>
      <c r="B125" s="16">
        <v>1</v>
      </c>
      <c r="C125" s="16">
        <v>21</v>
      </c>
      <c r="D125" s="16">
        <v>908</v>
      </c>
      <c r="E125" s="16" t="s">
        <v>40</v>
      </c>
      <c r="F125" s="16" t="s">
        <v>41</v>
      </c>
      <c r="G125" s="16">
        <v>20</v>
      </c>
      <c r="H125" s="16">
        <v>20</v>
      </c>
      <c r="I125" s="16" t="s">
        <v>100</v>
      </c>
      <c r="J125" s="16" t="s">
        <v>101</v>
      </c>
      <c r="K125" s="16" t="s">
        <v>101</v>
      </c>
      <c r="L125" s="16">
        <v>1</v>
      </c>
      <c r="M125" s="16" t="s">
        <v>102</v>
      </c>
      <c r="N125" s="16" t="s">
        <v>46</v>
      </c>
      <c r="O125" s="16" t="s">
        <v>82</v>
      </c>
      <c r="P125" s="16" t="s">
        <v>100</v>
      </c>
      <c r="Q125" s="16" t="s">
        <v>106</v>
      </c>
      <c r="T125" s="16">
        <v>201606</v>
      </c>
      <c r="U125" s="16" t="s">
        <v>34</v>
      </c>
      <c r="V125" s="18">
        <v>0</v>
      </c>
      <c r="W125" s="18">
        <v>-51579.31</v>
      </c>
      <c r="Y125" s="16">
        <v>742350</v>
      </c>
      <c r="AA125" s="16" t="s">
        <v>35</v>
      </c>
      <c r="AB125" s="16" t="s">
        <v>107</v>
      </c>
      <c r="AD125" s="16" t="s">
        <v>218</v>
      </c>
      <c r="AE125" s="16" t="s">
        <v>36</v>
      </c>
      <c r="AG125" s="16" t="s">
        <v>100</v>
      </c>
      <c r="AH125" s="16" t="s">
        <v>105</v>
      </c>
    </row>
    <row r="126" spans="1:34" x14ac:dyDescent="0.25">
      <c r="A126" s="16" t="s">
        <v>30</v>
      </c>
      <c r="B126" s="16">
        <v>1</v>
      </c>
      <c r="C126" s="16">
        <v>21</v>
      </c>
      <c r="D126" s="16">
        <v>908</v>
      </c>
      <c r="E126" s="16" t="s">
        <v>40</v>
      </c>
      <c r="F126" s="16" t="s">
        <v>41</v>
      </c>
      <c r="G126" s="16">
        <v>20</v>
      </c>
      <c r="H126" s="16">
        <v>20</v>
      </c>
      <c r="I126" s="16" t="s">
        <v>100</v>
      </c>
      <c r="J126" s="16" t="s">
        <v>224</v>
      </c>
      <c r="K126" s="16" t="s">
        <v>224</v>
      </c>
      <c r="L126" s="16">
        <v>1</v>
      </c>
      <c r="M126" s="16" t="s">
        <v>102</v>
      </c>
      <c r="N126" s="16">
        <v>34</v>
      </c>
      <c r="P126" s="16" t="s">
        <v>225</v>
      </c>
      <c r="Q126" s="16" t="s">
        <v>43</v>
      </c>
      <c r="R126" s="16">
        <v>2756416</v>
      </c>
      <c r="S126" s="62" t="s">
        <v>226</v>
      </c>
      <c r="T126" s="16">
        <v>201606</v>
      </c>
      <c r="U126" s="16" t="s">
        <v>37</v>
      </c>
      <c r="V126" s="18">
        <v>0</v>
      </c>
      <c r="W126" s="18">
        <v>1700</v>
      </c>
      <c r="Y126" s="16">
        <v>751533</v>
      </c>
      <c r="AA126" s="16" t="s">
        <v>35</v>
      </c>
      <c r="AB126" s="16" t="s">
        <v>55</v>
      </c>
      <c r="AD126" s="16" t="s">
        <v>227</v>
      </c>
      <c r="AE126" s="16" t="s">
        <v>45</v>
      </c>
      <c r="AG126" s="16">
        <v>88727</v>
      </c>
      <c r="AH126" s="16" t="s">
        <v>105</v>
      </c>
    </row>
    <row r="127" spans="1:34" x14ac:dyDescent="0.25">
      <c r="A127" s="16" t="s">
        <v>30</v>
      </c>
      <c r="B127" s="16">
        <v>1</v>
      </c>
      <c r="C127" s="16">
        <v>21</v>
      </c>
      <c r="D127" s="16">
        <v>908</v>
      </c>
      <c r="E127" s="16" t="s">
        <v>40</v>
      </c>
      <c r="F127" s="16" t="s">
        <v>41</v>
      </c>
      <c r="G127" s="16">
        <v>20</v>
      </c>
      <c r="H127" s="16">
        <v>20</v>
      </c>
      <c r="I127" s="16" t="s">
        <v>100</v>
      </c>
      <c r="J127" s="16" t="s">
        <v>224</v>
      </c>
      <c r="K127" s="16" t="s">
        <v>224</v>
      </c>
      <c r="L127" s="16">
        <v>1</v>
      </c>
      <c r="M127" s="16" t="s">
        <v>102</v>
      </c>
      <c r="N127" s="16">
        <v>34</v>
      </c>
      <c r="P127" s="16" t="s">
        <v>100</v>
      </c>
      <c r="Q127" s="16" t="s">
        <v>81</v>
      </c>
      <c r="R127" s="16">
        <v>2756416</v>
      </c>
      <c r="T127" s="16">
        <v>201606</v>
      </c>
      <c r="U127" s="16" t="s">
        <v>34</v>
      </c>
      <c r="V127" s="18">
        <v>0</v>
      </c>
      <c r="W127" s="18">
        <v>-1700</v>
      </c>
      <c r="Y127" s="16">
        <v>751533</v>
      </c>
      <c r="AA127" s="16" t="s">
        <v>35</v>
      </c>
      <c r="AB127" s="16" t="s">
        <v>107</v>
      </c>
      <c r="AD127" s="16" t="s">
        <v>228</v>
      </c>
      <c r="AE127" s="16" t="s">
        <v>36</v>
      </c>
      <c r="AG127" s="16" t="s">
        <v>100</v>
      </c>
      <c r="AH127" s="16" t="s">
        <v>105</v>
      </c>
    </row>
    <row r="128" spans="1:34" x14ac:dyDescent="0.25">
      <c r="A128" s="16" t="s">
        <v>30</v>
      </c>
      <c r="B128" s="16">
        <v>1</v>
      </c>
      <c r="C128" s="16">
        <v>21</v>
      </c>
      <c r="D128" s="16">
        <v>908</v>
      </c>
      <c r="E128" s="16" t="s">
        <v>40</v>
      </c>
      <c r="F128" s="16" t="s">
        <v>41</v>
      </c>
      <c r="G128" s="16">
        <v>20</v>
      </c>
      <c r="H128" s="16">
        <v>20</v>
      </c>
      <c r="I128" s="16" t="s">
        <v>100</v>
      </c>
      <c r="J128" s="16" t="s">
        <v>224</v>
      </c>
      <c r="K128" s="16" t="s">
        <v>224</v>
      </c>
      <c r="L128" s="16">
        <v>1</v>
      </c>
      <c r="M128" s="16" t="s">
        <v>102</v>
      </c>
      <c r="N128" s="16" t="s">
        <v>50</v>
      </c>
      <c r="P128" s="16" t="s">
        <v>225</v>
      </c>
      <c r="Q128" s="16" t="s">
        <v>229</v>
      </c>
      <c r="R128" s="16">
        <v>2756416</v>
      </c>
      <c r="S128" s="62" t="s">
        <v>226</v>
      </c>
      <c r="T128" s="16">
        <v>201606</v>
      </c>
      <c r="U128" s="16" t="s">
        <v>37</v>
      </c>
      <c r="V128" s="18">
        <v>56026.42</v>
      </c>
      <c r="W128" s="18">
        <v>56026.42</v>
      </c>
      <c r="X128" s="16" t="s">
        <v>56</v>
      </c>
      <c r="Y128" s="16">
        <v>751533</v>
      </c>
      <c r="AA128" s="16" t="s">
        <v>35</v>
      </c>
      <c r="AB128" s="16" t="s">
        <v>55</v>
      </c>
      <c r="AD128" s="16" t="s">
        <v>227</v>
      </c>
      <c r="AE128" s="16" t="s">
        <v>45</v>
      </c>
      <c r="AG128" s="16">
        <v>88727</v>
      </c>
      <c r="AH128" s="16" t="s">
        <v>105</v>
      </c>
    </row>
    <row r="129" spans="1:34" x14ac:dyDescent="0.25">
      <c r="A129" s="16" t="s">
        <v>30</v>
      </c>
      <c r="B129" s="16">
        <v>1</v>
      </c>
      <c r="C129" s="16">
        <v>21</v>
      </c>
      <c r="D129" s="16">
        <v>908</v>
      </c>
      <c r="E129" s="16" t="s">
        <v>40</v>
      </c>
      <c r="F129" s="16" t="s">
        <v>41</v>
      </c>
      <c r="G129" s="16">
        <v>20</v>
      </c>
      <c r="H129" s="16">
        <v>20</v>
      </c>
      <c r="I129" s="16" t="s">
        <v>100</v>
      </c>
      <c r="J129" s="16" t="s">
        <v>224</v>
      </c>
      <c r="K129" s="16" t="s">
        <v>224</v>
      </c>
      <c r="L129" s="16">
        <v>1</v>
      </c>
      <c r="M129" s="16" t="s">
        <v>102</v>
      </c>
      <c r="N129" s="16" t="s">
        <v>50</v>
      </c>
      <c r="P129" s="16" t="s">
        <v>100</v>
      </c>
      <c r="Q129" s="16" t="s">
        <v>230</v>
      </c>
      <c r="R129" s="16">
        <v>2756416</v>
      </c>
      <c r="T129" s="16">
        <v>201606</v>
      </c>
      <c r="U129" s="16" t="s">
        <v>34</v>
      </c>
      <c r="V129" s="18">
        <v>0</v>
      </c>
      <c r="W129" s="18">
        <v>-56026.42</v>
      </c>
      <c r="Y129" s="16">
        <v>751533</v>
      </c>
      <c r="AA129" s="16" t="s">
        <v>35</v>
      </c>
      <c r="AB129" s="16" t="s">
        <v>107</v>
      </c>
      <c r="AD129" s="16" t="s">
        <v>231</v>
      </c>
      <c r="AE129" s="16" t="s">
        <v>36</v>
      </c>
      <c r="AG129" s="16" t="s">
        <v>100</v>
      </c>
      <c r="AH129" s="16" t="s">
        <v>105</v>
      </c>
    </row>
    <row r="130" spans="1:34" x14ac:dyDescent="0.25">
      <c r="A130" s="16" t="s">
        <v>30</v>
      </c>
      <c r="B130" s="16">
        <v>1</v>
      </c>
      <c r="C130" s="16">
        <v>21</v>
      </c>
      <c r="D130" s="16">
        <v>908</v>
      </c>
      <c r="E130" s="16" t="s">
        <v>40</v>
      </c>
      <c r="F130" s="16" t="s">
        <v>41</v>
      </c>
      <c r="G130" s="16">
        <v>20</v>
      </c>
      <c r="H130" s="16">
        <v>20</v>
      </c>
      <c r="I130" s="16" t="s">
        <v>100</v>
      </c>
      <c r="J130" s="16" t="s">
        <v>224</v>
      </c>
      <c r="K130" s="16" t="s">
        <v>224</v>
      </c>
      <c r="L130" s="16">
        <v>1</v>
      </c>
      <c r="M130" s="16" t="s">
        <v>102</v>
      </c>
      <c r="N130" s="16" t="s">
        <v>46</v>
      </c>
      <c r="P130" s="16" t="s">
        <v>225</v>
      </c>
      <c r="Q130" s="16" t="s">
        <v>229</v>
      </c>
      <c r="R130" s="16">
        <v>2756416</v>
      </c>
      <c r="S130" s="62" t="s">
        <v>226</v>
      </c>
      <c r="T130" s="16">
        <v>201606</v>
      </c>
      <c r="U130" s="16" t="s">
        <v>37</v>
      </c>
      <c r="V130" s="18">
        <v>25550.49</v>
      </c>
      <c r="W130" s="18">
        <v>25550.49</v>
      </c>
      <c r="X130" s="16" t="s">
        <v>56</v>
      </c>
      <c r="Y130" s="16">
        <v>751533</v>
      </c>
      <c r="AA130" s="16" t="s">
        <v>35</v>
      </c>
      <c r="AB130" s="16" t="s">
        <v>55</v>
      </c>
      <c r="AD130" s="16" t="s">
        <v>227</v>
      </c>
      <c r="AE130" s="16" t="s">
        <v>45</v>
      </c>
      <c r="AG130" s="16">
        <v>88727</v>
      </c>
      <c r="AH130" s="16" t="s">
        <v>105</v>
      </c>
    </row>
    <row r="131" spans="1:34" x14ac:dyDescent="0.25">
      <c r="A131" s="16" t="s">
        <v>30</v>
      </c>
      <c r="B131" s="16">
        <v>1</v>
      </c>
      <c r="C131" s="16">
        <v>21</v>
      </c>
      <c r="D131" s="16">
        <v>908</v>
      </c>
      <c r="E131" s="16" t="s">
        <v>40</v>
      </c>
      <c r="F131" s="16" t="s">
        <v>41</v>
      </c>
      <c r="G131" s="16">
        <v>20</v>
      </c>
      <c r="H131" s="16">
        <v>20</v>
      </c>
      <c r="I131" s="16" t="s">
        <v>100</v>
      </c>
      <c r="J131" s="16" t="s">
        <v>224</v>
      </c>
      <c r="K131" s="16" t="s">
        <v>224</v>
      </c>
      <c r="L131" s="16">
        <v>1</v>
      </c>
      <c r="M131" s="16" t="s">
        <v>102</v>
      </c>
      <c r="N131" s="16" t="s">
        <v>46</v>
      </c>
      <c r="P131" s="16" t="s">
        <v>100</v>
      </c>
      <c r="Q131" s="16" t="s">
        <v>230</v>
      </c>
      <c r="R131" s="16">
        <v>2756416</v>
      </c>
      <c r="T131" s="16">
        <v>201606</v>
      </c>
      <c r="U131" s="16" t="s">
        <v>34</v>
      </c>
      <c r="V131" s="18">
        <v>0</v>
      </c>
      <c r="W131" s="18">
        <v>-25550.49</v>
      </c>
      <c r="Y131" s="16">
        <v>751533</v>
      </c>
      <c r="AA131" s="16" t="s">
        <v>35</v>
      </c>
      <c r="AB131" s="16" t="s">
        <v>107</v>
      </c>
      <c r="AD131" s="16" t="s">
        <v>231</v>
      </c>
      <c r="AE131" s="16" t="s">
        <v>36</v>
      </c>
      <c r="AG131" s="16" t="s">
        <v>100</v>
      </c>
      <c r="AH131" s="16" t="s">
        <v>105</v>
      </c>
    </row>
    <row r="132" spans="1:34" x14ac:dyDescent="0.25">
      <c r="A132" s="16" t="s">
        <v>30</v>
      </c>
      <c r="B132" s="16">
        <v>1</v>
      </c>
      <c r="C132" s="16">
        <v>21</v>
      </c>
      <c r="D132" s="16">
        <v>908</v>
      </c>
      <c r="E132" s="16" t="s">
        <v>40</v>
      </c>
      <c r="F132" s="16" t="s">
        <v>41</v>
      </c>
      <c r="G132" s="16">
        <v>20</v>
      </c>
      <c r="H132" s="16">
        <v>20</v>
      </c>
      <c r="I132" s="16" t="s">
        <v>100</v>
      </c>
      <c r="J132" s="16" t="s">
        <v>113</v>
      </c>
      <c r="K132" s="16" t="s">
        <v>113</v>
      </c>
      <c r="L132" s="16">
        <v>1</v>
      </c>
      <c r="M132" s="16" t="s">
        <v>102</v>
      </c>
      <c r="N132" s="16">
        <v>80</v>
      </c>
      <c r="P132" s="16" t="s">
        <v>127</v>
      </c>
      <c r="Q132" s="16" t="s">
        <v>48</v>
      </c>
      <c r="R132" s="16">
        <v>2765033</v>
      </c>
      <c r="S132" s="62">
        <v>3336352</v>
      </c>
      <c r="T132" s="16">
        <v>201606</v>
      </c>
      <c r="U132" s="16" t="s">
        <v>37</v>
      </c>
      <c r="V132" s="18">
        <v>0</v>
      </c>
      <c r="W132" s="18">
        <v>48.06</v>
      </c>
      <c r="AA132" s="16" t="s">
        <v>35</v>
      </c>
      <c r="AB132" s="16" t="s">
        <v>49</v>
      </c>
      <c r="AD132" s="16" t="s">
        <v>240</v>
      </c>
      <c r="AE132" s="16" t="s">
        <v>45</v>
      </c>
      <c r="AG132" s="16">
        <v>54693</v>
      </c>
      <c r="AH132" s="16" t="s">
        <v>105</v>
      </c>
    </row>
    <row r="133" spans="1:34" x14ac:dyDescent="0.25">
      <c r="A133" s="16" t="s">
        <v>30</v>
      </c>
      <c r="B133" s="16">
        <v>1</v>
      </c>
      <c r="C133" s="16">
        <v>21</v>
      </c>
      <c r="D133" s="16">
        <v>908</v>
      </c>
      <c r="E133" s="16" t="s">
        <v>40</v>
      </c>
      <c r="F133" s="16" t="s">
        <v>41</v>
      </c>
      <c r="G133" s="16">
        <v>20</v>
      </c>
      <c r="H133" s="16">
        <v>20</v>
      </c>
      <c r="I133" s="16" t="s">
        <v>100</v>
      </c>
      <c r="J133" s="16" t="s">
        <v>113</v>
      </c>
      <c r="K133" s="16" t="s">
        <v>113</v>
      </c>
      <c r="L133" s="16">
        <v>1</v>
      </c>
      <c r="M133" s="16" t="s">
        <v>102</v>
      </c>
      <c r="N133" s="16" t="s">
        <v>42</v>
      </c>
      <c r="P133" s="16" t="s">
        <v>242</v>
      </c>
      <c r="Q133" s="16" t="s">
        <v>243</v>
      </c>
      <c r="R133" s="16">
        <v>2764022</v>
      </c>
      <c r="S133" s="62">
        <v>3174237</v>
      </c>
      <c r="T133" s="16">
        <v>201606</v>
      </c>
      <c r="U133" s="16" t="s">
        <v>37</v>
      </c>
      <c r="V133" s="18">
        <v>0</v>
      </c>
      <c r="W133" s="18">
        <v>628.45000000000005</v>
      </c>
      <c r="AA133" s="16" t="s">
        <v>35</v>
      </c>
      <c r="AB133" s="16" t="s">
        <v>44</v>
      </c>
      <c r="AD133" s="16" t="s">
        <v>244</v>
      </c>
      <c r="AE133" s="16" t="s">
        <v>45</v>
      </c>
      <c r="AG133" s="16">
        <v>77028</v>
      </c>
      <c r="AH133" s="16" t="s">
        <v>105</v>
      </c>
    </row>
    <row r="134" spans="1:34" x14ac:dyDescent="0.25">
      <c r="A134" s="16" t="s">
        <v>30</v>
      </c>
      <c r="B134" s="16">
        <v>1</v>
      </c>
      <c r="C134" s="16">
        <v>21</v>
      </c>
      <c r="D134" s="16">
        <v>908</v>
      </c>
      <c r="E134" s="16" t="s">
        <v>40</v>
      </c>
      <c r="F134" s="16" t="s">
        <v>41</v>
      </c>
      <c r="G134" s="16">
        <v>20</v>
      </c>
      <c r="H134" s="16">
        <v>20</v>
      </c>
      <c r="I134" s="16" t="s">
        <v>100</v>
      </c>
      <c r="J134" s="16" t="s">
        <v>113</v>
      </c>
      <c r="K134" s="16" t="s">
        <v>113</v>
      </c>
      <c r="L134" s="16">
        <v>1</v>
      </c>
      <c r="M134" s="16" t="s">
        <v>102</v>
      </c>
      <c r="N134" s="16" t="s">
        <v>42</v>
      </c>
      <c r="P134" s="16" t="s">
        <v>242</v>
      </c>
      <c r="Q134" s="16" t="s">
        <v>245</v>
      </c>
      <c r="R134" s="16">
        <v>2764022</v>
      </c>
      <c r="S134" s="62">
        <v>3174237</v>
      </c>
      <c r="T134" s="16">
        <v>201606</v>
      </c>
      <c r="U134" s="16" t="s">
        <v>37</v>
      </c>
      <c r="V134" s="18">
        <v>0</v>
      </c>
      <c r="W134" s="18">
        <v>1563.4</v>
      </c>
      <c r="AA134" s="16" t="s">
        <v>35</v>
      </c>
      <c r="AB134" s="16" t="s">
        <v>44</v>
      </c>
      <c r="AD134" s="16" t="s">
        <v>244</v>
      </c>
      <c r="AE134" s="16" t="s">
        <v>45</v>
      </c>
      <c r="AG134" s="16">
        <v>77028</v>
      </c>
      <c r="AH134" s="16" t="s">
        <v>105</v>
      </c>
    </row>
    <row r="135" spans="1:34" x14ac:dyDescent="0.25">
      <c r="A135" s="16" t="s">
        <v>30</v>
      </c>
      <c r="B135" s="16">
        <v>1</v>
      </c>
      <c r="C135" s="16">
        <v>21</v>
      </c>
      <c r="D135" s="16">
        <v>908</v>
      </c>
      <c r="E135" s="16" t="s">
        <v>40</v>
      </c>
      <c r="F135" s="16" t="s">
        <v>41</v>
      </c>
      <c r="G135" s="16">
        <v>20</v>
      </c>
      <c r="H135" s="16">
        <v>20</v>
      </c>
      <c r="I135" s="16" t="s">
        <v>100</v>
      </c>
      <c r="J135" s="16" t="s">
        <v>121</v>
      </c>
      <c r="K135" s="16" t="s">
        <v>121</v>
      </c>
      <c r="L135" s="16">
        <v>1</v>
      </c>
      <c r="M135" s="16" t="s">
        <v>102</v>
      </c>
      <c r="N135" s="16">
        <v>34</v>
      </c>
      <c r="P135" s="16" t="s">
        <v>122</v>
      </c>
      <c r="Q135" s="16" t="s">
        <v>43</v>
      </c>
      <c r="R135" s="16">
        <v>2751776</v>
      </c>
      <c r="S135" s="62">
        <v>53922</v>
      </c>
      <c r="T135" s="16">
        <v>201606</v>
      </c>
      <c r="U135" s="16" t="s">
        <v>37</v>
      </c>
      <c r="V135" s="18">
        <v>0</v>
      </c>
      <c r="W135" s="18">
        <v>227.95</v>
      </c>
      <c r="Y135" s="16">
        <v>751554</v>
      </c>
      <c r="AA135" s="16" t="s">
        <v>35</v>
      </c>
      <c r="AB135" s="16" t="s">
        <v>55</v>
      </c>
      <c r="AD135" s="16" t="s">
        <v>264</v>
      </c>
      <c r="AE135" s="16" t="s">
        <v>45</v>
      </c>
      <c r="AG135" s="16">
        <v>64877</v>
      </c>
      <c r="AH135" s="16" t="s">
        <v>105</v>
      </c>
    </row>
    <row r="136" spans="1:34" x14ac:dyDescent="0.25">
      <c r="A136" s="16" t="s">
        <v>30</v>
      </c>
      <c r="B136" s="16">
        <v>1</v>
      </c>
      <c r="C136" s="16">
        <v>21</v>
      </c>
      <c r="D136" s="16">
        <v>908</v>
      </c>
      <c r="E136" s="16" t="s">
        <v>40</v>
      </c>
      <c r="F136" s="16" t="s">
        <v>41</v>
      </c>
      <c r="G136" s="16">
        <v>20</v>
      </c>
      <c r="H136" s="16">
        <v>20</v>
      </c>
      <c r="I136" s="16" t="s">
        <v>100</v>
      </c>
      <c r="J136" s="16" t="s">
        <v>121</v>
      </c>
      <c r="K136" s="16" t="s">
        <v>121</v>
      </c>
      <c r="L136" s="16">
        <v>1</v>
      </c>
      <c r="M136" s="16" t="s">
        <v>102</v>
      </c>
      <c r="N136" s="16">
        <v>34</v>
      </c>
      <c r="P136" s="16" t="s">
        <v>100</v>
      </c>
      <c r="Q136" s="16" t="s">
        <v>81</v>
      </c>
      <c r="R136" s="16">
        <v>2751776</v>
      </c>
      <c r="T136" s="16">
        <v>201606</v>
      </c>
      <c r="U136" s="16" t="s">
        <v>34</v>
      </c>
      <c r="V136" s="18">
        <v>0</v>
      </c>
      <c r="W136" s="18">
        <v>-227.95</v>
      </c>
      <c r="Y136" s="16">
        <v>751554</v>
      </c>
      <c r="AA136" s="16" t="s">
        <v>35</v>
      </c>
      <c r="AB136" s="16" t="s">
        <v>107</v>
      </c>
      <c r="AD136" s="16" t="s">
        <v>228</v>
      </c>
      <c r="AE136" s="16" t="s">
        <v>36</v>
      </c>
      <c r="AG136" s="16" t="s">
        <v>100</v>
      </c>
      <c r="AH136" s="16" t="s">
        <v>105</v>
      </c>
    </row>
    <row r="137" spans="1:34" x14ac:dyDescent="0.25">
      <c r="A137" s="16" t="s">
        <v>30</v>
      </c>
      <c r="B137" s="16">
        <v>1</v>
      </c>
      <c r="C137" s="16">
        <v>21</v>
      </c>
      <c r="D137" s="16">
        <v>908</v>
      </c>
      <c r="E137" s="16" t="s">
        <v>40</v>
      </c>
      <c r="F137" s="16" t="s">
        <v>41</v>
      </c>
      <c r="G137" s="16">
        <v>20</v>
      </c>
      <c r="H137" s="16">
        <v>20</v>
      </c>
      <c r="I137" s="16" t="s">
        <v>100</v>
      </c>
      <c r="J137" s="16" t="s">
        <v>121</v>
      </c>
      <c r="K137" s="16" t="s">
        <v>121</v>
      </c>
      <c r="L137" s="16">
        <v>1</v>
      </c>
      <c r="M137" s="16" t="s">
        <v>102</v>
      </c>
      <c r="N137" s="16" t="s">
        <v>47</v>
      </c>
      <c r="P137" s="16" t="s">
        <v>122</v>
      </c>
      <c r="Q137" s="16" t="s">
        <v>267</v>
      </c>
      <c r="R137" s="16">
        <v>2751776</v>
      </c>
      <c r="S137" s="62">
        <v>53922</v>
      </c>
      <c r="T137" s="16">
        <v>201606</v>
      </c>
      <c r="U137" s="16" t="s">
        <v>37</v>
      </c>
      <c r="V137" s="18">
        <v>4559</v>
      </c>
      <c r="W137" s="18">
        <v>4559</v>
      </c>
      <c r="X137" s="16" t="s">
        <v>56</v>
      </c>
      <c r="Y137" s="16">
        <v>751554</v>
      </c>
      <c r="AA137" s="16" t="s">
        <v>35</v>
      </c>
      <c r="AB137" s="16" t="s">
        <v>55</v>
      </c>
      <c r="AD137" s="16" t="s">
        <v>264</v>
      </c>
      <c r="AE137" s="16" t="s">
        <v>45</v>
      </c>
      <c r="AG137" s="16">
        <v>64877</v>
      </c>
      <c r="AH137" s="16" t="s">
        <v>105</v>
      </c>
    </row>
    <row r="138" spans="1:34" x14ac:dyDescent="0.25">
      <c r="A138" s="16" t="s">
        <v>30</v>
      </c>
      <c r="B138" s="16">
        <v>1</v>
      </c>
      <c r="C138" s="16">
        <v>21</v>
      </c>
      <c r="D138" s="16">
        <v>908</v>
      </c>
      <c r="E138" s="16" t="s">
        <v>40</v>
      </c>
      <c r="F138" s="16" t="s">
        <v>41</v>
      </c>
      <c r="G138" s="16">
        <v>20</v>
      </c>
      <c r="H138" s="16">
        <v>20</v>
      </c>
      <c r="I138" s="16" t="s">
        <v>100</v>
      </c>
      <c r="J138" s="16" t="s">
        <v>126</v>
      </c>
      <c r="K138" s="16" t="s">
        <v>126</v>
      </c>
      <c r="L138" s="16">
        <v>1</v>
      </c>
      <c r="M138" s="16" t="s">
        <v>102</v>
      </c>
      <c r="N138" s="16" t="s">
        <v>46</v>
      </c>
      <c r="O138" s="16">
        <v>201606</v>
      </c>
      <c r="P138" s="16" t="s">
        <v>100</v>
      </c>
      <c r="Q138" s="16" t="s">
        <v>273</v>
      </c>
      <c r="R138" s="16">
        <v>2751815</v>
      </c>
      <c r="T138" s="16">
        <v>201606</v>
      </c>
      <c r="U138" s="16" t="s">
        <v>37</v>
      </c>
      <c r="V138" s="18">
        <v>0</v>
      </c>
      <c r="W138" s="18">
        <v>55000</v>
      </c>
      <c r="AA138" s="16" t="s">
        <v>35</v>
      </c>
      <c r="AB138" s="16" t="s">
        <v>83</v>
      </c>
      <c r="AD138" s="16" t="s">
        <v>274</v>
      </c>
      <c r="AE138" s="16" t="s">
        <v>36</v>
      </c>
      <c r="AG138" s="16" t="s">
        <v>100</v>
      </c>
      <c r="AH138" s="16" t="s">
        <v>105</v>
      </c>
    </row>
    <row r="139" spans="1:34" x14ac:dyDescent="0.25">
      <c r="A139" s="16" t="s">
        <v>30</v>
      </c>
      <c r="B139" s="16">
        <v>1</v>
      </c>
      <c r="C139" s="16">
        <v>21</v>
      </c>
      <c r="D139" s="16">
        <v>908</v>
      </c>
      <c r="E139" s="16" t="s">
        <v>40</v>
      </c>
      <c r="F139" s="16" t="s">
        <v>41</v>
      </c>
      <c r="G139" s="16">
        <v>20</v>
      </c>
      <c r="H139" s="16">
        <v>20</v>
      </c>
      <c r="I139" s="16" t="s">
        <v>100</v>
      </c>
      <c r="J139" s="16" t="s">
        <v>126</v>
      </c>
      <c r="K139" s="16" t="s">
        <v>126</v>
      </c>
      <c r="L139" s="16">
        <v>1</v>
      </c>
      <c r="M139" s="16" t="s">
        <v>32</v>
      </c>
      <c r="N139" s="16" t="s">
        <v>46</v>
      </c>
      <c r="P139" s="16" t="s">
        <v>273</v>
      </c>
      <c r="Q139" s="16" t="s">
        <v>275</v>
      </c>
      <c r="R139" s="16">
        <v>2751815</v>
      </c>
      <c r="S139" s="62">
        <v>200472</v>
      </c>
      <c r="T139" s="16">
        <v>201606</v>
      </c>
      <c r="U139" s="16" t="s">
        <v>37</v>
      </c>
      <c r="V139" s="18">
        <v>55000</v>
      </c>
      <c r="W139" s="18">
        <v>55000</v>
      </c>
      <c r="X139" s="16" t="s">
        <v>56</v>
      </c>
      <c r="Y139" s="16">
        <v>680989</v>
      </c>
      <c r="AA139" s="16" t="s">
        <v>35</v>
      </c>
      <c r="AB139" s="16" t="s">
        <v>55</v>
      </c>
      <c r="AD139" s="16" t="s">
        <v>276</v>
      </c>
      <c r="AE139" s="16" t="s">
        <v>45</v>
      </c>
      <c r="AG139" s="16">
        <v>43594</v>
      </c>
      <c r="AH139" s="16" t="s">
        <v>105</v>
      </c>
    </row>
    <row r="140" spans="1:34" x14ac:dyDescent="0.25">
      <c r="A140" s="16" t="s">
        <v>30</v>
      </c>
      <c r="B140" s="16">
        <v>1</v>
      </c>
      <c r="C140" s="16">
        <v>21</v>
      </c>
      <c r="D140" s="16">
        <v>908</v>
      </c>
      <c r="E140" s="16" t="s">
        <v>40</v>
      </c>
      <c r="F140" s="16" t="s">
        <v>41</v>
      </c>
      <c r="G140" s="16">
        <v>20</v>
      </c>
      <c r="H140" s="16">
        <v>20</v>
      </c>
      <c r="I140" s="16" t="s">
        <v>100</v>
      </c>
      <c r="J140" s="16" t="s">
        <v>126</v>
      </c>
      <c r="K140" s="16" t="s">
        <v>126</v>
      </c>
      <c r="L140" s="16">
        <v>1</v>
      </c>
      <c r="M140" s="16" t="s">
        <v>32</v>
      </c>
      <c r="N140" s="16" t="s">
        <v>46</v>
      </c>
      <c r="O140" s="16">
        <v>201606</v>
      </c>
      <c r="P140" s="16" t="s">
        <v>100</v>
      </c>
      <c r="Q140" s="16" t="s">
        <v>273</v>
      </c>
      <c r="R140" s="16">
        <v>2751815</v>
      </c>
      <c r="T140" s="16">
        <v>201606</v>
      </c>
      <c r="U140" s="16" t="s">
        <v>34</v>
      </c>
      <c r="V140" s="18">
        <v>0</v>
      </c>
      <c r="W140" s="18">
        <v>-55000</v>
      </c>
      <c r="AA140" s="16" t="s">
        <v>35</v>
      </c>
      <c r="AB140" s="16" t="s">
        <v>83</v>
      </c>
      <c r="AD140" s="16" t="s">
        <v>274</v>
      </c>
      <c r="AE140" s="16" t="s">
        <v>36</v>
      </c>
      <c r="AG140" s="16" t="s">
        <v>100</v>
      </c>
      <c r="AH140" s="16" t="s">
        <v>105</v>
      </c>
    </row>
    <row r="141" spans="1:34" x14ac:dyDescent="0.25">
      <c r="A141" s="16" t="s">
        <v>30</v>
      </c>
      <c r="B141" s="16">
        <v>1</v>
      </c>
      <c r="C141" s="16">
        <v>21</v>
      </c>
      <c r="D141" s="16">
        <v>908</v>
      </c>
      <c r="E141" s="16" t="s">
        <v>40</v>
      </c>
      <c r="F141" s="16" t="s">
        <v>41</v>
      </c>
      <c r="G141" s="16">
        <v>20</v>
      </c>
      <c r="H141" s="16">
        <v>20</v>
      </c>
      <c r="I141" s="16" t="s">
        <v>100</v>
      </c>
      <c r="J141" s="16" t="s">
        <v>138</v>
      </c>
      <c r="K141" s="16" t="s">
        <v>138</v>
      </c>
      <c r="L141" s="16">
        <v>1</v>
      </c>
      <c r="M141" s="16" t="s">
        <v>102</v>
      </c>
      <c r="N141" s="16" t="s">
        <v>50</v>
      </c>
      <c r="P141" s="16" t="s">
        <v>225</v>
      </c>
      <c r="Q141" s="16" t="s">
        <v>229</v>
      </c>
      <c r="R141" s="16">
        <v>2756416</v>
      </c>
      <c r="S141" s="62" t="s">
        <v>226</v>
      </c>
      <c r="T141" s="16">
        <v>201606</v>
      </c>
      <c r="U141" s="16" t="s">
        <v>37</v>
      </c>
      <c r="V141" s="18">
        <v>178628.36</v>
      </c>
      <c r="W141" s="18">
        <v>178628.36</v>
      </c>
      <c r="X141" s="16" t="s">
        <v>56</v>
      </c>
      <c r="Y141" s="16">
        <v>751533</v>
      </c>
      <c r="AA141" s="16" t="s">
        <v>35</v>
      </c>
      <c r="AB141" s="16" t="s">
        <v>55</v>
      </c>
      <c r="AD141" s="16" t="s">
        <v>227</v>
      </c>
      <c r="AE141" s="16" t="s">
        <v>45</v>
      </c>
      <c r="AG141" s="16">
        <v>88727</v>
      </c>
      <c r="AH141" s="16" t="s">
        <v>105</v>
      </c>
    </row>
    <row r="142" spans="1:34" x14ac:dyDescent="0.25">
      <c r="A142" s="16" t="s">
        <v>30</v>
      </c>
      <c r="B142" s="16">
        <v>1</v>
      </c>
      <c r="C142" s="16">
        <v>21</v>
      </c>
      <c r="D142" s="16">
        <v>908</v>
      </c>
      <c r="E142" s="16" t="s">
        <v>40</v>
      </c>
      <c r="F142" s="16" t="s">
        <v>41</v>
      </c>
      <c r="G142" s="16">
        <v>20</v>
      </c>
      <c r="H142" s="16">
        <v>20</v>
      </c>
      <c r="I142" s="16" t="s">
        <v>100</v>
      </c>
      <c r="J142" s="16" t="s">
        <v>138</v>
      </c>
      <c r="K142" s="16" t="s">
        <v>138</v>
      </c>
      <c r="L142" s="16">
        <v>1</v>
      </c>
      <c r="M142" s="16" t="s">
        <v>102</v>
      </c>
      <c r="N142" s="16" t="s">
        <v>50</v>
      </c>
      <c r="P142" s="16" t="s">
        <v>100</v>
      </c>
      <c r="Q142" s="16" t="s">
        <v>230</v>
      </c>
      <c r="R142" s="16">
        <v>2756416</v>
      </c>
      <c r="T142" s="16">
        <v>201606</v>
      </c>
      <c r="U142" s="16" t="s">
        <v>34</v>
      </c>
      <c r="V142" s="18">
        <v>0</v>
      </c>
      <c r="W142" s="18">
        <v>-178628.36</v>
      </c>
      <c r="Y142" s="16">
        <v>751533</v>
      </c>
      <c r="AA142" s="16" t="s">
        <v>35</v>
      </c>
      <c r="AB142" s="16" t="s">
        <v>107</v>
      </c>
      <c r="AD142" s="16" t="s">
        <v>231</v>
      </c>
      <c r="AE142" s="16" t="s">
        <v>36</v>
      </c>
      <c r="AG142" s="16" t="s">
        <v>100</v>
      </c>
      <c r="AH142" s="16" t="s">
        <v>105</v>
      </c>
    </row>
    <row r="143" spans="1:34" x14ac:dyDescent="0.25">
      <c r="A143" s="16" t="s">
        <v>30</v>
      </c>
      <c r="B143" s="16">
        <v>1</v>
      </c>
      <c r="C143" s="16">
        <v>21</v>
      </c>
      <c r="D143" s="16">
        <v>908</v>
      </c>
      <c r="E143" s="16" t="s">
        <v>40</v>
      </c>
      <c r="F143" s="16" t="s">
        <v>41</v>
      </c>
      <c r="G143" s="16">
        <v>20</v>
      </c>
      <c r="H143" s="16">
        <v>20</v>
      </c>
      <c r="I143" s="16" t="s">
        <v>100</v>
      </c>
      <c r="J143" s="16" t="s">
        <v>138</v>
      </c>
      <c r="K143" s="16" t="s">
        <v>138</v>
      </c>
      <c r="L143" s="16">
        <v>1</v>
      </c>
      <c r="M143" s="16" t="s">
        <v>102</v>
      </c>
      <c r="N143" s="16" t="s">
        <v>50</v>
      </c>
      <c r="P143" s="16" t="s">
        <v>100</v>
      </c>
      <c r="Q143" s="16" t="s">
        <v>230</v>
      </c>
      <c r="R143" s="16">
        <v>2756416</v>
      </c>
      <c r="T143" s="16">
        <v>201606</v>
      </c>
      <c r="U143" s="16" t="s">
        <v>37</v>
      </c>
      <c r="V143" s="18">
        <v>0</v>
      </c>
      <c r="W143" s="18">
        <v>46976.26</v>
      </c>
      <c r="Y143" s="16">
        <v>751533</v>
      </c>
      <c r="AA143" s="16" t="s">
        <v>35</v>
      </c>
      <c r="AB143" s="16" t="s">
        <v>107</v>
      </c>
      <c r="AD143" s="16" t="s">
        <v>231</v>
      </c>
      <c r="AE143" s="16" t="s">
        <v>36</v>
      </c>
      <c r="AG143" s="16" t="s">
        <v>100</v>
      </c>
      <c r="AH143" s="16" t="s">
        <v>105</v>
      </c>
    </row>
    <row r="144" spans="1:34" x14ac:dyDescent="0.25">
      <c r="A144" s="16" t="s">
        <v>30</v>
      </c>
      <c r="B144" s="16">
        <v>1</v>
      </c>
      <c r="C144" s="16">
        <v>21</v>
      </c>
      <c r="D144" s="16">
        <v>908</v>
      </c>
      <c r="E144" s="16" t="s">
        <v>40</v>
      </c>
      <c r="F144" s="16" t="s">
        <v>41</v>
      </c>
      <c r="G144" s="16">
        <v>20</v>
      </c>
      <c r="H144" s="16">
        <v>20</v>
      </c>
      <c r="I144" s="16" t="s">
        <v>100</v>
      </c>
      <c r="J144" s="16" t="s">
        <v>138</v>
      </c>
      <c r="K144" s="16" t="s">
        <v>138</v>
      </c>
      <c r="L144" s="16">
        <v>1</v>
      </c>
      <c r="M144" s="16" t="s">
        <v>102</v>
      </c>
      <c r="N144" s="16" t="s">
        <v>50</v>
      </c>
      <c r="P144" s="16" t="s">
        <v>100</v>
      </c>
      <c r="Q144" s="16" t="s">
        <v>230</v>
      </c>
      <c r="R144" s="16">
        <v>2763702</v>
      </c>
      <c r="T144" s="16">
        <v>201606</v>
      </c>
      <c r="U144" s="16" t="s">
        <v>37</v>
      </c>
      <c r="V144" s="18">
        <v>0</v>
      </c>
      <c r="W144" s="18">
        <v>49791.35</v>
      </c>
      <c r="Y144" s="16">
        <v>751533</v>
      </c>
      <c r="AA144" s="16" t="s">
        <v>35</v>
      </c>
      <c r="AB144" s="16" t="s">
        <v>107</v>
      </c>
      <c r="AD144" s="16" t="s">
        <v>216</v>
      </c>
      <c r="AE144" s="16" t="s">
        <v>36</v>
      </c>
      <c r="AG144" s="16" t="s">
        <v>100</v>
      </c>
      <c r="AH144" s="16" t="s">
        <v>105</v>
      </c>
    </row>
    <row r="145" spans="1:34" x14ac:dyDescent="0.25">
      <c r="A145" s="16" t="s">
        <v>30</v>
      </c>
      <c r="B145" s="16">
        <v>1</v>
      </c>
      <c r="C145" s="16">
        <v>21</v>
      </c>
      <c r="D145" s="16">
        <v>908</v>
      </c>
      <c r="E145" s="16" t="s">
        <v>40</v>
      </c>
      <c r="F145" s="16" t="s">
        <v>41</v>
      </c>
      <c r="G145" s="16">
        <v>20</v>
      </c>
      <c r="H145" s="16">
        <v>20</v>
      </c>
      <c r="I145" s="16" t="s">
        <v>100</v>
      </c>
      <c r="J145" s="16" t="s">
        <v>138</v>
      </c>
      <c r="K145" s="16" t="s">
        <v>138</v>
      </c>
      <c r="L145" s="16">
        <v>1</v>
      </c>
      <c r="M145" s="16" t="s">
        <v>102</v>
      </c>
      <c r="N145" s="16" t="s">
        <v>46</v>
      </c>
      <c r="P145" s="16" t="s">
        <v>225</v>
      </c>
      <c r="Q145" s="16" t="s">
        <v>229</v>
      </c>
      <c r="R145" s="16">
        <v>2756416</v>
      </c>
      <c r="S145" s="62" t="s">
        <v>226</v>
      </c>
      <c r="T145" s="16">
        <v>201606</v>
      </c>
      <c r="U145" s="16" t="s">
        <v>37</v>
      </c>
      <c r="V145" s="18">
        <v>79238.679999999993</v>
      </c>
      <c r="W145" s="18">
        <v>79238.679999999993</v>
      </c>
      <c r="X145" s="16" t="s">
        <v>56</v>
      </c>
      <c r="Y145" s="16">
        <v>751533</v>
      </c>
      <c r="AA145" s="16" t="s">
        <v>35</v>
      </c>
      <c r="AB145" s="16" t="s">
        <v>55</v>
      </c>
      <c r="AD145" s="16" t="s">
        <v>227</v>
      </c>
      <c r="AE145" s="16" t="s">
        <v>45</v>
      </c>
      <c r="AG145" s="16">
        <v>88727</v>
      </c>
      <c r="AH145" s="16" t="s">
        <v>105</v>
      </c>
    </row>
    <row r="146" spans="1:34" x14ac:dyDescent="0.25">
      <c r="A146" s="16" t="s">
        <v>30</v>
      </c>
      <c r="B146" s="16">
        <v>1</v>
      </c>
      <c r="C146" s="16">
        <v>21</v>
      </c>
      <c r="D146" s="16">
        <v>908</v>
      </c>
      <c r="E146" s="16" t="s">
        <v>40</v>
      </c>
      <c r="F146" s="16" t="s">
        <v>41</v>
      </c>
      <c r="G146" s="16">
        <v>20</v>
      </c>
      <c r="H146" s="16">
        <v>20</v>
      </c>
      <c r="I146" s="16" t="s">
        <v>100</v>
      </c>
      <c r="J146" s="16" t="s">
        <v>138</v>
      </c>
      <c r="K146" s="16" t="s">
        <v>138</v>
      </c>
      <c r="L146" s="16">
        <v>1</v>
      </c>
      <c r="M146" s="16" t="s">
        <v>102</v>
      </c>
      <c r="N146" s="16" t="s">
        <v>46</v>
      </c>
      <c r="P146" s="16" t="s">
        <v>100</v>
      </c>
      <c r="Q146" s="16" t="s">
        <v>139</v>
      </c>
      <c r="T146" s="16">
        <v>201606</v>
      </c>
      <c r="U146" s="16" t="s">
        <v>37</v>
      </c>
      <c r="V146" s="18">
        <v>0</v>
      </c>
      <c r="W146" s="18">
        <v>21798</v>
      </c>
      <c r="AA146" s="16" t="s">
        <v>35</v>
      </c>
      <c r="AB146" s="16" t="s">
        <v>83</v>
      </c>
      <c r="AD146" s="16" t="s">
        <v>293</v>
      </c>
      <c r="AE146" s="16" t="s">
        <v>36</v>
      </c>
      <c r="AG146" s="16" t="s">
        <v>100</v>
      </c>
      <c r="AH146" s="16" t="s">
        <v>105</v>
      </c>
    </row>
    <row r="147" spans="1:34" x14ac:dyDescent="0.25">
      <c r="A147" s="16" t="s">
        <v>30</v>
      </c>
      <c r="B147" s="16">
        <v>1</v>
      </c>
      <c r="C147" s="16">
        <v>21</v>
      </c>
      <c r="D147" s="16">
        <v>908</v>
      </c>
      <c r="E147" s="16" t="s">
        <v>40</v>
      </c>
      <c r="F147" s="16" t="s">
        <v>41</v>
      </c>
      <c r="G147" s="16">
        <v>20</v>
      </c>
      <c r="H147" s="16">
        <v>20</v>
      </c>
      <c r="I147" s="16" t="s">
        <v>100</v>
      </c>
      <c r="J147" s="16" t="s">
        <v>138</v>
      </c>
      <c r="K147" s="16" t="s">
        <v>138</v>
      </c>
      <c r="L147" s="16">
        <v>1</v>
      </c>
      <c r="M147" s="16" t="s">
        <v>102</v>
      </c>
      <c r="N147" s="16" t="s">
        <v>46</v>
      </c>
      <c r="P147" s="16" t="s">
        <v>100</v>
      </c>
      <c r="Q147" s="16" t="s">
        <v>298</v>
      </c>
      <c r="R147" s="16">
        <v>2763702</v>
      </c>
      <c r="T147" s="16">
        <v>201606</v>
      </c>
      <c r="U147" s="16" t="s">
        <v>34</v>
      </c>
      <c r="V147" s="18">
        <v>0</v>
      </c>
      <c r="W147" s="18">
        <v>-41254.11</v>
      </c>
      <c r="Y147" s="16">
        <v>751533</v>
      </c>
      <c r="AA147" s="16" t="s">
        <v>35</v>
      </c>
      <c r="AB147" s="16" t="s">
        <v>107</v>
      </c>
      <c r="AD147" s="16" t="s">
        <v>299</v>
      </c>
      <c r="AE147" s="16" t="s">
        <v>36</v>
      </c>
      <c r="AG147" s="16" t="s">
        <v>100</v>
      </c>
      <c r="AH147" s="16" t="s">
        <v>105</v>
      </c>
    </row>
    <row r="148" spans="1:34" x14ac:dyDescent="0.25">
      <c r="A148" s="16" t="s">
        <v>30</v>
      </c>
      <c r="B148" s="16">
        <v>1</v>
      </c>
      <c r="C148" s="16">
        <v>21</v>
      </c>
      <c r="D148" s="16">
        <v>908</v>
      </c>
      <c r="E148" s="16" t="s">
        <v>40</v>
      </c>
      <c r="F148" s="16" t="s">
        <v>41</v>
      </c>
      <c r="G148" s="16">
        <v>20</v>
      </c>
      <c r="H148" s="16">
        <v>20</v>
      </c>
      <c r="I148" s="16" t="s">
        <v>100</v>
      </c>
      <c r="J148" s="16" t="s">
        <v>138</v>
      </c>
      <c r="K148" s="16" t="s">
        <v>138</v>
      </c>
      <c r="L148" s="16">
        <v>1</v>
      </c>
      <c r="M148" s="16" t="s">
        <v>102</v>
      </c>
      <c r="N148" s="16" t="s">
        <v>46</v>
      </c>
      <c r="P148" s="16" t="s">
        <v>100</v>
      </c>
      <c r="Q148" s="16" t="s">
        <v>230</v>
      </c>
      <c r="R148" s="16">
        <v>2756416</v>
      </c>
      <c r="T148" s="16">
        <v>201606</v>
      </c>
      <c r="U148" s="16" t="s">
        <v>34</v>
      </c>
      <c r="V148" s="18">
        <v>0</v>
      </c>
      <c r="W148" s="18">
        <v>-79238.679999999993</v>
      </c>
      <c r="Y148" s="16">
        <v>751533</v>
      </c>
      <c r="AA148" s="16" t="s">
        <v>35</v>
      </c>
      <c r="AB148" s="16" t="s">
        <v>107</v>
      </c>
      <c r="AD148" s="16" t="s">
        <v>231</v>
      </c>
      <c r="AE148" s="16" t="s">
        <v>36</v>
      </c>
      <c r="AG148" s="16" t="s">
        <v>100</v>
      </c>
      <c r="AH148" s="16" t="s">
        <v>105</v>
      </c>
    </row>
    <row r="149" spans="1:34" x14ac:dyDescent="0.25">
      <c r="A149" s="16" t="s">
        <v>30</v>
      </c>
      <c r="B149" s="16">
        <v>1</v>
      </c>
      <c r="C149" s="16">
        <v>21</v>
      </c>
      <c r="D149" s="16">
        <v>908</v>
      </c>
      <c r="E149" s="16" t="s">
        <v>40</v>
      </c>
      <c r="F149" s="16" t="s">
        <v>41</v>
      </c>
      <c r="G149" s="16">
        <v>20</v>
      </c>
      <c r="H149" s="16">
        <v>20</v>
      </c>
      <c r="I149" s="16" t="s">
        <v>100</v>
      </c>
      <c r="J149" s="16" t="s">
        <v>138</v>
      </c>
      <c r="K149" s="16" t="s">
        <v>138</v>
      </c>
      <c r="L149" s="16">
        <v>1</v>
      </c>
      <c r="M149" s="16" t="s">
        <v>102</v>
      </c>
      <c r="N149" s="16" t="s">
        <v>46</v>
      </c>
      <c r="P149" s="16" t="s">
        <v>100</v>
      </c>
      <c r="Q149" s="16" t="s">
        <v>230</v>
      </c>
      <c r="R149" s="16">
        <v>2756416</v>
      </c>
      <c r="T149" s="16">
        <v>201606</v>
      </c>
      <c r="U149" s="16" t="s">
        <v>37</v>
      </c>
      <c r="V149" s="18">
        <v>0</v>
      </c>
      <c r="W149" s="18">
        <v>48298.43</v>
      </c>
      <c r="Y149" s="16">
        <v>751533</v>
      </c>
      <c r="AA149" s="16" t="s">
        <v>35</v>
      </c>
      <c r="AB149" s="16" t="s">
        <v>107</v>
      </c>
      <c r="AD149" s="16" t="s">
        <v>231</v>
      </c>
      <c r="AE149" s="16" t="s">
        <v>36</v>
      </c>
      <c r="AG149" s="16" t="s">
        <v>100</v>
      </c>
      <c r="AH149" s="16" t="s">
        <v>105</v>
      </c>
    </row>
    <row r="150" spans="1:34" x14ac:dyDescent="0.25">
      <c r="A150" s="16" t="s">
        <v>30</v>
      </c>
      <c r="B150" s="16">
        <v>1</v>
      </c>
      <c r="C150" s="16">
        <v>21</v>
      </c>
      <c r="D150" s="16">
        <v>908</v>
      </c>
      <c r="E150" s="16" t="s">
        <v>40</v>
      </c>
      <c r="F150" s="16" t="s">
        <v>41</v>
      </c>
      <c r="G150" s="16">
        <v>20</v>
      </c>
      <c r="H150" s="16">
        <v>20</v>
      </c>
      <c r="I150" s="16" t="s">
        <v>100</v>
      </c>
      <c r="J150" s="16" t="s">
        <v>138</v>
      </c>
      <c r="K150" s="16" t="s">
        <v>138</v>
      </c>
      <c r="L150" s="16">
        <v>1</v>
      </c>
      <c r="M150" s="16" t="s">
        <v>102</v>
      </c>
      <c r="N150" s="16" t="s">
        <v>46</v>
      </c>
      <c r="P150" s="16" t="s">
        <v>100</v>
      </c>
      <c r="Q150" s="16" t="s">
        <v>230</v>
      </c>
      <c r="R150" s="16">
        <v>2763702</v>
      </c>
      <c r="T150" s="16">
        <v>201606</v>
      </c>
      <c r="U150" s="16" t="s">
        <v>37</v>
      </c>
      <c r="V150" s="18">
        <v>0</v>
      </c>
      <c r="W150" s="18">
        <v>80251.09</v>
      </c>
      <c r="Y150" s="16">
        <v>751533</v>
      </c>
      <c r="AA150" s="16" t="s">
        <v>35</v>
      </c>
      <c r="AB150" s="16" t="s">
        <v>107</v>
      </c>
      <c r="AD150" s="16" t="s">
        <v>216</v>
      </c>
      <c r="AE150" s="16" t="s">
        <v>36</v>
      </c>
      <c r="AG150" s="16" t="s">
        <v>100</v>
      </c>
      <c r="AH150" s="16" t="s">
        <v>105</v>
      </c>
    </row>
    <row r="151" spans="1:34" x14ac:dyDescent="0.25">
      <c r="A151" s="16" t="s">
        <v>30</v>
      </c>
      <c r="B151" s="16">
        <v>1</v>
      </c>
      <c r="C151" s="16">
        <v>21</v>
      </c>
      <c r="D151" s="16">
        <v>908</v>
      </c>
      <c r="E151" s="16" t="s">
        <v>40</v>
      </c>
      <c r="F151" s="16" t="s">
        <v>41</v>
      </c>
      <c r="G151" s="16">
        <v>20</v>
      </c>
      <c r="H151" s="16">
        <v>20</v>
      </c>
      <c r="I151" s="16" t="s">
        <v>100</v>
      </c>
      <c r="J151" s="16" t="s">
        <v>138</v>
      </c>
      <c r="K151" s="16" t="s">
        <v>138</v>
      </c>
      <c r="L151" s="16">
        <v>1</v>
      </c>
      <c r="M151" s="16" t="s">
        <v>102</v>
      </c>
      <c r="N151" s="16" t="s">
        <v>46</v>
      </c>
      <c r="P151" s="16" t="s">
        <v>100</v>
      </c>
      <c r="Q151" s="16" t="s">
        <v>301</v>
      </c>
      <c r="T151" s="16">
        <v>201606</v>
      </c>
      <c r="U151" s="16" t="s">
        <v>34</v>
      </c>
      <c r="V151" s="18">
        <v>0</v>
      </c>
      <c r="W151" s="18">
        <v>-21789.5</v>
      </c>
      <c r="AA151" s="16" t="s">
        <v>35</v>
      </c>
      <c r="AB151" s="16" t="s">
        <v>83</v>
      </c>
      <c r="AD151" s="16" t="s">
        <v>274</v>
      </c>
      <c r="AE151" s="16" t="s">
        <v>36</v>
      </c>
      <c r="AG151" s="16" t="s">
        <v>100</v>
      </c>
      <c r="AH151" s="16" t="s">
        <v>105</v>
      </c>
    </row>
    <row r="152" spans="1:34" x14ac:dyDescent="0.25">
      <c r="A152" s="16" t="s">
        <v>30</v>
      </c>
      <c r="B152" s="16">
        <v>1</v>
      </c>
      <c r="C152" s="16">
        <v>21</v>
      </c>
      <c r="D152" s="16">
        <v>908</v>
      </c>
      <c r="E152" s="16" t="s">
        <v>40</v>
      </c>
      <c r="F152" s="16" t="s">
        <v>41</v>
      </c>
      <c r="G152" s="16">
        <v>20</v>
      </c>
      <c r="H152" s="16">
        <v>20</v>
      </c>
      <c r="I152" s="16" t="s">
        <v>100</v>
      </c>
      <c r="J152" s="16" t="s">
        <v>138</v>
      </c>
      <c r="K152" s="16" t="s">
        <v>138</v>
      </c>
      <c r="L152" s="16">
        <v>1</v>
      </c>
      <c r="M152" s="16" t="s">
        <v>102</v>
      </c>
      <c r="N152" s="16" t="s">
        <v>46</v>
      </c>
      <c r="O152" s="16" t="s">
        <v>82</v>
      </c>
      <c r="P152" s="16" t="s">
        <v>100</v>
      </c>
      <c r="Q152" s="16" t="s">
        <v>141</v>
      </c>
      <c r="T152" s="16">
        <v>201606</v>
      </c>
      <c r="U152" s="16" t="s">
        <v>34</v>
      </c>
      <c r="V152" s="18">
        <v>0</v>
      </c>
      <c r="W152" s="18">
        <v>-95274.71</v>
      </c>
      <c r="Y152" s="16">
        <v>751533</v>
      </c>
      <c r="AA152" s="16" t="s">
        <v>35</v>
      </c>
      <c r="AB152" s="16" t="s">
        <v>107</v>
      </c>
      <c r="AD152" s="16" t="s">
        <v>218</v>
      </c>
      <c r="AE152" s="16" t="s">
        <v>36</v>
      </c>
      <c r="AG152" s="16" t="s">
        <v>100</v>
      </c>
      <c r="AH152" s="16" t="s">
        <v>105</v>
      </c>
    </row>
    <row r="153" spans="1:34" x14ac:dyDescent="0.25">
      <c r="A153" s="16" t="s">
        <v>30</v>
      </c>
      <c r="B153" s="16">
        <v>1</v>
      </c>
      <c r="C153" s="16">
        <v>21</v>
      </c>
      <c r="D153" s="16">
        <v>908</v>
      </c>
      <c r="E153" s="16" t="s">
        <v>40</v>
      </c>
      <c r="F153" s="16" t="s">
        <v>41</v>
      </c>
      <c r="G153" s="16">
        <v>20</v>
      </c>
      <c r="H153" s="16">
        <v>20</v>
      </c>
      <c r="I153" s="16" t="s">
        <v>100</v>
      </c>
      <c r="J153" s="16" t="s">
        <v>138</v>
      </c>
      <c r="K153" s="16" t="s">
        <v>138</v>
      </c>
      <c r="L153" s="16">
        <v>1</v>
      </c>
      <c r="M153" s="16" t="s">
        <v>32</v>
      </c>
      <c r="N153" s="16" t="s">
        <v>46</v>
      </c>
      <c r="P153" s="16" t="s">
        <v>100</v>
      </c>
      <c r="Q153" s="16" t="s">
        <v>139</v>
      </c>
      <c r="T153" s="16">
        <v>201606</v>
      </c>
      <c r="U153" s="16" t="s">
        <v>34</v>
      </c>
      <c r="V153" s="18">
        <v>0</v>
      </c>
      <c r="W153" s="18">
        <v>-21789.45</v>
      </c>
      <c r="AA153" s="16" t="s">
        <v>35</v>
      </c>
      <c r="AB153" s="16" t="s">
        <v>83</v>
      </c>
      <c r="AD153" s="16" t="s">
        <v>304</v>
      </c>
      <c r="AE153" s="16" t="s">
        <v>36</v>
      </c>
      <c r="AG153" s="16" t="s">
        <v>100</v>
      </c>
      <c r="AH153" s="16" t="s">
        <v>105</v>
      </c>
    </row>
    <row r="154" spans="1:34" x14ac:dyDescent="0.25">
      <c r="A154" s="16" t="s">
        <v>30</v>
      </c>
      <c r="B154" s="16">
        <v>1</v>
      </c>
      <c r="C154" s="16">
        <v>21</v>
      </c>
      <c r="D154" s="16">
        <v>908</v>
      </c>
      <c r="E154" s="16" t="s">
        <v>40</v>
      </c>
      <c r="F154" s="16" t="s">
        <v>41</v>
      </c>
      <c r="G154" s="16">
        <v>20</v>
      </c>
      <c r="H154" s="16">
        <v>20</v>
      </c>
      <c r="I154" s="16" t="s">
        <v>100</v>
      </c>
      <c r="J154" s="16" t="s">
        <v>138</v>
      </c>
      <c r="K154" s="16" t="s">
        <v>138</v>
      </c>
      <c r="L154" s="16">
        <v>1</v>
      </c>
      <c r="M154" s="16" t="s">
        <v>32</v>
      </c>
      <c r="N154" s="16" t="s">
        <v>46</v>
      </c>
      <c r="P154" s="16" t="s">
        <v>100</v>
      </c>
      <c r="Q154" s="16" t="s">
        <v>301</v>
      </c>
      <c r="T154" s="16">
        <v>201606</v>
      </c>
      <c r="U154" s="16" t="s">
        <v>37</v>
      </c>
      <c r="V154" s="18">
        <v>0</v>
      </c>
      <c r="W154" s="18">
        <v>21789.5</v>
      </c>
      <c r="AA154" s="16" t="s">
        <v>35</v>
      </c>
      <c r="AB154" s="16" t="s">
        <v>83</v>
      </c>
      <c r="AD154" s="16" t="s">
        <v>274</v>
      </c>
      <c r="AE154" s="16" t="s">
        <v>36</v>
      </c>
      <c r="AG154" s="16" t="s">
        <v>100</v>
      </c>
      <c r="AH154" s="16" t="s">
        <v>105</v>
      </c>
    </row>
    <row r="155" spans="1:34" x14ac:dyDescent="0.25">
      <c r="A155" s="16" t="s">
        <v>30</v>
      </c>
      <c r="B155" s="16">
        <v>1</v>
      </c>
      <c r="C155" s="16">
        <v>21</v>
      </c>
      <c r="D155" s="16">
        <v>908</v>
      </c>
      <c r="E155" s="16" t="s">
        <v>40</v>
      </c>
      <c r="F155" s="16" t="s">
        <v>41</v>
      </c>
      <c r="G155" s="16">
        <v>20</v>
      </c>
      <c r="H155" s="16">
        <v>20</v>
      </c>
      <c r="I155" s="16" t="s">
        <v>100</v>
      </c>
      <c r="J155" s="16" t="s">
        <v>142</v>
      </c>
      <c r="K155" s="16" t="s">
        <v>142</v>
      </c>
      <c r="L155" s="16">
        <v>1</v>
      </c>
      <c r="M155" s="16" t="s">
        <v>102</v>
      </c>
      <c r="N155" s="16" t="s">
        <v>50</v>
      </c>
      <c r="P155" s="16" t="s">
        <v>225</v>
      </c>
      <c r="Q155" s="16" t="s">
        <v>229</v>
      </c>
      <c r="R155" s="16">
        <v>2756416</v>
      </c>
      <c r="S155" s="62" t="s">
        <v>226</v>
      </c>
      <c r="T155" s="16">
        <v>201606</v>
      </c>
      <c r="U155" s="16" t="s">
        <v>37</v>
      </c>
      <c r="V155" s="18">
        <v>369662.09</v>
      </c>
      <c r="W155" s="18">
        <v>369662.09</v>
      </c>
      <c r="X155" s="16" t="s">
        <v>56</v>
      </c>
      <c r="Y155" s="16">
        <v>751533</v>
      </c>
      <c r="AA155" s="16" t="s">
        <v>35</v>
      </c>
      <c r="AB155" s="16" t="s">
        <v>55</v>
      </c>
      <c r="AD155" s="16" t="s">
        <v>227</v>
      </c>
      <c r="AE155" s="16" t="s">
        <v>45</v>
      </c>
      <c r="AG155" s="16">
        <v>88727</v>
      </c>
      <c r="AH155" s="16" t="s">
        <v>105</v>
      </c>
    </row>
    <row r="156" spans="1:34" x14ac:dyDescent="0.25">
      <c r="A156" s="16" t="s">
        <v>30</v>
      </c>
      <c r="B156" s="16">
        <v>1</v>
      </c>
      <c r="C156" s="16">
        <v>21</v>
      </c>
      <c r="D156" s="16">
        <v>908</v>
      </c>
      <c r="E156" s="16" t="s">
        <v>40</v>
      </c>
      <c r="F156" s="16" t="s">
        <v>41</v>
      </c>
      <c r="G156" s="16">
        <v>20</v>
      </c>
      <c r="H156" s="16">
        <v>20</v>
      </c>
      <c r="I156" s="16" t="s">
        <v>100</v>
      </c>
      <c r="J156" s="16" t="s">
        <v>142</v>
      </c>
      <c r="K156" s="16" t="s">
        <v>142</v>
      </c>
      <c r="L156" s="16">
        <v>1</v>
      </c>
      <c r="M156" s="16" t="s">
        <v>102</v>
      </c>
      <c r="N156" s="16" t="s">
        <v>50</v>
      </c>
      <c r="P156" s="16" t="s">
        <v>100</v>
      </c>
      <c r="Q156" s="16" t="s">
        <v>230</v>
      </c>
      <c r="R156" s="16">
        <v>2756416</v>
      </c>
      <c r="T156" s="16">
        <v>201606</v>
      </c>
      <c r="U156" s="16" t="s">
        <v>34</v>
      </c>
      <c r="V156" s="18">
        <v>0</v>
      </c>
      <c r="W156" s="18">
        <v>-369662.09</v>
      </c>
      <c r="Y156" s="16">
        <v>751533</v>
      </c>
      <c r="AA156" s="16" t="s">
        <v>35</v>
      </c>
      <c r="AB156" s="16" t="s">
        <v>107</v>
      </c>
      <c r="AD156" s="16" t="s">
        <v>231</v>
      </c>
      <c r="AE156" s="16" t="s">
        <v>36</v>
      </c>
      <c r="AG156" s="16" t="s">
        <v>100</v>
      </c>
      <c r="AH156" s="16" t="s">
        <v>105</v>
      </c>
    </row>
    <row r="157" spans="1:34" x14ac:dyDescent="0.25">
      <c r="A157" s="16" t="s">
        <v>30</v>
      </c>
      <c r="B157" s="16">
        <v>1</v>
      </c>
      <c r="C157" s="16">
        <v>21</v>
      </c>
      <c r="D157" s="16">
        <v>908</v>
      </c>
      <c r="E157" s="16" t="s">
        <v>40</v>
      </c>
      <c r="F157" s="16" t="s">
        <v>41</v>
      </c>
      <c r="G157" s="16">
        <v>20</v>
      </c>
      <c r="H157" s="16">
        <v>20</v>
      </c>
      <c r="I157" s="16" t="s">
        <v>100</v>
      </c>
      <c r="J157" s="16" t="s">
        <v>142</v>
      </c>
      <c r="K157" s="16" t="s">
        <v>142</v>
      </c>
      <c r="L157" s="16">
        <v>1</v>
      </c>
      <c r="M157" s="16" t="s">
        <v>102</v>
      </c>
      <c r="N157" s="16" t="s">
        <v>50</v>
      </c>
      <c r="P157" s="16" t="s">
        <v>100</v>
      </c>
      <c r="Q157" s="16" t="s">
        <v>230</v>
      </c>
      <c r="R157" s="16">
        <v>2756416</v>
      </c>
      <c r="T157" s="16">
        <v>201606</v>
      </c>
      <c r="U157" s="16" t="s">
        <v>37</v>
      </c>
      <c r="V157" s="18">
        <v>0</v>
      </c>
      <c r="W157" s="18">
        <v>52895.65</v>
      </c>
      <c r="Y157" s="16">
        <v>751533</v>
      </c>
      <c r="AA157" s="16" t="s">
        <v>35</v>
      </c>
      <c r="AB157" s="16" t="s">
        <v>107</v>
      </c>
      <c r="AD157" s="16" t="s">
        <v>231</v>
      </c>
      <c r="AE157" s="16" t="s">
        <v>36</v>
      </c>
      <c r="AG157" s="16" t="s">
        <v>100</v>
      </c>
      <c r="AH157" s="16" t="s">
        <v>105</v>
      </c>
    </row>
    <row r="158" spans="1:34" x14ac:dyDescent="0.25">
      <c r="A158" s="16" t="s">
        <v>30</v>
      </c>
      <c r="B158" s="16">
        <v>1</v>
      </c>
      <c r="C158" s="16">
        <v>21</v>
      </c>
      <c r="D158" s="16">
        <v>908</v>
      </c>
      <c r="E158" s="16" t="s">
        <v>40</v>
      </c>
      <c r="F158" s="16" t="s">
        <v>41</v>
      </c>
      <c r="G158" s="16">
        <v>20</v>
      </c>
      <c r="H158" s="16">
        <v>20</v>
      </c>
      <c r="I158" s="16" t="s">
        <v>100</v>
      </c>
      <c r="J158" s="16" t="s">
        <v>142</v>
      </c>
      <c r="K158" s="16" t="s">
        <v>142</v>
      </c>
      <c r="L158" s="16">
        <v>1</v>
      </c>
      <c r="M158" s="16" t="s">
        <v>102</v>
      </c>
      <c r="N158" s="16" t="s">
        <v>50</v>
      </c>
      <c r="P158" s="16" t="s">
        <v>100</v>
      </c>
      <c r="Q158" s="16" t="s">
        <v>230</v>
      </c>
      <c r="R158" s="16">
        <v>2763702</v>
      </c>
      <c r="T158" s="16">
        <v>201606</v>
      </c>
      <c r="U158" s="16" t="s">
        <v>37</v>
      </c>
      <c r="V158" s="18">
        <v>0</v>
      </c>
      <c r="W158" s="18">
        <v>93081.09</v>
      </c>
      <c r="Y158" s="16">
        <v>751533</v>
      </c>
      <c r="AA158" s="16" t="s">
        <v>35</v>
      </c>
      <c r="AB158" s="16" t="s">
        <v>107</v>
      </c>
      <c r="AD158" s="16" t="s">
        <v>216</v>
      </c>
      <c r="AE158" s="16" t="s">
        <v>36</v>
      </c>
      <c r="AG158" s="16" t="s">
        <v>100</v>
      </c>
      <c r="AH158" s="16" t="s">
        <v>105</v>
      </c>
    </row>
    <row r="159" spans="1:34" x14ac:dyDescent="0.25">
      <c r="A159" s="16" t="s">
        <v>30</v>
      </c>
      <c r="B159" s="16">
        <v>1</v>
      </c>
      <c r="C159" s="16">
        <v>21</v>
      </c>
      <c r="D159" s="16">
        <v>908</v>
      </c>
      <c r="E159" s="16" t="s">
        <v>40</v>
      </c>
      <c r="F159" s="16" t="s">
        <v>41</v>
      </c>
      <c r="G159" s="16">
        <v>20</v>
      </c>
      <c r="H159" s="16">
        <v>20</v>
      </c>
      <c r="I159" s="16" t="s">
        <v>100</v>
      </c>
      <c r="J159" s="16" t="s">
        <v>142</v>
      </c>
      <c r="K159" s="16" t="s">
        <v>142</v>
      </c>
      <c r="L159" s="16">
        <v>1</v>
      </c>
      <c r="M159" s="16" t="s">
        <v>102</v>
      </c>
      <c r="N159" s="16" t="s">
        <v>46</v>
      </c>
      <c r="P159" s="16" t="s">
        <v>225</v>
      </c>
      <c r="Q159" s="16" t="s">
        <v>229</v>
      </c>
      <c r="R159" s="16">
        <v>2756416</v>
      </c>
      <c r="S159" s="62" t="s">
        <v>226</v>
      </c>
      <c r="T159" s="16">
        <v>201606</v>
      </c>
      <c r="U159" s="16" t="s">
        <v>37</v>
      </c>
      <c r="V159" s="18">
        <v>163986.19</v>
      </c>
      <c r="W159" s="18">
        <v>163986.19</v>
      </c>
      <c r="X159" s="16" t="s">
        <v>56</v>
      </c>
      <c r="Y159" s="16">
        <v>751533</v>
      </c>
      <c r="AA159" s="16" t="s">
        <v>35</v>
      </c>
      <c r="AB159" s="16" t="s">
        <v>55</v>
      </c>
      <c r="AD159" s="16" t="s">
        <v>227</v>
      </c>
      <c r="AE159" s="16" t="s">
        <v>45</v>
      </c>
      <c r="AG159" s="16">
        <v>88727</v>
      </c>
      <c r="AH159" s="16" t="s">
        <v>105</v>
      </c>
    </row>
    <row r="160" spans="1:34" x14ac:dyDescent="0.25">
      <c r="A160" s="16" t="s">
        <v>30</v>
      </c>
      <c r="B160" s="16">
        <v>1</v>
      </c>
      <c r="C160" s="16">
        <v>21</v>
      </c>
      <c r="D160" s="16">
        <v>908</v>
      </c>
      <c r="E160" s="16" t="s">
        <v>40</v>
      </c>
      <c r="F160" s="16" t="s">
        <v>41</v>
      </c>
      <c r="G160" s="16">
        <v>20</v>
      </c>
      <c r="H160" s="16">
        <v>20</v>
      </c>
      <c r="I160" s="16" t="s">
        <v>100</v>
      </c>
      <c r="J160" s="16" t="s">
        <v>142</v>
      </c>
      <c r="K160" s="16" t="s">
        <v>142</v>
      </c>
      <c r="L160" s="16">
        <v>1</v>
      </c>
      <c r="M160" s="16" t="s">
        <v>102</v>
      </c>
      <c r="N160" s="16" t="s">
        <v>46</v>
      </c>
      <c r="P160" s="16" t="s">
        <v>100</v>
      </c>
      <c r="Q160" s="16" t="s">
        <v>139</v>
      </c>
      <c r="T160" s="16">
        <v>201606</v>
      </c>
      <c r="U160" s="16" t="s">
        <v>37</v>
      </c>
      <c r="V160" s="18">
        <v>0</v>
      </c>
      <c r="W160" s="18">
        <v>256562</v>
      </c>
      <c r="AA160" s="16" t="s">
        <v>35</v>
      </c>
      <c r="AB160" s="16" t="s">
        <v>83</v>
      </c>
      <c r="AD160" s="16" t="s">
        <v>293</v>
      </c>
      <c r="AE160" s="16" t="s">
        <v>36</v>
      </c>
      <c r="AG160" s="16" t="s">
        <v>100</v>
      </c>
      <c r="AH160" s="16" t="s">
        <v>105</v>
      </c>
    </row>
    <row r="161" spans="1:34" x14ac:dyDescent="0.25">
      <c r="A161" s="16" t="s">
        <v>30</v>
      </c>
      <c r="B161" s="16">
        <v>1</v>
      </c>
      <c r="C161" s="16">
        <v>21</v>
      </c>
      <c r="D161" s="16">
        <v>908</v>
      </c>
      <c r="E161" s="16" t="s">
        <v>40</v>
      </c>
      <c r="F161" s="16" t="s">
        <v>41</v>
      </c>
      <c r="G161" s="16">
        <v>20</v>
      </c>
      <c r="H161" s="16">
        <v>20</v>
      </c>
      <c r="I161" s="16" t="s">
        <v>100</v>
      </c>
      <c r="J161" s="16" t="s">
        <v>142</v>
      </c>
      <c r="K161" s="16" t="s">
        <v>142</v>
      </c>
      <c r="L161" s="16">
        <v>1</v>
      </c>
      <c r="M161" s="16" t="s">
        <v>102</v>
      </c>
      <c r="N161" s="16" t="s">
        <v>46</v>
      </c>
      <c r="P161" s="16" t="s">
        <v>100</v>
      </c>
      <c r="Q161" s="16" t="s">
        <v>298</v>
      </c>
      <c r="R161" s="16">
        <v>2763702</v>
      </c>
      <c r="T161" s="16">
        <v>201606</v>
      </c>
      <c r="U161" s="16" t="s">
        <v>34</v>
      </c>
      <c r="V161" s="18">
        <v>0</v>
      </c>
      <c r="W161" s="18">
        <v>-96115.94</v>
      </c>
      <c r="Y161" s="16">
        <v>751533</v>
      </c>
      <c r="AA161" s="16" t="s">
        <v>35</v>
      </c>
      <c r="AB161" s="16" t="s">
        <v>107</v>
      </c>
      <c r="AD161" s="16" t="s">
        <v>299</v>
      </c>
      <c r="AE161" s="16" t="s">
        <v>36</v>
      </c>
      <c r="AG161" s="16" t="s">
        <v>100</v>
      </c>
      <c r="AH161" s="16" t="s">
        <v>105</v>
      </c>
    </row>
    <row r="162" spans="1:34" x14ac:dyDescent="0.25">
      <c r="A162" s="16" t="s">
        <v>30</v>
      </c>
      <c r="B162" s="16">
        <v>1</v>
      </c>
      <c r="C162" s="16">
        <v>21</v>
      </c>
      <c r="D162" s="16">
        <v>908</v>
      </c>
      <c r="E162" s="16" t="s">
        <v>40</v>
      </c>
      <c r="F162" s="16" t="s">
        <v>41</v>
      </c>
      <c r="G162" s="16">
        <v>20</v>
      </c>
      <c r="H162" s="16">
        <v>20</v>
      </c>
      <c r="I162" s="16" t="s">
        <v>100</v>
      </c>
      <c r="J162" s="16" t="s">
        <v>142</v>
      </c>
      <c r="K162" s="16" t="s">
        <v>142</v>
      </c>
      <c r="L162" s="16">
        <v>1</v>
      </c>
      <c r="M162" s="16" t="s">
        <v>102</v>
      </c>
      <c r="N162" s="16" t="s">
        <v>46</v>
      </c>
      <c r="P162" s="16" t="s">
        <v>100</v>
      </c>
      <c r="Q162" s="16" t="s">
        <v>230</v>
      </c>
      <c r="R162" s="16">
        <v>2756416</v>
      </c>
      <c r="T162" s="16">
        <v>201606</v>
      </c>
      <c r="U162" s="16" t="s">
        <v>34</v>
      </c>
      <c r="V162" s="18">
        <v>0</v>
      </c>
      <c r="W162" s="18">
        <v>-163986.19</v>
      </c>
      <c r="Y162" s="16">
        <v>751533</v>
      </c>
      <c r="AA162" s="16" t="s">
        <v>35</v>
      </c>
      <c r="AB162" s="16" t="s">
        <v>107</v>
      </c>
      <c r="AD162" s="16" t="s">
        <v>231</v>
      </c>
      <c r="AE162" s="16" t="s">
        <v>36</v>
      </c>
      <c r="AG162" s="16" t="s">
        <v>100</v>
      </c>
      <c r="AH162" s="16" t="s">
        <v>105</v>
      </c>
    </row>
    <row r="163" spans="1:34" x14ac:dyDescent="0.25">
      <c r="A163" s="16" t="s">
        <v>30</v>
      </c>
      <c r="B163" s="16">
        <v>1</v>
      </c>
      <c r="C163" s="16">
        <v>21</v>
      </c>
      <c r="D163" s="16">
        <v>908</v>
      </c>
      <c r="E163" s="16" t="s">
        <v>40</v>
      </c>
      <c r="F163" s="16" t="s">
        <v>41</v>
      </c>
      <c r="G163" s="16">
        <v>20</v>
      </c>
      <c r="H163" s="16">
        <v>20</v>
      </c>
      <c r="I163" s="16" t="s">
        <v>100</v>
      </c>
      <c r="J163" s="16" t="s">
        <v>142</v>
      </c>
      <c r="K163" s="16" t="s">
        <v>142</v>
      </c>
      <c r="L163" s="16">
        <v>1</v>
      </c>
      <c r="M163" s="16" t="s">
        <v>102</v>
      </c>
      <c r="N163" s="16" t="s">
        <v>46</v>
      </c>
      <c r="P163" s="16" t="s">
        <v>100</v>
      </c>
      <c r="Q163" s="16" t="s">
        <v>230</v>
      </c>
      <c r="R163" s="16">
        <v>2756416</v>
      </c>
      <c r="T163" s="16">
        <v>201606</v>
      </c>
      <c r="U163" s="16" t="s">
        <v>37</v>
      </c>
      <c r="V163" s="18">
        <v>0</v>
      </c>
      <c r="W163" s="18">
        <v>301515.48</v>
      </c>
      <c r="Y163" s="16">
        <v>751533</v>
      </c>
      <c r="AA163" s="16" t="s">
        <v>35</v>
      </c>
      <c r="AB163" s="16" t="s">
        <v>107</v>
      </c>
      <c r="AD163" s="16" t="s">
        <v>231</v>
      </c>
      <c r="AE163" s="16" t="s">
        <v>36</v>
      </c>
      <c r="AG163" s="16" t="s">
        <v>100</v>
      </c>
      <c r="AH163" s="16" t="s">
        <v>105</v>
      </c>
    </row>
    <row r="164" spans="1:34" x14ac:dyDescent="0.25">
      <c r="A164" s="16" t="s">
        <v>30</v>
      </c>
      <c r="B164" s="16">
        <v>1</v>
      </c>
      <c r="C164" s="16">
        <v>21</v>
      </c>
      <c r="D164" s="16">
        <v>908</v>
      </c>
      <c r="E164" s="16" t="s">
        <v>40</v>
      </c>
      <c r="F164" s="16" t="s">
        <v>41</v>
      </c>
      <c r="G164" s="16">
        <v>20</v>
      </c>
      <c r="H164" s="16">
        <v>20</v>
      </c>
      <c r="I164" s="16" t="s">
        <v>100</v>
      </c>
      <c r="J164" s="16" t="s">
        <v>142</v>
      </c>
      <c r="K164" s="16" t="s">
        <v>142</v>
      </c>
      <c r="L164" s="16">
        <v>1</v>
      </c>
      <c r="M164" s="16" t="s">
        <v>102</v>
      </c>
      <c r="N164" s="16" t="s">
        <v>46</v>
      </c>
      <c r="P164" s="16" t="s">
        <v>100</v>
      </c>
      <c r="Q164" s="16" t="s">
        <v>230</v>
      </c>
      <c r="R164" s="16">
        <v>2763702</v>
      </c>
      <c r="T164" s="16">
        <v>201606</v>
      </c>
      <c r="U164" s="16" t="s">
        <v>37</v>
      </c>
      <c r="V164" s="18">
        <v>0</v>
      </c>
      <c r="W164" s="18">
        <v>148851.57999999999</v>
      </c>
      <c r="Y164" s="16">
        <v>751533</v>
      </c>
      <c r="AA164" s="16" t="s">
        <v>35</v>
      </c>
      <c r="AB164" s="16" t="s">
        <v>107</v>
      </c>
      <c r="AD164" s="16" t="s">
        <v>216</v>
      </c>
      <c r="AE164" s="16" t="s">
        <v>36</v>
      </c>
      <c r="AG164" s="16" t="s">
        <v>100</v>
      </c>
      <c r="AH164" s="16" t="s">
        <v>105</v>
      </c>
    </row>
    <row r="165" spans="1:34" x14ac:dyDescent="0.25">
      <c r="A165" s="16" t="s">
        <v>30</v>
      </c>
      <c r="B165" s="16">
        <v>1</v>
      </c>
      <c r="C165" s="16">
        <v>21</v>
      </c>
      <c r="D165" s="16">
        <v>908</v>
      </c>
      <c r="E165" s="16" t="s">
        <v>40</v>
      </c>
      <c r="F165" s="16" t="s">
        <v>41</v>
      </c>
      <c r="G165" s="16">
        <v>20</v>
      </c>
      <c r="H165" s="16">
        <v>20</v>
      </c>
      <c r="I165" s="16" t="s">
        <v>100</v>
      </c>
      <c r="J165" s="16" t="s">
        <v>142</v>
      </c>
      <c r="K165" s="16" t="s">
        <v>142</v>
      </c>
      <c r="L165" s="16">
        <v>1</v>
      </c>
      <c r="M165" s="16" t="s">
        <v>102</v>
      </c>
      <c r="N165" s="16" t="s">
        <v>46</v>
      </c>
      <c r="P165" s="16" t="s">
        <v>100</v>
      </c>
      <c r="Q165" s="16" t="s">
        <v>301</v>
      </c>
      <c r="T165" s="16">
        <v>201606</v>
      </c>
      <c r="U165" s="16" t="s">
        <v>34</v>
      </c>
      <c r="V165" s="18">
        <v>0</v>
      </c>
      <c r="W165" s="18">
        <v>-264354</v>
      </c>
      <c r="AA165" s="16" t="s">
        <v>35</v>
      </c>
      <c r="AB165" s="16" t="s">
        <v>83</v>
      </c>
      <c r="AD165" s="16" t="s">
        <v>274</v>
      </c>
      <c r="AE165" s="16" t="s">
        <v>36</v>
      </c>
      <c r="AG165" s="16" t="s">
        <v>100</v>
      </c>
      <c r="AH165" s="16" t="s">
        <v>105</v>
      </c>
    </row>
    <row r="166" spans="1:34" x14ac:dyDescent="0.25">
      <c r="A166" s="16" t="s">
        <v>30</v>
      </c>
      <c r="B166" s="16">
        <v>1</v>
      </c>
      <c r="C166" s="16">
        <v>21</v>
      </c>
      <c r="D166" s="16">
        <v>908</v>
      </c>
      <c r="E166" s="16" t="s">
        <v>40</v>
      </c>
      <c r="F166" s="16" t="s">
        <v>41</v>
      </c>
      <c r="G166" s="16">
        <v>20</v>
      </c>
      <c r="H166" s="16">
        <v>20</v>
      </c>
      <c r="I166" s="16" t="s">
        <v>100</v>
      </c>
      <c r="J166" s="16" t="s">
        <v>142</v>
      </c>
      <c r="K166" s="16" t="s">
        <v>142</v>
      </c>
      <c r="L166" s="16">
        <v>1</v>
      </c>
      <c r="M166" s="16" t="s">
        <v>102</v>
      </c>
      <c r="N166" s="16" t="s">
        <v>46</v>
      </c>
      <c r="O166" s="16" t="s">
        <v>82</v>
      </c>
      <c r="P166" s="16" t="s">
        <v>100</v>
      </c>
      <c r="Q166" s="16" t="s">
        <v>141</v>
      </c>
      <c r="T166" s="16">
        <v>201606</v>
      </c>
      <c r="U166" s="16" t="s">
        <v>34</v>
      </c>
      <c r="V166" s="18">
        <v>0</v>
      </c>
      <c r="W166" s="18">
        <v>-354411.28</v>
      </c>
      <c r="Y166" s="16">
        <v>751533</v>
      </c>
      <c r="AA166" s="16" t="s">
        <v>35</v>
      </c>
      <c r="AB166" s="16" t="s">
        <v>107</v>
      </c>
      <c r="AD166" s="16" t="s">
        <v>218</v>
      </c>
      <c r="AE166" s="16" t="s">
        <v>36</v>
      </c>
      <c r="AG166" s="16" t="s">
        <v>100</v>
      </c>
      <c r="AH166" s="16" t="s">
        <v>105</v>
      </c>
    </row>
    <row r="167" spans="1:34" x14ac:dyDescent="0.25">
      <c r="A167" s="16" t="s">
        <v>30</v>
      </c>
      <c r="B167" s="16">
        <v>1</v>
      </c>
      <c r="C167" s="16">
        <v>21</v>
      </c>
      <c r="D167" s="16">
        <v>908</v>
      </c>
      <c r="E167" s="16" t="s">
        <v>40</v>
      </c>
      <c r="F167" s="16" t="s">
        <v>41</v>
      </c>
      <c r="G167" s="16">
        <v>20</v>
      </c>
      <c r="H167" s="16">
        <v>20</v>
      </c>
      <c r="I167" s="16" t="s">
        <v>100</v>
      </c>
      <c r="J167" s="16" t="s">
        <v>142</v>
      </c>
      <c r="K167" s="16" t="s">
        <v>142</v>
      </c>
      <c r="L167" s="16">
        <v>1</v>
      </c>
      <c r="M167" s="16" t="s">
        <v>32</v>
      </c>
      <c r="N167" s="16" t="s">
        <v>46</v>
      </c>
      <c r="P167" s="16" t="s">
        <v>100</v>
      </c>
      <c r="Q167" s="16" t="s">
        <v>139</v>
      </c>
      <c r="T167" s="16">
        <v>201606</v>
      </c>
      <c r="U167" s="16" t="s">
        <v>34</v>
      </c>
      <c r="V167" s="18">
        <v>0</v>
      </c>
      <c r="W167" s="18">
        <v>-264353.73</v>
      </c>
      <c r="AA167" s="16" t="s">
        <v>35</v>
      </c>
      <c r="AB167" s="16" t="s">
        <v>83</v>
      </c>
      <c r="AD167" s="16" t="s">
        <v>304</v>
      </c>
      <c r="AE167" s="16" t="s">
        <v>36</v>
      </c>
      <c r="AG167" s="16" t="s">
        <v>100</v>
      </c>
      <c r="AH167" s="16" t="s">
        <v>105</v>
      </c>
    </row>
    <row r="168" spans="1:34" x14ac:dyDescent="0.25">
      <c r="A168" s="16" t="s">
        <v>30</v>
      </c>
      <c r="B168" s="16">
        <v>1</v>
      </c>
      <c r="C168" s="16">
        <v>21</v>
      </c>
      <c r="D168" s="16">
        <v>908</v>
      </c>
      <c r="E168" s="16" t="s">
        <v>40</v>
      </c>
      <c r="F168" s="16" t="s">
        <v>41</v>
      </c>
      <c r="G168" s="16">
        <v>20</v>
      </c>
      <c r="H168" s="16">
        <v>20</v>
      </c>
      <c r="I168" s="16" t="s">
        <v>100</v>
      </c>
      <c r="J168" s="16" t="s">
        <v>142</v>
      </c>
      <c r="K168" s="16" t="s">
        <v>142</v>
      </c>
      <c r="L168" s="16">
        <v>1</v>
      </c>
      <c r="M168" s="16" t="s">
        <v>32</v>
      </c>
      <c r="N168" s="16" t="s">
        <v>46</v>
      </c>
      <c r="P168" s="16" t="s">
        <v>100</v>
      </c>
      <c r="Q168" s="16" t="s">
        <v>301</v>
      </c>
      <c r="T168" s="16">
        <v>201606</v>
      </c>
      <c r="U168" s="16" t="s">
        <v>37</v>
      </c>
      <c r="V168" s="18">
        <v>0</v>
      </c>
      <c r="W168" s="18">
        <v>264354</v>
      </c>
      <c r="AA168" s="16" t="s">
        <v>35</v>
      </c>
      <c r="AB168" s="16" t="s">
        <v>83</v>
      </c>
      <c r="AD168" s="16" t="s">
        <v>274</v>
      </c>
      <c r="AE168" s="16" t="s">
        <v>36</v>
      </c>
      <c r="AG168" s="16" t="s">
        <v>100</v>
      </c>
      <c r="AH168" s="16" t="s">
        <v>105</v>
      </c>
    </row>
    <row r="169" spans="1:34" x14ac:dyDescent="0.25">
      <c r="A169" s="16" t="s">
        <v>30</v>
      </c>
      <c r="B169" s="16">
        <v>1</v>
      </c>
      <c r="C169" s="16">
        <v>21</v>
      </c>
      <c r="D169" s="16">
        <v>908</v>
      </c>
      <c r="E169" s="16" t="s">
        <v>40</v>
      </c>
      <c r="F169" s="16" t="s">
        <v>41</v>
      </c>
      <c r="G169" s="16">
        <v>20</v>
      </c>
      <c r="H169" s="16">
        <v>20</v>
      </c>
      <c r="I169" s="16" t="s">
        <v>100</v>
      </c>
      <c r="J169" s="16" t="s">
        <v>306</v>
      </c>
      <c r="K169" s="16" t="s">
        <v>306</v>
      </c>
      <c r="L169" s="16">
        <v>1</v>
      </c>
      <c r="M169" s="16" t="s">
        <v>102</v>
      </c>
      <c r="N169" s="16" t="s">
        <v>50</v>
      </c>
      <c r="P169" s="16" t="s">
        <v>225</v>
      </c>
      <c r="Q169" s="16" t="s">
        <v>229</v>
      </c>
      <c r="R169" s="16">
        <v>2756416</v>
      </c>
      <c r="S169" s="62" t="s">
        <v>226</v>
      </c>
      <c r="T169" s="16">
        <v>201606</v>
      </c>
      <c r="U169" s="16" t="s">
        <v>37</v>
      </c>
      <c r="V169" s="18">
        <v>42118.32</v>
      </c>
      <c r="W169" s="18">
        <v>42118.32</v>
      </c>
      <c r="X169" s="16" t="s">
        <v>56</v>
      </c>
      <c r="Y169" s="16">
        <v>751533</v>
      </c>
      <c r="AA169" s="16" t="s">
        <v>35</v>
      </c>
      <c r="AB169" s="16" t="s">
        <v>55</v>
      </c>
      <c r="AD169" s="16" t="s">
        <v>227</v>
      </c>
      <c r="AE169" s="16" t="s">
        <v>45</v>
      </c>
      <c r="AG169" s="16">
        <v>88727</v>
      </c>
      <c r="AH169" s="16" t="s">
        <v>105</v>
      </c>
    </row>
    <row r="170" spans="1:34" x14ac:dyDescent="0.25">
      <c r="A170" s="16" t="s">
        <v>30</v>
      </c>
      <c r="B170" s="16">
        <v>1</v>
      </c>
      <c r="C170" s="16">
        <v>21</v>
      </c>
      <c r="D170" s="16">
        <v>908</v>
      </c>
      <c r="E170" s="16" t="s">
        <v>40</v>
      </c>
      <c r="F170" s="16" t="s">
        <v>41</v>
      </c>
      <c r="G170" s="16">
        <v>20</v>
      </c>
      <c r="H170" s="16">
        <v>20</v>
      </c>
      <c r="I170" s="16" t="s">
        <v>100</v>
      </c>
      <c r="J170" s="16" t="s">
        <v>306</v>
      </c>
      <c r="K170" s="16" t="s">
        <v>306</v>
      </c>
      <c r="L170" s="16">
        <v>1</v>
      </c>
      <c r="M170" s="16" t="s">
        <v>102</v>
      </c>
      <c r="N170" s="16" t="s">
        <v>50</v>
      </c>
      <c r="P170" s="16" t="s">
        <v>100</v>
      </c>
      <c r="Q170" s="16" t="s">
        <v>230</v>
      </c>
      <c r="R170" s="16">
        <v>2756416</v>
      </c>
      <c r="T170" s="16">
        <v>201606</v>
      </c>
      <c r="U170" s="16" t="s">
        <v>34</v>
      </c>
      <c r="V170" s="18">
        <v>0</v>
      </c>
      <c r="W170" s="18">
        <v>-42118.32</v>
      </c>
      <c r="Y170" s="16">
        <v>751533</v>
      </c>
      <c r="AA170" s="16" t="s">
        <v>35</v>
      </c>
      <c r="AB170" s="16" t="s">
        <v>107</v>
      </c>
      <c r="AD170" s="16" t="s">
        <v>231</v>
      </c>
      <c r="AE170" s="16" t="s">
        <v>36</v>
      </c>
      <c r="AG170" s="16" t="s">
        <v>100</v>
      </c>
      <c r="AH170" s="16" t="s">
        <v>105</v>
      </c>
    </row>
    <row r="171" spans="1:34" x14ac:dyDescent="0.25">
      <c r="A171" s="16" t="s">
        <v>30</v>
      </c>
      <c r="B171" s="16">
        <v>1</v>
      </c>
      <c r="C171" s="16">
        <v>21</v>
      </c>
      <c r="D171" s="16">
        <v>908</v>
      </c>
      <c r="E171" s="16" t="s">
        <v>40</v>
      </c>
      <c r="F171" s="16" t="s">
        <v>41</v>
      </c>
      <c r="G171" s="16">
        <v>20</v>
      </c>
      <c r="H171" s="16">
        <v>20</v>
      </c>
      <c r="I171" s="16" t="s">
        <v>100</v>
      </c>
      <c r="J171" s="16" t="s">
        <v>306</v>
      </c>
      <c r="K171" s="16" t="s">
        <v>306</v>
      </c>
      <c r="L171" s="16">
        <v>1</v>
      </c>
      <c r="M171" s="16" t="s">
        <v>102</v>
      </c>
      <c r="N171" s="16" t="s">
        <v>46</v>
      </c>
      <c r="P171" s="16" t="s">
        <v>225</v>
      </c>
      <c r="Q171" s="16" t="s">
        <v>229</v>
      </c>
      <c r="R171" s="16">
        <v>2756416</v>
      </c>
      <c r="S171" s="62" t="s">
        <v>226</v>
      </c>
      <c r="T171" s="16">
        <v>201606</v>
      </c>
      <c r="U171" s="16" t="s">
        <v>37</v>
      </c>
      <c r="V171" s="18">
        <v>18686.71</v>
      </c>
      <c r="W171" s="18">
        <v>18686.71</v>
      </c>
      <c r="X171" s="16" t="s">
        <v>56</v>
      </c>
      <c r="Y171" s="16">
        <v>751533</v>
      </c>
      <c r="AA171" s="16" t="s">
        <v>35</v>
      </c>
      <c r="AB171" s="16" t="s">
        <v>55</v>
      </c>
      <c r="AD171" s="16" t="s">
        <v>227</v>
      </c>
      <c r="AE171" s="16" t="s">
        <v>45</v>
      </c>
      <c r="AG171" s="16">
        <v>88727</v>
      </c>
      <c r="AH171" s="16" t="s">
        <v>105</v>
      </c>
    </row>
    <row r="172" spans="1:34" x14ac:dyDescent="0.25">
      <c r="A172" s="16" t="s">
        <v>30</v>
      </c>
      <c r="B172" s="16">
        <v>1</v>
      </c>
      <c r="C172" s="16">
        <v>21</v>
      </c>
      <c r="D172" s="16">
        <v>908</v>
      </c>
      <c r="E172" s="16" t="s">
        <v>40</v>
      </c>
      <c r="F172" s="16" t="s">
        <v>41</v>
      </c>
      <c r="G172" s="16">
        <v>20</v>
      </c>
      <c r="H172" s="16">
        <v>20</v>
      </c>
      <c r="I172" s="16" t="s">
        <v>100</v>
      </c>
      <c r="J172" s="16" t="s">
        <v>306</v>
      </c>
      <c r="K172" s="16" t="s">
        <v>306</v>
      </c>
      <c r="L172" s="16">
        <v>1</v>
      </c>
      <c r="M172" s="16" t="s">
        <v>102</v>
      </c>
      <c r="N172" s="16" t="s">
        <v>46</v>
      </c>
      <c r="P172" s="16" t="s">
        <v>100</v>
      </c>
      <c r="Q172" s="16" t="s">
        <v>230</v>
      </c>
      <c r="R172" s="16">
        <v>2756416</v>
      </c>
      <c r="T172" s="16">
        <v>201606</v>
      </c>
      <c r="U172" s="16" t="s">
        <v>34</v>
      </c>
      <c r="V172" s="18">
        <v>0</v>
      </c>
      <c r="W172" s="18">
        <v>-18686.71</v>
      </c>
      <c r="Y172" s="16">
        <v>751533</v>
      </c>
      <c r="AA172" s="16" t="s">
        <v>35</v>
      </c>
      <c r="AB172" s="16" t="s">
        <v>107</v>
      </c>
      <c r="AD172" s="16" t="s">
        <v>231</v>
      </c>
      <c r="AE172" s="16" t="s">
        <v>36</v>
      </c>
      <c r="AG172" s="16" t="s">
        <v>100</v>
      </c>
      <c r="AH172" s="16" t="s">
        <v>105</v>
      </c>
    </row>
    <row r="173" spans="1:34" x14ac:dyDescent="0.25">
      <c r="A173" s="16" t="s">
        <v>30</v>
      </c>
      <c r="B173" s="16">
        <v>1</v>
      </c>
      <c r="C173" s="16">
        <v>21</v>
      </c>
      <c r="D173" s="16">
        <v>908</v>
      </c>
      <c r="E173" s="16" t="s">
        <v>40</v>
      </c>
      <c r="F173" s="16" t="s">
        <v>41</v>
      </c>
      <c r="G173" s="16">
        <v>20</v>
      </c>
      <c r="H173" s="16">
        <v>20</v>
      </c>
      <c r="I173" s="16" t="s">
        <v>100</v>
      </c>
      <c r="J173" s="16" t="s">
        <v>143</v>
      </c>
      <c r="K173" s="16" t="s">
        <v>143</v>
      </c>
      <c r="L173" s="16">
        <v>1</v>
      </c>
      <c r="M173" s="16" t="s">
        <v>102</v>
      </c>
      <c r="N173" s="16" t="s">
        <v>50</v>
      </c>
      <c r="P173" s="16" t="s">
        <v>225</v>
      </c>
      <c r="Q173" s="16" t="s">
        <v>229</v>
      </c>
      <c r="R173" s="16">
        <v>2756416</v>
      </c>
      <c r="S173" s="62" t="s">
        <v>226</v>
      </c>
      <c r="T173" s="16">
        <v>201606</v>
      </c>
      <c r="U173" s="16" t="s">
        <v>37</v>
      </c>
      <c r="V173" s="18">
        <v>31133.93</v>
      </c>
      <c r="W173" s="18">
        <v>31133.93</v>
      </c>
      <c r="X173" s="16" t="s">
        <v>56</v>
      </c>
      <c r="Y173" s="16">
        <v>751533</v>
      </c>
      <c r="AA173" s="16" t="s">
        <v>35</v>
      </c>
      <c r="AB173" s="16" t="s">
        <v>55</v>
      </c>
      <c r="AD173" s="16" t="s">
        <v>227</v>
      </c>
      <c r="AE173" s="16" t="s">
        <v>45</v>
      </c>
      <c r="AG173" s="16">
        <v>88727</v>
      </c>
      <c r="AH173" s="16" t="s">
        <v>105</v>
      </c>
    </row>
    <row r="174" spans="1:34" x14ac:dyDescent="0.25">
      <c r="A174" s="16" t="s">
        <v>30</v>
      </c>
      <c r="B174" s="16">
        <v>1</v>
      </c>
      <c r="C174" s="16">
        <v>21</v>
      </c>
      <c r="D174" s="16">
        <v>908</v>
      </c>
      <c r="E174" s="16" t="s">
        <v>40</v>
      </c>
      <c r="F174" s="16" t="s">
        <v>41</v>
      </c>
      <c r="G174" s="16">
        <v>20</v>
      </c>
      <c r="H174" s="16">
        <v>20</v>
      </c>
      <c r="I174" s="16" t="s">
        <v>100</v>
      </c>
      <c r="J174" s="16" t="s">
        <v>143</v>
      </c>
      <c r="K174" s="16" t="s">
        <v>143</v>
      </c>
      <c r="L174" s="16">
        <v>1</v>
      </c>
      <c r="M174" s="16" t="s">
        <v>102</v>
      </c>
      <c r="N174" s="16" t="s">
        <v>50</v>
      </c>
      <c r="P174" s="16" t="s">
        <v>100</v>
      </c>
      <c r="Q174" s="16" t="s">
        <v>230</v>
      </c>
      <c r="R174" s="16">
        <v>2756416</v>
      </c>
      <c r="T174" s="16">
        <v>201606</v>
      </c>
      <c r="U174" s="16" t="s">
        <v>34</v>
      </c>
      <c r="V174" s="18">
        <v>0</v>
      </c>
      <c r="W174" s="18">
        <v>-31133.93</v>
      </c>
      <c r="Y174" s="16">
        <v>751533</v>
      </c>
      <c r="AA174" s="16" t="s">
        <v>35</v>
      </c>
      <c r="AB174" s="16" t="s">
        <v>107</v>
      </c>
      <c r="AD174" s="16" t="s">
        <v>231</v>
      </c>
      <c r="AE174" s="16" t="s">
        <v>36</v>
      </c>
      <c r="AG174" s="16" t="s">
        <v>100</v>
      </c>
      <c r="AH174" s="16" t="s">
        <v>105</v>
      </c>
    </row>
    <row r="175" spans="1:34" x14ac:dyDescent="0.25">
      <c r="A175" s="16" t="s">
        <v>30</v>
      </c>
      <c r="B175" s="16">
        <v>1</v>
      </c>
      <c r="C175" s="16">
        <v>21</v>
      </c>
      <c r="D175" s="16">
        <v>908</v>
      </c>
      <c r="E175" s="16" t="s">
        <v>40</v>
      </c>
      <c r="F175" s="16" t="s">
        <v>41</v>
      </c>
      <c r="G175" s="16">
        <v>20</v>
      </c>
      <c r="H175" s="16">
        <v>20</v>
      </c>
      <c r="I175" s="16" t="s">
        <v>100</v>
      </c>
      <c r="J175" s="16" t="s">
        <v>143</v>
      </c>
      <c r="K175" s="16" t="s">
        <v>143</v>
      </c>
      <c r="L175" s="16">
        <v>1</v>
      </c>
      <c r="M175" s="16" t="s">
        <v>102</v>
      </c>
      <c r="N175" s="16" t="s">
        <v>46</v>
      </c>
      <c r="P175" s="16" t="s">
        <v>225</v>
      </c>
      <c r="Q175" s="16" t="s">
        <v>229</v>
      </c>
      <c r="R175" s="16">
        <v>2756416</v>
      </c>
      <c r="S175" s="62" t="s">
        <v>226</v>
      </c>
      <c r="T175" s="16">
        <v>201606</v>
      </c>
      <c r="U175" s="16" t="s">
        <v>37</v>
      </c>
      <c r="V175" s="18">
        <v>13814.07</v>
      </c>
      <c r="W175" s="18">
        <v>13814.07</v>
      </c>
      <c r="X175" s="16" t="s">
        <v>56</v>
      </c>
      <c r="Y175" s="16">
        <v>751533</v>
      </c>
      <c r="AA175" s="16" t="s">
        <v>35</v>
      </c>
      <c r="AB175" s="16" t="s">
        <v>55</v>
      </c>
      <c r="AD175" s="16" t="s">
        <v>227</v>
      </c>
      <c r="AE175" s="16" t="s">
        <v>45</v>
      </c>
      <c r="AG175" s="16">
        <v>88727</v>
      </c>
      <c r="AH175" s="16" t="s">
        <v>105</v>
      </c>
    </row>
    <row r="176" spans="1:34" x14ac:dyDescent="0.25">
      <c r="A176" s="16" t="s">
        <v>30</v>
      </c>
      <c r="B176" s="16">
        <v>1</v>
      </c>
      <c r="C176" s="16">
        <v>21</v>
      </c>
      <c r="D176" s="16">
        <v>908</v>
      </c>
      <c r="E176" s="16" t="s">
        <v>40</v>
      </c>
      <c r="F176" s="16" t="s">
        <v>41</v>
      </c>
      <c r="G176" s="16">
        <v>20</v>
      </c>
      <c r="H176" s="16">
        <v>20</v>
      </c>
      <c r="I176" s="16" t="s">
        <v>100</v>
      </c>
      <c r="J176" s="16" t="s">
        <v>143</v>
      </c>
      <c r="K176" s="16" t="s">
        <v>143</v>
      </c>
      <c r="L176" s="16">
        <v>1</v>
      </c>
      <c r="M176" s="16" t="s">
        <v>102</v>
      </c>
      <c r="N176" s="16" t="s">
        <v>46</v>
      </c>
      <c r="P176" s="16" t="s">
        <v>100</v>
      </c>
      <c r="Q176" s="16" t="s">
        <v>139</v>
      </c>
      <c r="T176" s="16">
        <v>201606</v>
      </c>
      <c r="U176" s="16" t="s">
        <v>37</v>
      </c>
      <c r="V176" s="18">
        <v>0</v>
      </c>
      <c r="W176" s="18">
        <v>467</v>
      </c>
      <c r="AA176" s="16" t="s">
        <v>35</v>
      </c>
      <c r="AB176" s="16" t="s">
        <v>83</v>
      </c>
      <c r="AD176" s="16" t="s">
        <v>293</v>
      </c>
      <c r="AE176" s="16" t="s">
        <v>36</v>
      </c>
      <c r="AG176" s="16" t="s">
        <v>100</v>
      </c>
      <c r="AH176" s="16" t="s">
        <v>105</v>
      </c>
    </row>
    <row r="177" spans="1:34" x14ac:dyDescent="0.25">
      <c r="A177" s="16" t="s">
        <v>30</v>
      </c>
      <c r="B177" s="16">
        <v>1</v>
      </c>
      <c r="C177" s="16">
        <v>21</v>
      </c>
      <c r="D177" s="16">
        <v>908</v>
      </c>
      <c r="E177" s="16" t="s">
        <v>40</v>
      </c>
      <c r="F177" s="16" t="s">
        <v>41</v>
      </c>
      <c r="G177" s="16">
        <v>20</v>
      </c>
      <c r="H177" s="16">
        <v>20</v>
      </c>
      <c r="I177" s="16" t="s">
        <v>100</v>
      </c>
      <c r="J177" s="16" t="s">
        <v>143</v>
      </c>
      <c r="K177" s="16" t="s">
        <v>143</v>
      </c>
      <c r="L177" s="16">
        <v>1</v>
      </c>
      <c r="M177" s="16" t="s">
        <v>102</v>
      </c>
      <c r="N177" s="16" t="s">
        <v>46</v>
      </c>
      <c r="P177" s="16" t="s">
        <v>100</v>
      </c>
      <c r="Q177" s="16" t="s">
        <v>298</v>
      </c>
      <c r="R177" s="16">
        <v>2763702</v>
      </c>
      <c r="T177" s="16">
        <v>201606</v>
      </c>
      <c r="U177" s="16" t="s">
        <v>34</v>
      </c>
      <c r="V177" s="18">
        <v>0</v>
      </c>
      <c r="W177" s="18">
        <v>-21337.51</v>
      </c>
      <c r="Y177" s="16">
        <v>751533</v>
      </c>
      <c r="AA177" s="16" t="s">
        <v>35</v>
      </c>
      <c r="AB177" s="16" t="s">
        <v>107</v>
      </c>
      <c r="AD177" s="16" t="s">
        <v>299</v>
      </c>
      <c r="AE177" s="16" t="s">
        <v>36</v>
      </c>
      <c r="AG177" s="16" t="s">
        <v>100</v>
      </c>
      <c r="AH177" s="16" t="s">
        <v>105</v>
      </c>
    </row>
    <row r="178" spans="1:34" x14ac:dyDescent="0.25">
      <c r="A178" s="16" t="s">
        <v>30</v>
      </c>
      <c r="B178" s="16">
        <v>1</v>
      </c>
      <c r="C178" s="16">
        <v>21</v>
      </c>
      <c r="D178" s="16">
        <v>908</v>
      </c>
      <c r="E178" s="16" t="s">
        <v>40</v>
      </c>
      <c r="F178" s="16" t="s">
        <v>41</v>
      </c>
      <c r="G178" s="16">
        <v>20</v>
      </c>
      <c r="H178" s="16">
        <v>20</v>
      </c>
      <c r="I178" s="16" t="s">
        <v>100</v>
      </c>
      <c r="J178" s="16" t="s">
        <v>143</v>
      </c>
      <c r="K178" s="16" t="s">
        <v>143</v>
      </c>
      <c r="L178" s="16">
        <v>1</v>
      </c>
      <c r="M178" s="16" t="s">
        <v>102</v>
      </c>
      <c r="N178" s="16" t="s">
        <v>46</v>
      </c>
      <c r="P178" s="16" t="s">
        <v>100</v>
      </c>
      <c r="Q178" s="16" t="s">
        <v>230</v>
      </c>
      <c r="R178" s="16">
        <v>2756416</v>
      </c>
      <c r="T178" s="16">
        <v>201606</v>
      </c>
      <c r="U178" s="16" t="s">
        <v>34</v>
      </c>
      <c r="V178" s="18">
        <v>0</v>
      </c>
      <c r="W178" s="18">
        <v>-13814.07</v>
      </c>
      <c r="Y178" s="16">
        <v>751533</v>
      </c>
      <c r="AA178" s="16" t="s">
        <v>35</v>
      </c>
      <c r="AB178" s="16" t="s">
        <v>107</v>
      </c>
      <c r="AD178" s="16" t="s">
        <v>231</v>
      </c>
      <c r="AE178" s="16" t="s">
        <v>36</v>
      </c>
      <c r="AG178" s="16" t="s">
        <v>100</v>
      </c>
      <c r="AH178" s="16" t="s">
        <v>105</v>
      </c>
    </row>
    <row r="179" spans="1:34" x14ac:dyDescent="0.25">
      <c r="A179" s="16" t="s">
        <v>30</v>
      </c>
      <c r="B179" s="16">
        <v>1</v>
      </c>
      <c r="C179" s="16">
        <v>21</v>
      </c>
      <c r="D179" s="16">
        <v>908</v>
      </c>
      <c r="E179" s="16" t="s">
        <v>40</v>
      </c>
      <c r="F179" s="16" t="s">
        <v>41</v>
      </c>
      <c r="G179" s="16">
        <v>20</v>
      </c>
      <c r="H179" s="16">
        <v>20</v>
      </c>
      <c r="I179" s="16" t="s">
        <v>100</v>
      </c>
      <c r="J179" s="16" t="s">
        <v>143</v>
      </c>
      <c r="K179" s="16" t="s">
        <v>143</v>
      </c>
      <c r="L179" s="16">
        <v>1</v>
      </c>
      <c r="M179" s="16" t="s">
        <v>102</v>
      </c>
      <c r="N179" s="16" t="s">
        <v>46</v>
      </c>
      <c r="P179" s="16" t="s">
        <v>100</v>
      </c>
      <c r="Q179" s="16" t="s">
        <v>230</v>
      </c>
      <c r="R179" s="16">
        <v>2756416</v>
      </c>
      <c r="T179" s="16">
        <v>201606</v>
      </c>
      <c r="U179" s="16" t="s">
        <v>37</v>
      </c>
      <c r="V179" s="18">
        <v>0</v>
      </c>
      <c r="W179" s="18">
        <v>466.73</v>
      </c>
      <c r="Y179" s="16">
        <v>751533</v>
      </c>
      <c r="AA179" s="16" t="s">
        <v>35</v>
      </c>
      <c r="AB179" s="16" t="s">
        <v>107</v>
      </c>
      <c r="AD179" s="16" t="s">
        <v>231</v>
      </c>
      <c r="AE179" s="16" t="s">
        <v>36</v>
      </c>
      <c r="AG179" s="16" t="s">
        <v>100</v>
      </c>
      <c r="AH179" s="16" t="s">
        <v>105</v>
      </c>
    </row>
    <row r="180" spans="1:34" x14ac:dyDescent="0.25">
      <c r="A180" s="16" t="s">
        <v>30</v>
      </c>
      <c r="B180" s="16">
        <v>1</v>
      </c>
      <c r="C180" s="16">
        <v>21</v>
      </c>
      <c r="D180" s="16">
        <v>908</v>
      </c>
      <c r="E180" s="16" t="s">
        <v>40</v>
      </c>
      <c r="F180" s="16" t="s">
        <v>41</v>
      </c>
      <c r="G180" s="16">
        <v>20</v>
      </c>
      <c r="H180" s="16">
        <v>20</v>
      </c>
      <c r="I180" s="16" t="s">
        <v>100</v>
      </c>
      <c r="J180" s="16" t="s">
        <v>143</v>
      </c>
      <c r="K180" s="16" t="s">
        <v>143</v>
      </c>
      <c r="L180" s="16">
        <v>1</v>
      </c>
      <c r="M180" s="16" t="s">
        <v>102</v>
      </c>
      <c r="N180" s="16" t="s">
        <v>46</v>
      </c>
      <c r="P180" s="16" t="s">
        <v>100</v>
      </c>
      <c r="Q180" s="16" t="s">
        <v>230</v>
      </c>
      <c r="R180" s="16">
        <v>2763702</v>
      </c>
      <c r="T180" s="16">
        <v>201606</v>
      </c>
      <c r="U180" s="16" t="s">
        <v>37</v>
      </c>
      <c r="V180" s="18">
        <v>0</v>
      </c>
      <c r="W180" s="18">
        <v>21337.51</v>
      </c>
      <c r="Y180" s="16">
        <v>751533</v>
      </c>
      <c r="AA180" s="16" t="s">
        <v>35</v>
      </c>
      <c r="AB180" s="16" t="s">
        <v>107</v>
      </c>
      <c r="AD180" s="16" t="s">
        <v>216</v>
      </c>
      <c r="AE180" s="16" t="s">
        <v>36</v>
      </c>
      <c r="AG180" s="16" t="s">
        <v>100</v>
      </c>
      <c r="AH180" s="16" t="s">
        <v>105</v>
      </c>
    </row>
    <row r="181" spans="1:34" x14ac:dyDescent="0.25">
      <c r="A181" s="16" t="s">
        <v>30</v>
      </c>
      <c r="B181" s="16">
        <v>1</v>
      </c>
      <c r="C181" s="16">
        <v>21</v>
      </c>
      <c r="D181" s="16">
        <v>908</v>
      </c>
      <c r="E181" s="16" t="s">
        <v>40</v>
      </c>
      <c r="F181" s="16" t="s">
        <v>41</v>
      </c>
      <c r="G181" s="16">
        <v>20</v>
      </c>
      <c r="H181" s="16">
        <v>20</v>
      </c>
      <c r="I181" s="16" t="s">
        <v>100</v>
      </c>
      <c r="J181" s="16" t="s">
        <v>143</v>
      </c>
      <c r="K181" s="16" t="s">
        <v>143</v>
      </c>
      <c r="L181" s="16">
        <v>1</v>
      </c>
      <c r="M181" s="16" t="s">
        <v>102</v>
      </c>
      <c r="N181" s="16" t="s">
        <v>46</v>
      </c>
      <c r="P181" s="16" t="s">
        <v>100</v>
      </c>
      <c r="Q181" s="16" t="s">
        <v>301</v>
      </c>
      <c r="T181" s="16">
        <v>201606</v>
      </c>
      <c r="U181" s="16" t="s">
        <v>34</v>
      </c>
      <c r="V181" s="18">
        <v>0</v>
      </c>
      <c r="W181" s="18">
        <v>-466.73</v>
      </c>
      <c r="AA181" s="16" t="s">
        <v>35</v>
      </c>
      <c r="AB181" s="16" t="s">
        <v>83</v>
      </c>
      <c r="AD181" s="16" t="s">
        <v>274</v>
      </c>
      <c r="AE181" s="16" t="s">
        <v>36</v>
      </c>
      <c r="AG181" s="16" t="s">
        <v>100</v>
      </c>
      <c r="AH181" s="16" t="s">
        <v>105</v>
      </c>
    </row>
    <row r="182" spans="1:34" x14ac:dyDescent="0.25">
      <c r="A182" s="16" t="s">
        <v>30</v>
      </c>
      <c r="B182" s="16">
        <v>1</v>
      </c>
      <c r="C182" s="16">
        <v>21</v>
      </c>
      <c r="D182" s="16">
        <v>908</v>
      </c>
      <c r="E182" s="16" t="s">
        <v>40</v>
      </c>
      <c r="F182" s="16" t="s">
        <v>41</v>
      </c>
      <c r="G182" s="16">
        <v>20</v>
      </c>
      <c r="H182" s="16">
        <v>20</v>
      </c>
      <c r="I182" s="16" t="s">
        <v>100</v>
      </c>
      <c r="J182" s="16" t="s">
        <v>143</v>
      </c>
      <c r="K182" s="16" t="s">
        <v>143</v>
      </c>
      <c r="L182" s="16">
        <v>1</v>
      </c>
      <c r="M182" s="16" t="s">
        <v>102</v>
      </c>
      <c r="N182" s="16" t="s">
        <v>46</v>
      </c>
      <c r="O182" s="16" t="s">
        <v>82</v>
      </c>
      <c r="P182" s="16" t="s">
        <v>100</v>
      </c>
      <c r="Q182" s="16" t="s">
        <v>141</v>
      </c>
      <c r="T182" s="16">
        <v>201606</v>
      </c>
      <c r="U182" s="16" t="s">
        <v>34</v>
      </c>
      <c r="V182" s="18">
        <v>0</v>
      </c>
      <c r="W182" s="18">
        <v>-466.73</v>
      </c>
      <c r="Y182" s="16">
        <v>751533</v>
      </c>
      <c r="AA182" s="16" t="s">
        <v>35</v>
      </c>
      <c r="AB182" s="16" t="s">
        <v>107</v>
      </c>
      <c r="AD182" s="16" t="s">
        <v>218</v>
      </c>
      <c r="AE182" s="16" t="s">
        <v>36</v>
      </c>
      <c r="AG182" s="16" t="s">
        <v>100</v>
      </c>
      <c r="AH182" s="16" t="s">
        <v>105</v>
      </c>
    </row>
    <row r="183" spans="1:34" x14ac:dyDescent="0.25">
      <c r="A183" s="16" t="s">
        <v>30</v>
      </c>
      <c r="B183" s="16">
        <v>1</v>
      </c>
      <c r="C183" s="16">
        <v>21</v>
      </c>
      <c r="D183" s="16">
        <v>908</v>
      </c>
      <c r="E183" s="16" t="s">
        <v>40</v>
      </c>
      <c r="F183" s="16" t="s">
        <v>41</v>
      </c>
      <c r="G183" s="16">
        <v>20</v>
      </c>
      <c r="H183" s="16">
        <v>20</v>
      </c>
      <c r="I183" s="16" t="s">
        <v>100</v>
      </c>
      <c r="J183" s="16" t="s">
        <v>143</v>
      </c>
      <c r="K183" s="16" t="s">
        <v>143</v>
      </c>
      <c r="L183" s="16">
        <v>1</v>
      </c>
      <c r="M183" s="16" t="s">
        <v>32</v>
      </c>
      <c r="N183" s="16" t="s">
        <v>46</v>
      </c>
      <c r="P183" s="16" t="s">
        <v>100</v>
      </c>
      <c r="Q183" s="16" t="s">
        <v>139</v>
      </c>
      <c r="T183" s="16">
        <v>201606</v>
      </c>
      <c r="U183" s="16" t="s">
        <v>34</v>
      </c>
      <c r="V183" s="18">
        <v>0</v>
      </c>
      <c r="W183" s="18">
        <v>-466.73</v>
      </c>
      <c r="AA183" s="16" t="s">
        <v>35</v>
      </c>
      <c r="AB183" s="16" t="s">
        <v>83</v>
      </c>
      <c r="AD183" s="16" t="s">
        <v>304</v>
      </c>
      <c r="AE183" s="16" t="s">
        <v>36</v>
      </c>
      <c r="AG183" s="16" t="s">
        <v>100</v>
      </c>
      <c r="AH183" s="16" t="s">
        <v>105</v>
      </c>
    </row>
    <row r="184" spans="1:34" x14ac:dyDescent="0.25">
      <c r="A184" s="16" t="s">
        <v>30</v>
      </c>
      <c r="B184" s="16">
        <v>1</v>
      </c>
      <c r="C184" s="16">
        <v>21</v>
      </c>
      <c r="D184" s="16">
        <v>908</v>
      </c>
      <c r="E184" s="16" t="s">
        <v>40</v>
      </c>
      <c r="F184" s="16" t="s">
        <v>41</v>
      </c>
      <c r="G184" s="16">
        <v>20</v>
      </c>
      <c r="H184" s="16">
        <v>20</v>
      </c>
      <c r="I184" s="16" t="s">
        <v>100</v>
      </c>
      <c r="J184" s="16" t="s">
        <v>143</v>
      </c>
      <c r="K184" s="16" t="s">
        <v>143</v>
      </c>
      <c r="L184" s="16">
        <v>1</v>
      </c>
      <c r="M184" s="16" t="s">
        <v>32</v>
      </c>
      <c r="N184" s="16" t="s">
        <v>46</v>
      </c>
      <c r="P184" s="16" t="s">
        <v>100</v>
      </c>
      <c r="Q184" s="16" t="s">
        <v>301</v>
      </c>
      <c r="T184" s="16">
        <v>201606</v>
      </c>
      <c r="U184" s="16" t="s">
        <v>37</v>
      </c>
      <c r="V184" s="18">
        <v>0</v>
      </c>
      <c r="W184" s="18">
        <v>466.73</v>
      </c>
      <c r="AA184" s="16" t="s">
        <v>35</v>
      </c>
      <c r="AB184" s="16" t="s">
        <v>83</v>
      </c>
      <c r="AD184" s="16" t="s">
        <v>274</v>
      </c>
      <c r="AE184" s="16" t="s">
        <v>36</v>
      </c>
      <c r="AG184" s="16" t="s">
        <v>100</v>
      </c>
      <c r="AH184" s="16" t="s">
        <v>105</v>
      </c>
    </row>
    <row r="185" spans="1:34" x14ac:dyDescent="0.25">
      <c r="A185" s="16" t="s">
        <v>30</v>
      </c>
      <c r="B185" s="16">
        <v>1</v>
      </c>
      <c r="C185" s="16">
        <v>21</v>
      </c>
      <c r="D185" s="16">
        <v>908</v>
      </c>
      <c r="E185" s="16" t="s">
        <v>40</v>
      </c>
      <c r="F185" s="16" t="s">
        <v>41</v>
      </c>
      <c r="G185" s="16">
        <v>20</v>
      </c>
      <c r="H185" s="16">
        <v>20</v>
      </c>
      <c r="I185" s="16" t="s">
        <v>100</v>
      </c>
      <c r="J185" s="16" t="s">
        <v>144</v>
      </c>
      <c r="K185" s="16" t="s">
        <v>144</v>
      </c>
      <c r="L185" s="16">
        <v>1</v>
      </c>
      <c r="M185" s="16" t="s">
        <v>102</v>
      </c>
      <c r="N185" s="16">
        <v>80</v>
      </c>
      <c r="O185" s="16" t="s">
        <v>51</v>
      </c>
      <c r="P185" s="16" t="s">
        <v>145</v>
      </c>
      <c r="Q185" s="16" t="s">
        <v>313</v>
      </c>
      <c r="R185" s="16">
        <v>2760963</v>
      </c>
      <c r="S185" s="62">
        <v>3284422</v>
      </c>
      <c r="T185" s="16">
        <v>201606</v>
      </c>
      <c r="U185" s="16" t="s">
        <v>37</v>
      </c>
      <c r="V185" s="18">
        <v>0</v>
      </c>
      <c r="W185" s="18">
        <v>116.78</v>
      </c>
      <c r="AA185" s="16" t="s">
        <v>35</v>
      </c>
      <c r="AB185" s="16" t="s">
        <v>44</v>
      </c>
      <c r="AD185" s="16" t="s">
        <v>314</v>
      </c>
      <c r="AE185" s="16" t="s">
        <v>45</v>
      </c>
      <c r="AG185" s="16">
        <v>54507</v>
      </c>
      <c r="AH185" s="16" t="s">
        <v>105</v>
      </c>
    </row>
    <row r="186" spans="1:34" x14ac:dyDescent="0.25">
      <c r="A186" s="16" t="s">
        <v>30</v>
      </c>
      <c r="B186" s="16">
        <v>1</v>
      </c>
      <c r="C186" s="16">
        <v>21</v>
      </c>
      <c r="D186" s="16">
        <v>908</v>
      </c>
      <c r="E186" s="16" t="s">
        <v>40</v>
      </c>
      <c r="F186" s="16" t="s">
        <v>41</v>
      </c>
      <c r="G186" s="16">
        <v>20</v>
      </c>
      <c r="H186" s="16">
        <v>20</v>
      </c>
      <c r="I186" s="16" t="s">
        <v>100</v>
      </c>
      <c r="J186" s="16" t="s">
        <v>144</v>
      </c>
      <c r="K186" s="16" t="s">
        <v>144</v>
      </c>
      <c r="L186" s="16">
        <v>1</v>
      </c>
      <c r="M186" s="16" t="s">
        <v>102</v>
      </c>
      <c r="N186" s="16">
        <v>82</v>
      </c>
      <c r="O186" s="16" t="s">
        <v>51</v>
      </c>
      <c r="P186" s="16" t="s">
        <v>145</v>
      </c>
      <c r="Q186" s="16" t="s">
        <v>318</v>
      </c>
      <c r="R186" s="16">
        <v>2760963</v>
      </c>
      <c r="S186" s="62">
        <v>3284422</v>
      </c>
      <c r="T186" s="16">
        <v>201606</v>
      </c>
      <c r="U186" s="16" t="s">
        <v>37</v>
      </c>
      <c r="V186" s="18">
        <v>0</v>
      </c>
      <c r="W186" s="18">
        <v>17.78</v>
      </c>
      <c r="AA186" s="16" t="s">
        <v>35</v>
      </c>
      <c r="AB186" s="16" t="s">
        <v>44</v>
      </c>
      <c r="AD186" s="16" t="s">
        <v>314</v>
      </c>
      <c r="AE186" s="16" t="s">
        <v>45</v>
      </c>
      <c r="AG186" s="16">
        <v>54507</v>
      </c>
      <c r="AH186" s="16" t="s">
        <v>105</v>
      </c>
    </row>
    <row r="187" spans="1:34" x14ac:dyDescent="0.25">
      <c r="A187" s="16" t="s">
        <v>30</v>
      </c>
      <c r="B187" s="16">
        <v>1</v>
      </c>
      <c r="C187" s="16">
        <v>21</v>
      </c>
      <c r="D187" s="16">
        <v>908</v>
      </c>
      <c r="E187" s="16" t="s">
        <v>40</v>
      </c>
      <c r="F187" s="16" t="s">
        <v>41</v>
      </c>
      <c r="G187" s="16">
        <v>20</v>
      </c>
      <c r="H187" s="16">
        <v>20</v>
      </c>
      <c r="I187" s="16" t="s">
        <v>100</v>
      </c>
      <c r="J187" s="16" t="s">
        <v>144</v>
      </c>
      <c r="K187" s="16" t="s">
        <v>144</v>
      </c>
      <c r="L187" s="16">
        <v>1</v>
      </c>
      <c r="M187" s="16" t="s">
        <v>102</v>
      </c>
      <c r="N187" s="16" t="s">
        <v>42</v>
      </c>
      <c r="O187" s="16" t="s">
        <v>51</v>
      </c>
      <c r="P187" s="16" t="s">
        <v>145</v>
      </c>
      <c r="Q187" s="16" t="s">
        <v>325</v>
      </c>
      <c r="R187" s="16">
        <v>2760963</v>
      </c>
      <c r="S187" s="62">
        <v>3284422</v>
      </c>
      <c r="T187" s="16">
        <v>201606</v>
      </c>
      <c r="U187" s="16" t="s">
        <v>37</v>
      </c>
      <c r="V187" s="18">
        <v>0</v>
      </c>
      <c r="W187" s="18">
        <v>115</v>
      </c>
      <c r="AA187" s="16" t="s">
        <v>35</v>
      </c>
      <c r="AB187" s="16" t="s">
        <v>44</v>
      </c>
      <c r="AD187" s="16" t="s">
        <v>314</v>
      </c>
      <c r="AE187" s="16" t="s">
        <v>45</v>
      </c>
      <c r="AG187" s="16">
        <v>54507</v>
      </c>
      <c r="AH187" s="16" t="s">
        <v>105</v>
      </c>
    </row>
    <row r="188" spans="1:34" x14ac:dyDescent="0.25">
      <c r="A188" s="16" t="s">
        <v>30</v>
      </c>
      <c r="B188" s="16">
        <v>1</v>
      </c>
      <c r="C188" s="16">
        <v>21</v>
      </c>
      <c r="D188" s="16">
        <v>908</v>
      </c>
      <c r="E188" s="16" t="s">
        <v>40</v>
      </c>
      <c r="F188" s="16" t="s">
        <v>41</v>
      </c>
      <c r="G188" s="16">
        <v>20</v>
      </c>
      <c r="H188" s="16">
        <v>20</v>
      </c>
      <c r="I188" s="16" t="s">
        <v>100</v>
      </c>
      <c r="J188" s="16" t="s">
        <v>144</v>
      </c>
      <c r="K188" s="16" t="s">
        <v>144</v>
      </c>
      <c r="L188" s="16">
        <v>1</v>
      </c>
      <c r="M188" s="16" t="s">
        <v>102</v>
      </c>
      <c r="N188" s="16" t="s">
        <v>42</v>
      </c>
      <c r="O188" s="16" t="s">
        <v>51</v>
      </c>
      <c r="P188" s="16" t="s">
        <v>145</v>
      </c>
      <c r="Q188" s="16" t="s">
        <v>326</v>
      </c>
      <c r="R188" s="16">
        <v>2760963</v>
      </c>
      <c r="S188" s="62">
        <v>3284422</v>
      </c>
      <c r="T188" s="16">
        <v>201606</v>
      </c>
      <c r="U188" s="16" t="s">
        <v>37</v>
      </c>
      <c r="V188" s="18">
        <v>0</v>
      </c>
      <c r="W188" s="18">
        <v>115</v>
      </c>
      <c r="AA188" s="16" t="s">
        <v>35</v>
      </c>
      <c r="AB188" s="16" t="s">
        <v>44</v>
      </c>
      <c r="AD188" s="16" t="s">
        <v>314</v>
      </c>
      <c r="AE188" s="16" t="s">
        <v>45</v>
      </c>
      <c r="AG188" s="16">
        <v>54507</v>
      </c>
      <c r="AH188" s="16" t="s">
        <v>105</v>
      </c>
    </row>
    <row r="189" spans="1:34" x14ac:dyDescent="0.25">
      <c r="A189" s="16" t="s">
        <v>30</v>
      </c>
      <c r="B189" s="16">
        <v>1</v>
      </c>
      <c r="C189" s="16">
        <v>21</v>
      </c>
      <c r="D189" s="16">
        <v>908</v>
      </c>
      <c r="E189" s="16" t="s">
        <v>40</v>
      </c>
      <c r="F189" s="16" t="s">
        <v>41</v>
      </c>
      <c r="G189" s="16">
        <v>20</v>
      </c>
      <c r="H189" s="16">
        <v>20</v>
      </c>
      <c r="I189" s="16" t="s">
        <v>100</v>
      </c>
      <c r="J189" s="16" t="s">
        <v>144</v>
      </c>
      <c r="K189" s="16" t="s">
        <v>144</v>
      </c>
      <c r="L189" s="16">
        <v>1</v>
      </c>
      <c r="M189" s="16" t="s">
        <v>102</v>
      </c>
      <c r="N189" s="16" t="s">
        <v>238</v>
      </c>
      <c r="P189" s="16" t="s">
        <v>225</v>
      </c>
      <c r="Q189" s="16" t="s">
        <v>229</v>
      </c>
      <c r="R189" s="16">
        <v>2756416</v>
      </c>
      <c r="S189" s="62" t="s">
        <v>226</v>
      </c>
      <c r="T189" s="16">
        <v>201606</v>
      </c>
      <c r="U189" s="16" t="s">
        <v>37</v>
      </c>
      <c r="V189" s="18">
        <v>4249.8599999999997</v>
      </c>
      <c r="W189" s="18">
        <v>4249.8599999999997</v>
      </c>
      <c r="X189" s="16" t="s">
        <v>56</v>
      </c>
      <c r="Y189" s="16">
        <v>751533</v>
      </c>
      <c r="AA189" s="16" t="s">
        <v>35</v>
      </c>
      <c r="AB189" s="16" t="s">
        <v>55</v>
      </c>
      <c r="AD189" s="16" t="s">
        <v>227</v>
      </c>
      <c r="AE189" s="16" t="s">
        <v>45</v>
      </c>
      <c r="AG189" s="16">
        <v>88727</v>
      </c>
      <c r="AH189" s="16" t="s">
        <v>105</v>
      </c>
    </row>
    <row r="190" spans="1:34" x14ac:dyDescent="0.25">
      <c r="A190" s="16" t="s">
        <v>30</v>
      </c>
      <c r="B190" s="16">
        <v>1</v>
      </c>
      <c r="C190" s="16">
        <v>21</v>
      </c>
      <c r="D190" s="16">
        <v>908</v>
      </c>
      <c r="E190" s="16" t="s">
        <v>40</v>
      </c>
      <c r="F190" s="16" t="s">
        <v>41</v>
      </c>
      <c r="G190" s="16">
        <v>20</v>
      </c>
      <c r="H190" s="16">
        <v>20</v>
      </c>
      <c r="I190" s="16" t="s">
        <v>100</v>
      </c>
      <c r="J190" s="16" t="s">
        <v>144</v>
      </c>
      <c r="K190" s="16" t="s">
        <v>144</v>
      </c>
      <c r="L190" s="16">
        <v>1</v>
      </c>
      <c r="M190" s="16" t="s">
        <v>102</v>
      </c>
      <c r="N190" s="16" t="s">
        <v>238</v>
      </c>
      <c r="P190" s="16" t="s">
        <v>100</v>
      </c>
      <c r="Q190" s="16" t="s">
        <v>230</v>
      </c>
      <c r="R190" s="16">
        <v>2756416</v>
      </c>
      <c r="T190" s="16">
        <v>201606</v>
      </c>
      <c r="U190" s="16" t="s">
        <v>34</v>
      </c>
      <c r="V190" s="18">
        <v>0</v>
      </c>
      <c r="W190" s="18">
        <v>-4249.8599999999997</v>
      </c>
      <c r="Y190" s="16">
        <v>751533</v>
      </c>
      <c r="AA190" s="16" t="s">
        <v>35</v>
      </c>
      <c r="AB190" s="16" t="s">
        <v>107</v>
      </c>
      <c r="AD190" s="16" t="s">
        <v>231</v>
      </c>
      <c r="AE190" s="16" t="s">
        <v>36</v>
      </c>
      <c r="AG190" s="16" t="s">
        <v>100</v>
      </c>
      <c r="AH190" s="16" t="s">
        <v>105</v>
      </c>
    </row>
    <row r="191" spans="1:34" x14ac:dyDescent="0.25">
      <c r="A191" s="16" t="s">
        <v>30</v>
      </c>
      <c r="B191" s="16">
        <v>1</v>
      </c>
      <c r="C191" s="16">
        <v>21</v>
      </c>
      <c r="D191" s="16">
        <v>908</v>
      </c>
      <c r="E191" s="16" t="s">
        <v>40</v>
      </c>
      <c r="F191" s="16" t="s">
        <v>41</v>
      </c>
      <c r="G191" s="16">
        <v>20</v>
      </c>
      <c r="H191" s="16">
        <v>20</v>
      </c>
      <c r="I191" s="16" t="s">
        <v>100</v>
      </c>
      <c r="J191" s="16" t="s">
        <v>144</v>
      </c>
      <c r="K191" s="16" t="s">
        <v>144</v>
      </c>
      <c r="L191" s="16">
        <v>1</v>
      </c>
      <c r="M191" s="16" t="s">
        <v>102</v>
      </c>
      <c r="N191" s="16" t="s">
        <v>46</v>
      </c>
      <c r="P191" s="16" t="s">
        <v>225</v>
      </c>
      <c r="Q191" s="16" t="s">
        <v>229</v>
      </c>
      <c r="R191" s="16">
        <v>2756416</v>
      </c>
      <c r="S191" s="62" t="s">
        <v>226</v>
      </c>
      <c r="T191" s="16">
        <v>201606</v>
      </c>
      <c r="U191" s="16" t="s">
        <v>37</v>
      </c>
      <c r="V191" s="18">
        <v>27057.43</v>
      </c>
      <c r="W191" s="18">
        <v>27057.43</v>
      </c>
      <c r="X191" s="16" t="s">
        <v>56</v>
      </c>
      <c r="Y191" s="16">
        <v>751533</v>
      </c>
      <c r="AA191" s="16" t="s">
        <v>35</v>
      </c>
      <c r="AB191" s="16" t="s">
        <v>55</v>
      </c>
      <c r="AD191" s="16" t="s">
        <v>227</v>
      </c>
      <c r="AE191" s="16" t="s">
        <v>45</v>
      </c>
      <c r="AG191" s="16">
        <v>88727</v>
      </c>
      <c r="AH191" s="16" t="s">
        <v>105</v>
      </c>
    </row>
    <row r="192" spans="1:34" x14ac:dyDescent="0.25">
      <c r="A192" s="16" t="s">
        <v>30</v>
      </c>
      <c r="B192" s="16">
        <v>1</v>
      </c>
      <c r="C192" s="16">
        <v>21</v>
      </c>
      <c r="D192" s="16">
        <v>908</v>
      </c>
      <c r="E192" s="16" t="s">
        <v>40</v>
      </c>
      <c r="F192" s="16" t="s">
        <v>41</v>
      </c>
      <c r="G192" s="16">
        <v>20</v>
      </c>
      <c r="H192" s="16">
        <v>20</v>
      </c>
      <c r="I192" s="16" t="s">
        <v>100</v>
      </c>
      <c r="J192" s="16" t="s">
        <v>144</v>
      </c>
      <c r="K192" s="16" t="s">
        <v>144</v>
      </c>
      <c r="L192" s="16">
        <v>1</v>
      </c>
      <c r="M192" s="16" t="s">
        <v>102</v>
      </c>
      <c r="N192" s="16" t="s">
        <v>46</v>
      </c>
      <c r="P192" s="16" t="s">
        <v>100</v>
      </c>
      <c r="Q192" s="16" t="s">
        <v>230</v>
      </c>
      <c r="R192" s="16">
        <v>2756416</v>
      </c>
      <c r="T192" s="16">
        <v>201606</v>
      </c>
      <c r="U192" s="16" t="s">
        <v>34</v>
      </c>
      <c r="V192" s="18">
        <v>0</v>
      </c>
      <c r="W192" s="18">
        <v>-27057.43</v>
      </c>
      <c r="Y192" s="16">
        <v>751533</v>
      </c>
      <c r="AA192" s="16" t="s">
        <v>35</v>
      </c>
      <c r="AB192" s="16" t="s">
        <v>107</v>
      </c>
      <c r="AD192" s="16" t="s">
        <v>231</v>
      </c>
      <c r="AE192" s="16" t="s">
        <v>36</v>
      </c>
      <c r="AG192" s="16" t="s">
        <v>100</v>
      </c>
      <c r="AH192" s="16" t="s">
        <v>105</v>
      </c>
    </row>
    <row r="193" spans="1:34" x14ac:dyDescent="0.25">
      <c r="A193" s="16" t="s">
        <v>30</v>
      </c>
      <c r="B193" s="16">
        <v>1</v>
      </c>
      <c r="C193" s="16">
        <v>21</v>
      </c>
      <c r="D193" s="16">
        <v>908</v>
      </c>
      <c r="E193" s="16" t="s">
        <v>40</v>
      </c>
      <c r="F193" s="16" t="s">
        <v>41</v>
      </c>
      <c r="G193" s="16">
        <v>20</v>
      </c>
      <c r="H193" s="16">
        <v>20</v>
      </c>
      <c r="I193" s="16" t="s">
        <v>100</v>
      </c>
      <c r="J193" s="16" t="s">
        <v>144</v>
      </c>
      <c r="K193" s="16" t="s">
        <v>144</v>
      </c>
      <c r="L193" s="16">
        <v>1</v>
      </c>
      <c r="M193" s="16" t="s">
        <v>102</v>
      </c>
      <c r="N193" s="16" t="s">
        <v>46</v>
      </c>
      <c r="P193" s="16" t="s">
        <v>100</v>
      </c>
      <c r="Q193" s="16" t="s">
        <v>230</v>
      </c>
      <c r="R193" s="16">
        <v>2756416</v>
      </c>
      <c r="T193" s="16">
        <v>201606</v>
      </c>
      <c r="U193" s="16" t="s">
        <v>37</v>
      </c>
      <c r="V193" s="18">
        <v>0</v>
      </c>
      <c r="W193" s="18">
        <v>560000</v>
      </c>
      <c r="Y193" s="16">
        <v>751533</v>
      </c>
      <c r="AA193" s="16" t="s">
        <v>35</v>
      </c>
      <c r="AB193" s="16" t="s">
        <v>107</v>
      </c>
      <c r="AD193" s="16" t="s">
        <v>231</v>
      </c>
      <c r="AE193" s="16" t="s">
        <v>36</v>
      </c>
      <c r="AG193" s="16" t="s">
        <v>100</v>
      </c>
      <c r="AH193" s="16" t="s">
        <v>105</v>
      </c>
    </row>
    <row r="194" spans="1:34" x14ac:dyDescent="0.25">
      <c r="A194" s="16" t="s">
        <v>30</v>
      </c>
      <c r="B194" s="16">
        <v>1</v>
      </c>
      <c r="C194" s="16">
        <v>21</v>
      </c>
      <c r="D194" s="16">
        <v>908</v>
      </c>
      <c r="E194" s="16" t="s">
        <v>40</v>
      </c>
      <c r="F194" s="16" t="s">
        <v>41</v>
      </c>
      <c r="G194" s="16">
        <v>20</v>
      </c>
      <c r="H194" s="16">
        <v>20</v>
      </c>
      <c r="I194" s="16" t="s">
        <v>100</v>
      </c>
      <c r="J194" s="16" t="s">
        <v>144</v>
      </c>
      <c r="K194" s="16" t="s">
        <v>144</v>
      </c>
      <c r="L194" s="16">
        <v>1</v>
      </c>
      <c r="M194" s="16" t="s">
        <v>102</v>
      </c>
      <c r="N194" s="16" t="s">
        <v>46</v>
      </c>
      <c r="P194" s="16" t="s">
        <v>100</v>
      </c>
      <c r="Q194" s="16" t="s">
        <v>230</v>
      </c>
      <c r="R194" s="16">
        <v>2763702</v>
      </c>
      <c r="T194" s="16">
        <v>201606</v>
      </c>
      <c r="U194" s="16" t="s">
        <v>37</v>
      </c>
      <c r="V194" s="18">
        <v>0</v>
      </c>
      <c r="W194" s="18">
        <v>100000</v>
      </c>
      <c r="Y194" s="16">
        <v>751533</v>
      </c>
      <c r="AA194" s="16" t="s">
        <v>35</v>
      </c>
      <c r="AB194" s="16" t="s">
        <v>107</v>
      </c>
      <c r="AD194" s="16" t="s">
        <v>216</v>
      </c>
      <c r="AE194" s="16" t="s">
        <v>36</v>
      </c>
      <c r="AG194" s="16" t="s">
        <v>100</v>
      </c>
      <c r="AH194" s="16" t="s">
        <v>105</v>
      </c>
    </row>
    <row r="195" spans="1:34" x14ac:dyDescent="0.25">
      <c r="A195" s="16" t="s">
        <v>30</v>
      </c>
      <c r="B195" s="16">
        <v>1</v>
      </c>
      <c r="C195" s="16">
        <v>21</v>
      </c>
      <c r="D195" s="16">
        <v>908</v>
      </c>
      <c r="E195" s="16" t="s">
        <v>40</v>
      </c>
      <c r="F195" s="16" t="s">
        <v>41</v>
      </c>
      <c r="G195" s="16">
        <v>20</v>
      </c>
      <c r="H195" s="16">
        <v>20</v>
      </c>
      <c r="I195" s="16" t="s">
        <v>100</v>
      </c>
      <c r="J195" s="16" t="s">
        <v>144</v>
      </c>
      <c r="K195" s="16" t="s">
        <v>144</v>
      </c>
      <c r="L195" s="16">
        <v>1</v>
      </c>
      <c r="M195" s="16" t="s">
        <v>102</v>
      </c>
      <c r="N195" s="16" t="s">
        <v>46</v>
      </c>
      <c r="O195" s="16" t="s">
        <v>82</v>
      </c>
      <c r="P195" s="16" t="s">
        <v>100</v>
      </c>
      <c r="Q195" s="16" t="s">
        <v>141</v>
      </c>
      <c r="T195" s="16">
        <v>201606</v>
      </c>
      <c r="U195" s="16" t="s">
        <v>34</v>
      </c>
      <c r="V195" s="18">
        <v>0</v>
      </c>
      <c r="W195" s="18">
        <v>-560000</v>
      </c>
      <c r="Y195" s="16">
        <v>751533</v>
      </c>
      <c r="AA195" s="16" t="s">
        <v>35</v>
      </c>
      <c r="AB195" s="16" t="s">
        <v>107</v>
      </c>
      <c r="AD195" s="16" t="s">
        <v>218</v>
      </c>
      <c r="AE195" s="16" t="s">
        <v>36</v>
      </c>
      <c r="AG195" s="16" t="s">
        <v>100</v>
      </c>
      <c r="AH195" s="16" t="s">
        <v>105</v>
      </c>
    </row>
    <row r="196" spans="1:34" x14ac:dyDescent="0.25">
      <c r="A196" s="16" t="s">
        <v>30</v>
      </c>
      <c r="B196" s="16">
        <v>1</v>
      </c>
      <c r="C196" s="16">
        <v>21</v>
      </c>
      <c r="D196" s="16">
        <v>908</v>
      </c>
      <c r="E196" s="16" t="s">
        <v>40</v>
      </c>
      <c r="F196" s="16" t="s">
        <v>41</v>
      </c>
      <c r="G196" s="16">
        <v>20</v>
      </c>
      <c r="H196" s="16">
        <v>20</v>
      </c>
      <c r="I196" s="16" t="s">
        <v>100</v>
      </c>
      <c r="J196" s="16" t="s">
        <v>158</v>
      </c>
      <c r="K196" s="16" t="s">
        <v>158</v>
      </c>
      <c r="L196" s="16">
        <v>1</v>
      </c>
      <c r="M196" s="16" t="s">
        <v>102</v>
      </c>
      <c r="N196" s="16" t="s">
        <v>50</v>
      </c>
      <c r="P196" s="16" t="s">
        <v>57</v>
      </c>
      <c r="Q196" s="16" t="s">
        <v>103</v>
      </c>
      <c r="R196" s="16">
        <v>2749567</v>
      </c>
      <c r="S196" s="62">
        <v>6062016004</v>
      </c>
      <c r="T196" s="16">
        <v>201606</v>
      </c>
      <c r="U196" s="16" t="s">
        <v>37</v>
      </c>
      <c r="V196" s="18">
        <v>93229.42</v>
      </c>
      <c r="W196" s="18">
        <v>93229.42</v>
      </c>
      <c r="X196" s="16" t="s">
        <v>56</v>
      </c>
      <c r="Y196" s="16">
        <v>742350</v>
      </c>
      <c r="AA196" s="16" t="s">
        <v>35</v>
      </c>
      <c r="AB196" s="16" t="s">
        <v>55</v>
      </c>
      <c r="AD196" s="16" t="s">
        <v>208</v>
      </c>
      <c r="AE196" s="16" t="s">
        <v>45</v>
      </c>
      <c r="AG196" s="16">
        <v>8454</v>
      </c>
      <c r="AH196" s="16" t="s">
        <v>105</v>
      </c>
    </row>
    <row r="197" spans="1:34" x14ac:dyDescent="0.25">
      <c r="A197" s="16" t="s">
        <v>30</v>
      </c>
      <c r="B197" s="16">
        <v>1</v>
      </c>
      <c r="C197" s="16">
        <v>21</v>
      </c>
      <c r="D197" s="16">
        <v>908</v>
      </c>
      <c r="E197" s="16" t="s">
        <v>40</v>
      </c>
      <c r="F197" s="16" t="s">
        <v>41</v>
      </c>
      <c r="G197" s="16">
        <v>20</v>
      </c>
      <c r="H197" s="16">
        <v>20</v>
      </c>
      <c r="I197" s="16" t="s">
        <v>100</v>
      </c>
      <c r="J197" s="16" t="s">
        <v>158</v>
      </c>
      <c r="K197" s="16" t="s">
        <v>158</v>
      </c>
      <c r="L197" s="16">
        <v>1</v>
      </c>
      <c r="M197" s="16" t="s">
        <v>102</v>
      </c>
      <c r="N197" s="16" t="s">
        <v>50</v>
      </c>
      <c r="P197" s="16" t="s">
        <v>57</v>
      </c>
      <c r="Q197" s="16" t="s">
        <v>103</v>
      </c>
      <c r="R197" s="16">
        <v>2761654</v>
      </c>
      <c r="S197" s="62">
        <v>6222016005</v>
      </c>
      <c r="T197" s="16">
        <v>201606</v>
      </c>
      <c r="U197" s="16" t="s">
        <v>37</v>
      </c>
      <c r="V197" s="18">
        <v>72292.179999999993</v>
      </c>
      <c r="W197" s="18">
        <v>72292.179999999993</v>
      </c>
      <c r="X197" s="16" t="s">
        <v>56</v>
      </c>
      <c r="Y197" s="16">
        <v>742350</v>
      </c>
      <c r="AA197" s="16" t="s">
        <v>35</v>
      </c>
      <c r="AB197" s="16" t="s">
        <v>55</v>
      </c>
      <c r="AD197" s="16" t="s">
        <v>244</v>
      </c>
      <c r="AE197" s="16" t="s">
        <v>45</v>
      </c>
      <c r="AG197" s="16">
        <v>8454</v>
      </c>
      <c r="AH197" s="16" t="s">
        <v>105</v>
      </c>
    </row>
    <row r="198" spans="1:34" x14ac:dyDescent="0.25">
      <c r="A198" s="16" t="s">
        <v>30</v>
      </c>
      <c r="B198" s="16">
        <v>1</v>
      </c>
      <c r="C198" s="16">
        <v>21</v>
      </c>
      <c r="D198" s="16">
        <v>908</v>
      </c>
      <c r="E198" s="16" t="s">
        <v>40</v>
      </c>
      <c r="F198" s="16" t="s">
        <v>41</v>
      </c>
      <c r="G198" s="16">
        <v>20</v>
      </c>
      <c r="H198" s="16">
        <v>20</v>
      </c>
      <c r="I198" s="16" t="s">
        <v>100</v>
      </c>
      <c r="J198" s="16" t="s">
        <v>158</v>
      </c>
      <c r="K198" s="16" t="s">
        <v>158</v>
      </c>
      <c r="L198" s="16">
        <v>1</v>
      </c>
      <c r="M198" s="16" t="s">
        <v>102</v>
      </c>
      <c r="N198" s="16" t="s">
        <v>50</v>
      </c>
      <c r="O198" s="16" t="s">
        <v>82</v>
      </c>
      <c r="P198" s="16" t="s">
        <v>100</v>
      </c>
      <c r="Q198" s="16" t="s">
        <v>106</v>
      </c>
      <c r="T198" s="16">
        <v>201606</v>
      </c>
      <c r="U198" s="16" t="s">
        <v>34</v>
      </c>
      <c r="V198" s="18">
        <v>0</v>
      </c>
      <c r="W198" s="18">
        <v>-27797.78</v>
      </c>
      <c r="Y198" s="16">
        <v>742350</v>
      </c>
      <c r="AA198" s="16" t="s">
        <v>35</v>
      </c>
      <c r="AB198" s="16" t="s">
        <v>107</v>
      </c>
      <c r="AD198" s="16" t="s">
        <v>218</v>
      </c>
      <c r="AE198" s="16" t="s">
        <v>36</v>
      </c>
      <c r="AG198" s="16" t="s">
        <v>100</v>
      </c>
      <c r="AH198" s="16" t="s">
        <v>105</v>
      </c>
    </row>
    <row r="199" spans="1:34" x14ac:dyDescent="0.25">
      <c r="A199" s="16" t="s">
        <v>30</v>
      </c>
      <c r="B199" s="16">
        <v>1</v>
      </c>
      <c r="C199" s="16">
        <v>21</v>
      </c>
      <c r="D199" s="16">
        <v>908</v>
      </c>
      <c r="E199" s="16" t="s">
        <v>40</v>
      </c>
      <c r="F199" s="16" t="s">
        <v>41</v>
      </c>
      <c r="G199" s="16">
        <v>20</v>
      </c>
      <c r="H199" s="16">
        <v>20</v>
      </c>
      <c r="I199" s="16" t="s">
        <v>100</v>
      </c>
      <c r="J199" s="16" t="s">
        <v>158</v>
      </c>
      <c r="K199" s="16" t="s">
        <v>158</v>
      </c>
      <c r="L199" s="16">
        <v>1</v>
      </c>
      <c r="M199" s="16" t="s">
        <v>102</v>
      </c>
      <c r="N199" s="16" t="s">
        <v>46</v>
      </c>
      <c r="P199" s="16" t="s">
        <v>57</v>
      </c>
      <c r="Q199" s="16" t="s">
        <v>103</v>
      </c>
      <c r="R199" s="16">
        <v>2746866</v>
      </c>
      <c r="S199" s="62">
        <v>2016027387</v>
      </c>
      <c r="T199" s="16">
        <v>201606</v>
      </c>
      <c r="U199" s="16" t="s">
        <v>37</v>
      </c>
      <c r="V199" s="18">
        <v>28724.17</v>
      </c>
      <c r="W199" s="18">
        <v>28724.17</v>
      </c>
      <c r="X199" s="16" t="s">
        <v>56</v>
      </c>
      <c r="Y199" s="16">
        <v>742350</v>
      </c>
      <c r="AA199" s="16" t="s">
        <v>35</v>
      </c>
      <c r="AB199" s="16" t="s">
        <v>55</v>
      </c>
      <c r="AD199" s="16" t="s">
        <v>208</v>
      </c>
      <c r="AE199" s="16" t="s">
        <v>45</v>
      </c>
      <c r="AG199" s="16">
        <v>8454</v>
      </c>
      <c r="AH199" s="16" t="s">
        <v>105</v>
      </c>
    </row>
    <row r="200" spans="1:34" x14ac:dyDescent="0.25">
      <c r="A200" s="16" t="s">
        <v>30</v>
      </c>
      <c r="B200" s="16">
        <v>1</v>
      </c>
      <c r="C200" s="16">
        <v>21</v>
      </c>
      <c r="D200" s="16">
        <v>908</v>
      </c>
      <c r="E200" s="16" t="s">
        <v>40</v>
      </c>
      <c r="F200" s="16" t="s">
        <v>41</v>
      </c>
      <c r="G200" s="16">
        <v>20</v>
      </c>
      <c r="H200" s="16">
        <v>20</v>
      </c>
      <c r="I200" s="16" t="s">
        <v>100</v>
      </c>
      <c r="J200" s="16" t="s">
        <v>158</v>
      </c>
      <c r="K200" s="16" t="s">
        <v>158</v>
      </c>
      <c r="L200" s="16">
        <v>1</v>
      </c>
      <c r="M200" s="16" t="s">
        <v>102</v>
      </c>
      <c r="N200" s="16" t="s">
        <v>46</v>
      </c>
      <c r="P200" s="16" t="s">
        <v>100</v>
      </c>
      <c r="Q200" s="16" t="s">
        <v>106</v>
      </c>
      <c r="T200" s="16">
        <v>201606</v>
      </c>
      <c r="U200" s="16" t="s">
        <v>37</v>
      </c>
      <c r="V200" s="18">
        <v>0</v>
      </c>
      <c r="W200" s="18">
        <v>92234.81</v>
      </c>
      <c r="Y200" s="16">
        <v>742350</v>
      </c>
      <c r="AA200" s="16" t="s">
        <v>35</v>
      </c>
      <c r="AB200" s="16" t="s">
        <v>107</v>
      </c>
      <c r="AD200" s="16" t="s">
        <v>216</v>
      </c>
      <c r="AE200" s="16" t="s">
        <v>36</v>
      </c>
      <c r="AG200" s="16" t="s">
        <v>100</v>
      </c>
      <c r="AH200" s="16" t="s">
        <v>105</v>
      </c>
    </row>
    <row r="201" spans="1:34" x14ac:dyDescent="0.25">
      <c r="A201" s="16" t="s">
        <v>30</v>
      </c>
      <c r="B201" s="16">
        <v>1</v>
      </c>
      <c r="C201" s="16">
        <v>21</v>
      </c>
      <c r="D201" s="16">
        <v>908</v>
      </c>
      <c r="E201" s="16" t="s">
        <v>40</v>
      </c>
      <c r="F201" s="16" t="s">
        <v>41</v>
      </c>
      <c r="G201" s="16">
        <v>20</v>
      </c>
      <c r="H201" s="16">
        <v>20</v>
      </c>
      <c r="I201" s="16" t="s">
        <v>100</v>
      </c>
      <c r="J201" s="16" t="s">
        <v>158</v>
      </c>
      <c r="K201" s="16" t="s">
        <v>158</v>
      </c>
      <c r="L201" s="16">
        <v>1</v>
      </c>
      <c r="M201" s="16" t="s">
        <v>102</v>
      </c>
      <c r="N201" s="16" t="s">
        <v>46</v>
      </c>
      <c r="O201" s="16" t="s">
        <v>82</v>
      </c>
      <c r="P201" s="16" t="s">
        <v>100</v>
      </c>
      <c r="Q201" s="16" t="s">
        <v>106</v>
      </c>
      <c r="T201" s="16">
        <v>201606</v>
      </c>
      <c r="U201" s="16" t="s">
        <v>34</v>
      </c>
      <c r="V201" s="18">
        <v>0</v>
      </c>
      <c r="W201" s="18">
        <v>-46906.99</v>
      </c>
      <c r="Y201" s="16">
        <v>742350</v>
      </c>
      <c r="AA201" s="16" t="s">
        <v>35</v>
      </c>
      <c r="AB201" s="16" t="s">
        <v>107</v>
      </c>
      <c r="AD201" s="16" t="s">
        <v>218</v>
      </c>
      <c r="AE201" s="16" t="s">
        <v>36</v>
      </c>
      <c r="AG201" s="16" t="s">
        <v>100</v>
      </c>
      <c r="AH201" s="16" t="s">
        <v>105</v>
      </c>
    </row>
    <row r="202" spans="1:34" x14ac:dyDescent="0.25">
      <c r="A202" s="16" t="s">
        <v>30</v>
      </c>
      <c r="B202" s="16">
        <v>1</v>
      </c>
      <c r="C202" s="16">
        <v>21</v>
      </c>
      <c r="D202" s="16">
        <v>908</v>
      </c>
      <c r="E202" s="16" t="s">
        <v>40</v>
      </c>
      <c r="F202" s="16" t="s">
        <v>41</v>
      </c>
      <c r="G202" s="16">
        <v>20</v>
      </c>
      <c r="H202" s="16">
        <v>20</v>
      </c>
      <c r="I202" s="16" t="s">
        <v>100</v>
      </c>
      <c r="J202" s="16" t="s">
        <v>162</v>
      </c>
      <c r="K202" s="16" t="s">
        <v>162</v>
      </c>
      <c r="L202" s="16">
        <v>1</v>
      </c>
      <c r="M202" s="16" t="s">
        <v>102</v>
      </c>
      <c r="N202" s="16" t="s">
        <v>50</v>
      </c>
      <c r="P202" s="16" t="s">
        <v>57</v>
      </c>
      <c r="Q202" s="16" t="s">
        <v>103</v>
      </c>
      <c r="R202" s="16">
        <v>2745071</v>
      </c>
      <c r="S202" s="62">
        <v>60220160753</v>
      </c>
      <c r="T202" s="16">
        <v>201606</v>
      </c>
      <c r="U202" s="16" t="s">
        <v>37</v>
      </c>
      <c r="V202" s="18">
        <v>11810</v>
      </c>
      <c r="W202" s="18">
        <v>11810</v>
      </c>
      <c r="X202" s="16" t="s">
        <v>56</v>
      </c>
      <c r="Y202" s="16">
        <v>742350</v>
      </c>
      <c r="AA202" s="16" t="s">
        <v>35</v>
      </c>
      <c r="AB202" s="16" t="s">
        <v>55</v>
      </c>
      <c r="AD202" s="16" t="s">
        <v>208</v>
      </c>
      <c r="AE202" s="16" t="s">
        <v>45</v>
      </c>
      <c r="AG202" s="16">
        <v>8454</v>
      </c>
      <c r="AH202" s="16" t="s">
        <v>105</v>
      </c>
    </row>
    <row r="203" spans="1:34" x14ac:dyDescent="0.25">
      <c r="A203" s="16" t="s">
        <v>30</v>
      </c>
      <c r="B203" s="16">
        <v>1</v>
      </c>
      <c r="C203" s="16">
        <v>21</v>
      </c>
      <c r="D203" s="16">
        <v>908</v>
      </c>
      <c r="E203" s="16" t="s">
        <v>40</v>
      </c>
      <c r="F203" s="16" t="s">
        <v>41</v>
      </c>
      <c r="G203" s="16">
        <v>20</v>
      </c>
      <c r="H203" s="16">
        <v>20</v>
      </c>
      <c r="I203" s="16" t="s">
        <v>100</v>
      </c>
      <c r="J203" s="16" t="s">
        <v>162</v>
      </c>
      <c r="K203" s="16" t="s">
        <v>162</v>
      </c>
      <c r="L203" s="16">
        <v>1</v>
      </c>
      <c r="M203" s="16" t="s">
        <v>102</v>
      </c>
      <c r="N203" s="16" t="s">
        <v>50</v>
      </c>
      <c r="P203" s="16" t="s">
        <v>57</v>
      </c>
      <c r="Q203" s="16" t="s">
        <v>103</v>
      </c>
      <c r="R203" s="16">
        <v>2761054</v>
      </c>
      <c r="S203" s="62">
        <v>62120160910</v>
      </c>
      <c r="T203" s="16">
        <v>201606</v>
      </c>
      <c r="U203" s="16" t="s">
        <v>37</v>
      </c>
      <c r="V203" s="18">
        <v>7980</v>
      </c>
      <c r="W203" s="18">
        <v>7980</v>
      </c>
      <c r="X203" s="16" t="s">
        <v>56</v>
      </c>
      <c r="Y203" s="16">
        <v>742350</v>
      </c>
      <c r="AA203" s="16" t="s">
        <v>35</v>
      </c>
      <c r="AB203" s="16" t="s">
        <v>55</v>
      </c>
      <c r="AD203" s="16" t="s">
        <v>244</v>
      </c>
      <c r="AE203" s="16" t="s">
        <v>45</v>
      </c>
      <c r="AG203" s="16">
        <v>8454</v>
      </c>
      <c r="AH203" s="16" t="s">
        <v>105</v>
      </c>
    </row>
    <row r="204" spans="1:34" x14ac:dyDescent="0.25">
      <c r="A204" s="16" t="s">
        <v>30</v>
      </c>
      <c r="B204" s="16">
        <v>1</v>
      </c>
      <c r="C204" s="16">
        <v>21</v>
      </c>
      <c r="D204" s="16">
        <v>908</v>
      </c>
      <c r="E204" s="16" t="s">
        <v>40</v>
      </c>
      <c r="F204" s="16" t="s">
        <v>41</v>
      </c>
      <c r="G204" s="16">
        <v>20</v>
      </c>
      <c r="H204" s="16">
        <v>20</v>
      </c>
      <c r="I204" s="16" t="s">
        <v>100</v>
      </c>
      <c r="J204" s="16" t="s">
        <v>162</v>
      </c>
      <c r="K204" s="16" t="s">
        <v>162</v>
      </c>
      <c r="L204" s="16">
        <v>1</v>
      </c>
      <c r="M204" s="16" t="s">
        <v>102</v>
      </c>
      <c r="N204" s="16" t="s">
        <v>50</v>
      </c>
      <c r="P204" s="16" t="s">
        <v>100</v>
      </c>
      <c r="Q204" s="16" t="s">
        <v>106</v>
      </c>
      <c r="R204" s="16">
        <v>2752996</v>
      </c>
      <c r="T204" s="16">
        <v>201606</v>
      </c>
      <c r="U204" s="16" t="s">
        <v>37</v>
      </c>
      <c r="V204" s="18">
        <v>0</v>
      </c>
      <c r="W204" s="18">
        <v>17740</v>
      </c>
      <c r="Y204" s="16">
        <v>742350</v>
      </c>
      <c r="AA204" s="16" t="s">
        <v>35</v>
      </c>
      <c r="AB204" s="16" t="s">
        <v>107</v>
      </c>
      <c r="AD204" s="16" t="s">
        <v>361</v>
      </c>
      <c r="AE204" s="16" t="s">
        <v>36</v>
      </c>
      <c r="AG204" s="16" t="s">
        <v>100</v>
      </c>
      <c r="AH204" s="16" t="s">
        <v>105</v>
      </c>
    </row>
    <row r="205" spans="1:34" x14ac:dyDescent="0.25">
      <c r="A205" s="16" t="s">
        <v>30</v>
      </c>
      <c r="B205" s="16">
        <v>1</v>
      </c>
      <c r="C205" s="16">
        <v>21</v>
      </c>
      <c r="D205" s="16">
        <v>908</v>
      </c>
      <c r="E205" s="16" t="s">
        <v>40</v>
      </c>
      <c r="F205" s="16" t="s">
        <v>41</v>
      </c>
      <c r="G205" s="16">
        <v>20</v>
      </c>
      <c r="H205" s="16">
        <v>20</v>
      </c>
      <c r="I205" s="16" t="s">
        <v>100</v>
      </c>
      <c r="J205" s="16" t="s">
        <v>162</v>
      </c>
      <c r="K205" s="16" t="s">
        <v>162</v>
      </c>
      <c r="L205" s="16">
        <v>1</v>
      </c>
      <c r="M205" s="16" t="s">
        <v>102</v>
      </c>
      <c r="N205" s="16" t="s">
        <v>50</v>
      </c>
      <c r="P205" s="16" t="s">
        <v>100</v>
      </c>
      <c r="Q205" s="16" t="s">
        <v>106</v>
      </c>
      <c r="R205" s="16">
        <v>2766793</v>
      </c>
      <c r="T205" s="16">
        <v>201606</v>
      </c>
      <c r="U205" s="16" t="s">
        <v>37</v>
      </c>
      <c r="V205" s="18">
        <v>0</v>
      </c>
      <c r="W205" s="18">
        <v>27690</v>
      </c>
      <c r="Y205" s="16">
        <v>742350</v>
      </c>
      <c r="AA205" s="16" t="s">
        <v>35</v>
      </c>
      <c r="AB205" s="16" t="s">
        <v>107</v>
      </c>
      <c r="AD205" s="16" t="s">
        <v>216</v>
      </c>
      <c r="AE205" s="16" t="s">
        <v>36</v>
      </c>
      <c r="AG205" s="16" t="s">
        <v>100</v>
      </c>
      <c r="AH205" s="16" t="s">
        <v>105</v>
      </c>
    </row>
    <row r="206" spans="1:34" x14ac:dyDescent="0.25">
      <c r="A206" s="16" t="s">
        <v>30</v>
      </c>
      <c r="B206" s="16">
        <v>1</v>
      </c>
      <c r="C206" s="16">
        <v>21</v>
      </c>
      <c r="D206" s="16">
        <v>908</v>
      </c>
      <c r="E206" s="16" t="s">
        <v>40</v>
      </c>
      <c r="F206" s="16" t="s">
        <v>41</v>
      </c>
      <c r="G206" s="16">
        <v>20</v>
      </c>
      <c r="H206" s="16">
        <v>20</v>
      </c>
      <c r="I206" s="16" t="s">
        <v>100</v>
      </c>
      <c r="J206" s="16" t="s">
        <v>162</v>
      </c>
      <c r="K206" s="16" t="s">
        <v>162</v>
      </c>
      <c r="L206" s="16">
        <v>1</v>
      </c>
      <c r="M206" s="16" t="s">
        <v>102</v>
      </c>
      <c r="N206" s="16" t="s">
        <v>50</v>
      </c>
      <c r="O206" s="16" t="s">
        <v>82</v>
      </c>
      <c r="P206" s="16" t="s">
        <v>100</v>
      </c>
      <c r="Q206" s="16" t="s">
        <v>106</v>
      </c>
      <c r="T206" s="16">
        <v>201606</v>
      </c>
      <c r="U206" s="16" t="s">
        <v>34</v>
      </c>
      <c r="V206" s="18">
        <v>0</v>
      </c>
      <c r="W206" s="18">
        <v>-11520</v>
      </c>
      <c r="Y206" s="16">
        <v>742350</v>
      </c>
      <c r="AA206" s="16" t="s">
        <v>35</v>
      </c>
      <c r="AB206" s="16" t="s">
        <v>107</v>
      </c>
      <c r="AD206" s="16" t="s">
        <v>218</v>
      </c>
      <c r="AE206" s="16" t="s">
        <v>36</v>
      </c>
      <c r="AG206" s="16" t="s">
        <v>100</v>
      </c>
      <c r="AH206" s="16" t="s">
        <v>105</v>
      </c>
    </row>
    <row r="207" spans="1:34" x14ac:dyDescent="0.25">
      <c r="A207" s="16" t="s">
        <v>30</v>
      </c>
      <c r="B207" s="16">
        <v>1</v>
      </c>
      <c r="C207" s="16">
        <v>21</v>
      </c>
      <c r="D207" s="16">
        <v>908</v>
      </c>
      <c r="E207" s="16" t="s">
        <v>40</v>
      </c>
      <c r="F207" s="16" t="s">
        <v>41</v>
      </c>
      <c r="G207" s="16">
        <v>20</v>
      </c>
      <c r="H207" s="16">
        <v>20</v>
      </c>
      <c r="I207" s="16" t="s">
        <v>100</v>
      </c>
      <c r="J207" s="16" t="s">
        <v>162</v>
      </c>
      <c r="K207" s="16" t="s">
        <v>162</v>
      </c>
      <c r="L207" s="16">
        <v>1</v>
      </c>
      <c r="M207" s="16" t="s">
        <v>102</v>
      </c>
      <c r="N207" s="16" t="s">
        <v>46</v>
      </c>
      <c r="P207" s="16" t="s">
        <v>57</v>
      </c>
      <c r="Q207" s="16" t="s">
        <v>103</v>
      </c>
      <c r="R207" s="16">
        <v>2746866</v>
      </c>
      <c r="S207" s="62">
        <v>2016027387</v>
      </c>
      <c r="T207" s="16">
        <v>201606</v>
      </c>
      <c r="U207" s="16" t="s">
        <v>37</v>
      </c>
      <c r="V207" s="18">
        <v>28327.360000000001</v>
      </c>
      <c r="W207" s="18">
        <v>28327.360000000001</v>
      </c>
      <c r="X207" s="16" t="s">
        <v>56</v>
      </c>
      <c r="Y207" s="16">
        <v>742350</v>
      </c>
      <c r="AA207" s="16" t="s">
        <v>35</v>
      </c>
      <c r="AB207" s="16" t="s">
        <v>55</v>
      </c>
      <c r="AD207" s="16" t="s">
        <v>208</v>
      </c>
      <c r="AE207" s="16" t="s">
        <v>45</v>
      </c>
      <c r="AG207" s="16">
        <v>8454</v>
      </c>
      <c r="AH207" s="16" t="s">
        <v>105</v>
      </c>
    </row>
    <row r="208" spans="1:34" x14ac:dyDescent="0.25">
      <c r="A208" s="16" t="s">
        <v>30</v>
      </c>
      <c r="B208" s="16">
        <v>1</v>
      </c>
      <c r="C208" s="16">
        <v>21</v>
      </c>
      <c r="D208" s="16">
        <v>908</v>
      </c>
      <c r="E208" s="16" t="s">
        <v>40</v>
      </c>
      <c r="F208" s="16" t="s">
        <v>41</v>
      </c>
      <c r="G208" s="16">
        <v>20</v>
      </c>
      <c r="H208" s="16">
        <v>20</v>
      </c>
      <c r="I208" s="16" t="s">
        <v>100</v>
      </c>
      <c r="J208" s="16" t="s">
        <v>162</v>
      </c>
      <c r="K208" s="16" t="s">
        <v>162</v>
      </c>
      <c r="L208" s="16">
        <v>1</v>
      </c>
      <c r="M208" s="16" t="s">
        <v>102</v>
      </c>
      <c r="N208" s="16" t="s">
        <v>46</v>
      </c>
      <c r="P208" s="16" t="s">
        <v>100</v>
      </c>
      <c r="Q208" s="16" t="s">
        <v>106</v>
      </c>
      <c r="T208" s="16">
        <v>201606</v>
      </c>
      <c r="U208" s="16" t="s">
        <v>37</v>
      </c>
      <c r="V208" s="18">
        <v>0</v>
      </c>
      <c r="W208" s="18">
        <v>85887.42</v>
      </c>
      <c r="Y208" s="16">
        <v>742350</v>
      </c>
      <c r="AA208" s="16" t="s">
        <v>35</v>
      </c>
      <c r="AB208" s="16" t="s">
        <v>107</v>
      </c>
      <c r="AD208" s="16" t="s">
        <v>216</v>
      </c>
      <c r="AE208" s="16" t="s">
        <v>36</v>
      </c>
      <c r="AG208" s="16" t="s">
        <v>100</v>
      </c>
      <c r="AH208" s="16" t="s">
        <v>105</v>
      </c>
    </row>
    <row r="209" spans="1:34" x14ac:dyDescent="0.25">
      <c r="A209" s="16" t="s">
        <v>30</v>
      </c>
      <c r="B209" s="16">
        <v>1</v>
      </c>
      <c r="C209" s="16">
        <v>21</v>
      </c>
      <c r="D209" s="16">
        <v>908</v>
      </c>
      <c r="E209" s="16" t="s">
        <v>40</v>
      </c>
      <c r="F209" s="16" t="s">
        <v>41</v>
      </c>
      <c r="G209" s="16">
        <v>20</v>
      </c>
      <c r="H209" s="16">
        <v>20</v>
      </c>
      <c r="I209" s="16" t="s">
        <v>100</v>
      </c>
      <c r="J209" s="16" t="s">
        <v>162</v>
      </c>
      <c r="K209" s="16" t="s">
        <v>162</v>
      </c>
      <c r="L209" s="16">
        <v>1</v>
      </c>
      <c r="M209" s="16" t="s">
        <v>102</v>
      </c>
      <c r="N209" s="16" t="s">
        <v>46</v>
      </c>
      <c r="O209" s="16" t="s">
        <v>82</v>
      </c>
      <c r="P209" s="16" t="s">
        <v>100</v>
      </c>
      <c r="Q209" s="16" t="s">
        <v>106</v>
      </c>
      <c r="T209" s="16">
        <v>201606</v>
      </c>
      <c r="U209" s="16" t="s">
        <v>34</v>
      </c>
      <c r="V209" s="18">
        <v>0</v>
      </c>
      <c r="W209" s="18">
        <v>-53971.54</v>
      </c>
      <c r="Y209" s="16">
        <v>742350</v>
      </c>
      <c r="AA209" s="16" t="s">
        <v>35</v>
      </c>
      <c r="AB209" s="16" t="s">
        <v>107</v>
      </c>
      <c r="AD209" s="16" t="s">
        <v>218</v>
      </c>
      <c r="AE209" s="16" t="s">
        <v>36</v>
      </c>
      <c r="AG209" s="16" t="s">
        <v>100</v>
      </c>
      <c r="AH209" s="16" t="s">
        <v>105</v>
      </c>
    </row>
    <row r="210" spans="1:34" x14ac:dyDescent="0.25">
      <c r="A210" s="16" t="s">
        <v>30</v>
      </c>
      <c r="B210" s="16">
        <v>1</v>
      </c>
      <c r="C210" s="16">
        <v>21</v>
      </c>
      <c r="D210" s="16">
        <v>908</v>
      </c>
      <c r="E210" s="16" t="s">
        <v>40</v>
      </c>
      <c r="F210" s="16" t="s">
        <v>41</v>
      </c>
      <c r="G210" s="16">
        <v>20</v>
      </c>
      <c r="H210" s="16">
        <v>20</v>
      </c>
      <c r="I210" s="16" t="s">
        <v>100</v>
      </c>
      <c r="J210" s="16" t="s">
        <v>166</v>
      </c>
      <c r="K210" s="16" t="s">
        <v>166</v>
      </c>
      <c r="L210" s="16">
        <v>1</v>
      </c>
      <c r="M210" s="16" t="s">
        <v>102</v>
      </c>
      <c r="N210" s="16" t="s">
        <v>50</v>
      </c>
      <c r="P210" s="16" t="s">
        <v>57</v>
      </c>
      <c r="Q210" s="16" t="s">
        <v>103</v>
      </c>
      <c r="R210" s="16">
        <v>2747093</v>
      </c>
      <c r="S210" s="62">
        <v>52820160930</v>
      </c>
      <c r="T210" s="16">
        <v>201606</v>
      </c>
      <c r="U210" s="16" t="s">
        <v>37</v>
      </c>
      <c r="V210" s="18">
        <v>147200</v>
      </c>
      <c r="W210" s="18">
        <v>147200</v>
      </c>
      <c r="X210" s="16" t="s">
        <v>56</v>
      </c>
      <c r="Y210" s="16">
        <v>742350</v>
      </c>
      <c r="AA210" s="16" t="s">
        <v>35</v>
      </c>
      <c r="AB210" s="16" t="s">
        <v>55</v>
      </c>
      <c r="AD210" s="16" t="s">
        <v>208</v>
      </c>
      <c r="AE210" s="16" t="s">
        <v>45</v>
      </c>
      <c r="AG210" s="16">
        <v>8454</v>
      </c>
      <c r="AH210" s="16" t="s">
        <v>105</v>
      </c>
    </row>
    <row r="211" spans="1:34" x14ac:dyDescent="0.25">
      <c r="A211" s="16" t="s">
        <v>30</v>
      </c>
      <c r="B211" s="16">
        <v>1</v>
      </c>
      <c r="C211" s="16">
        <v>21</v>
      </c>
      <c r="D211" s="16">
        <v>908</v>
      </c>
      <c r="E211" s="16" t="s">
        <v>40</v>
      </c>
      <c r="F211" s="16" t="s">
        <v>41</v>
      </c>
      <c r="G211" s="16">
        <v>20</v>
      </c>
      <c r="H211" s="16">
        <v>20</v>
      </c>
      <c r="I211" s="16" t="s">
        <v>100</v>
      </c>
      <c r="J211" s="16" t="s">
        <v>166</v>
      </c>
      <c r="K211" s="16" t="s">
        <v>166</v>
      </c>
      <c r="L211" s="16">
        <v>1</v>
      </c>
      <c r="M211" s="16" t="s">
        <v>102</v>
      </c>
      <c r="N211" s="16" t="s">
        <v>50</v>
      </c>
      <c r="P211" s="16" t="s">
        <v>57</v>
      </c>
      <c r="Q211" s="16" t="s">
        <v>103</v>
      </c>
      <c r="R211" s="16">
        <v>2749753</v>
      </c>
      <c r="S211" s="62">
        <v>60720160930</v>
      </c>
      <c r="T211" s="16">
        <v>201606</v>
      </c>
      <c r="U211" s="16" t="s">
        <v>37</v>
      </c>
      <c r="V211" s="18">
        <v>131350</v>
      </c>
      <c r="W211" s="18">
        <v>131350</v>
      </c>
      <c r="X211" s="16" t="s">
        <v>56</v>
      </c>
      <c r="Y211" s="16">
        <v>742350</v>
      </c>
      <c r="AA211" s="16" t="s">
        <v>35</v>
      </c>
      <c r="AB211" s="16" t="s">
        <v>55</v>
      </c>
      <c r="AD211" s="16" t="s">
        <v>208</v>
      </c>
      <c r="AE211" s="16" t="s">
        <v>45</v>
      </c>
      <c r="AG211" s="16">
        <v>8454</v>
      </c>
      <c r="AH211" s="16" t="s">
        <v>105</v>
      </c>
    </row>
    <row r="212" spans="1:34" x14ac:dyDescent="0.25">
      <c r="A212" s="16" t="s">
        <v>30</v>
      </c>
      <c r="B212" s="16">
        <v>1</v>
      </c>
      <c r="C212" s="16">
        <v>21</v>
      </c>
      <c r="D212" s="16">
        <v>908</v>
      </c>
      <c r="E212" s="16" t="s">
        <v>40</v>
      </c>
      <c r="F212" s="16" t="s">
        <v>41</v>
      </c>
      <c r="G212" s="16">
        <v>20</v>
      </c>
      <c r="H212" s="16">
        <v>20</v>
      </c>
      <c r="I212" s="16" t="s">
        <v>100</v>
      </c>
      <c r="J212" s="16" t="s">
        <v>166</v>
      </c>
      <c r="K212" s="16" t="s">
        <v>166</v>
      </c>
      <c r="L212" s="16">
        <v>1</v>
      </c>
      <c r="M212" s="16" t="s">
        <v>102</v>
      </c>
      <c r="N212" s="16" t="s">
        <v>50</v>
      </c>
      <c r="P212" s="16" t="s">
        <v>57</v>
      </c>
      <c r="Q212" s="16" t="s">
        <v>103</v>
      </c>
      <c r="R212" s="16">
        <v>2756622</v>
      </c>
      <c r="S212" s="62">
        <v>61420160930</v>
      </c>
      <c r="T212" s="16">
        <v>201606</v>
      </c>
      <c r="U212" s="16" t="s">
        <v>37</v>
      </c>
      <c r="V212" s="18">
        <v>172050</v>
      </c>
      <c r="W212" s="18">
        <v>172050</v>
      </c>
      <c r="X212" s="16" t="s">
        <v>56</v>
      </c>
      <c r="Y212" s="16">
        <v>742350</v>
      </c>
      <c r="AA212" s="16" t="s">
        <v>35</v>
      </c>
      <c r="AB212" s="16" t="s">
        <v>55</v>
      </c>
      <c r="AD212" s="16" t="s">
        <v>244</v>
      </c>
      <c r="AE212" s="16" t="s">
        <v>45</v>
      </c>
      <c r="AG212" s="16">
        <v>8454</v>
      </c>
      <c r="AH212" s="16" t="s">
        <v>105</v>
      </c>
    </row>
    <row r="213" spans="1:34" x14ac:dyDescent="0.25">
      <c r="A213" s="16" t="s">
        <v>30</v>
      </c>
      <c r="B213" s="16">
        <v>1</v>
      </c>
      <c r="C213" s="16">
        <v>21</v>
      </c>
      <c r="D213" s="16">
        <v>908</v>
      </c>
      <c r="E213" s="16" t="s">
        <v>40</v>
      </c>
      <c r="F213" s="16" t="s">
        <v>41</v>
      </c>
      <c r="G213" s="16">
        <v>20</v>
      </c>
      <c r="H213" s="16">
        <v>20</v>
      </c>
      <c r="I213" s="16" t="s">
        <v>100</v>
      </c>
      <c r="J213" s="16" t="s">
        <v>166</v>
      </c>
      <c r="K213" s="16" t="s">
        <v>166</v>
      </c>
      <c r="L213" s="16">
        <v>1</v>
      </c>
      <c r="M213" s="16" t="s">
        <v>102</v>
      </c>
      <c r="N213" s="16" t="s">
        <v>50</v>
      </c>
      <c r="P213" s="16" t="s">
        <v>57</v>
      </c>
      <c r="Q213" s="16" t="s">
        <v>103</v>
      </c>
      <c r="R213" s="16">
        <v>2761438</v>
      </c>
      <c r="S213" s="62">
        <v>62120160930</v>
      </c>
      <c r="T213" s="16">
        <v>201606</v>
      </c>
      <c r="U213" s="16" t="s">
        <v>37</v>
      </c>
      <c r="V213" s="18">
        <v>124475</v>
      </c>
      <c r="W213" s="18">
        <v>124475</v>
      </c>
      <c r="X213" s="16" t="s">
        <v>56</v>
      </c>
      <c r="Y213" s="16">
        <v>742350</v>
      </c>
      <c r="AA213" s="16" t="s">
        <v>35</v>
      </c>
      <c r="AB213" s="16" t="s">
        <v>55</v>
      </c>
      <c r="AD213" s="16" t="s">
        <v>244</v>
      </c>
      <c r="AE213" s="16" t="s">
        <v>45</v>
      </c>
      <c r="AG213" s="16">
        <v>8454</v>
      </c>
      <c r="AH213" s="16" t="s">
        <v>105</v>
      </c>
    </row>
    <row r="214" spans="1:34" x14ac:dyDescent="0.25">
      <c r="A214" s="16" t="s">
        <v>30</v>
      </c>
      <c r="B214" s="16">
        <v>1</v>
      </c>
      <c r="C214" s="16">
        <v>21</v>
      </c>
      <c r="D214" s="16">
        <v>908</v>
      </c>
      <c r="E214" s="16" t="s">
        <v>40</v>
      </c>
      <c r="F214" s="16" t="s">
        <v>41</v>
      </c>
      <c r="G214" s="16">
        <v>20</v>
      </c>
      <c r="H214" s="16">
        <v>20</v>
      </c>
      <c r="I214" s="16" t="s">
        <v>100</v>
      </c>
      <c r="J214" s="16" t="s">
        <v>166</v>
      </c>
      <c r="K214" s="16" t="s">
        <v>166</v>
      </c>
      <c r="L214" s="16">
        <v>1</v>
      </c>
      <c r="M214" s="16" t="s">
        <v>102</v>
      </c>
      <c r="N214" s="16" t="s">
        <v>50</v>
      </c>
      <c r="P214" s="16" t="s">
        <v>100</v>
      </c>
      <c r="Q214" s="16" t="s">
        <v>106</v>
      </c>
      <c r="R214" s="16">
        <v>2765780</v>
      </c>
      <c r="T214" s="16">
        <v>201606</v>
      </c>
      <c r="U214" s="16" t="s">
        <v>37</v>
      </c>
      <c r="V214" s="18">
        <v>0</v>
      </c>
      <c r="W214" s="18">
        <v>192100</v>
      </c>
      <c r="Y214" s="16">
        <v>742350</v>
      </c>
      <c r="AA214" s="16" t="s">
        <v>35</v>
      </c>
      <c r="AB214" s="16" t="s">
        <v>107</v>
      </c>
      <c r="AD214" s="16" t="s">
        <v>216</v>
      </c>
      <c r="AE214" s="16" t="s">
        <v>36</v>
      </c>
      <c r="AG214" s="16" t="s">
        <v>100</v>
      </c>
      <c r="AH214" s="16" t="s">
        <v>105</v>
      </c>
    </row>
    <row r="215" spans="1:34" x14ac:dyDescent="0.25">
      <c r="A215" s="16" t="s">
        <v>30</v>
      </c>
      <c r="B215" s="16">
        <v>1</v>
      </c>
      <c r="C215" s="16">
        <v>21</v>
      </c>
      <c r="D215" s="16">
        <v>908</v>
      </c>
      <c r="E215" s="16" t="s">
        <v>40</v>
      </c>
      <c r="F215" s="16" t="s">
        <v>41</v>
      </c>
      <c r="G215" s="16">
        <v>20</v>
      </c>
      <c r="H215" s="16">
        <v>20</v>
      </c>
      <c r="I215" s="16" t="s">
        <v>100</v>
      </c>
      <c r="J215" s="16" t="s">
        <v>166</v>
      </c>
      <c r="K215" s="16" t="s">
        <v>166</v>
      </c>
      <c r="L215" s="16">
        <v>1</v>
      </c>
      <c r="M215" s="16" t="s">
        <v>102</v>
      </c>
      <c r="N215" s="16" t="s">
        <v>50</v>
      </c>
      <c r="O215" s="16" t="s">
        <v>82</v>
      </c>
      <c r="P215" s="16" t="s">
        <v>100</v>
      </c>
      <c r="Q215" s="16" t="s">
        <v>106</v>
      </c>
      <c r="T215" s="16">
        <v>201606</v>
      </c>
      <c r="U215" s="16" t="s">
        <v>34</v>
      </c>
      <c r="V215" s="18">
        <v>0</v>
      </c>
      <c r="W215" s="18">
        <v>-463525</v>
      </c>
      <c r="Y215" s="16">
        <v>742350</v>
      </c>
      <c r="AA215" s="16" t="s">
        <v>35</v>
      </c>
      <c r="AB215" s="16" t="s">
        <v>107</v>
      </c>
      <c r="AD215" s="16" t="s">
        <v>218</v>
      </c>
      <c r="AE215" s="16" t="s">
        <v>36</v>
      </c>
      <c r="AG215" s="16" t="s">
        <v>100</v>
      </c>
      <c r="AH215" s="16" t="s">
        <v>105</v>
      </c>
    </row>
    <row r="216" spans="1:34" x14ac:dyDescent="0.25">
      <c r="A216" s="16" t="s">
        <v>30</v>
      </c>
      <c r="B216" s="16">
        <v>1</v>
      </c>
      <c r="C216" s="16">
        <v>21</v>
      </c>
      <c r="D216" s="16">
        <v>908</v>
      </c>
      <c r="E216" s="16" t="s">
        <v>40</v>
      </c>
      <c r="F216" s="16" t="s">
        <v>41</v>
      </c>
      <c r="G216" s="16">
        <v>20</v>
      </c>
      <c r="H216" s="16">
        <v>20</v>
      </c>
      <c r="I216" s="16" t="s">
        <v>100</v>
      </c>
      <c r="J216" s="16" t="s">
        <v>166</v>
      </c>
      <c r="K216" s="16" t="s">
        <v>166</v>
      </c>
      <c r="L216" s="16">
        <v>1</v>
      </c>
      <c r="M216" s="16" t="s">
        <v>102</v>
      </c>
      <c r="N216" s="16" t="s">
        <v>46</v>
      </c>
      <c r="P216" s="16" t="s">
        <v>57</v>
      </c>
      <c r="Q216" s="16" t="s">
        <v>103</v>
      </c>
      <c r="R216" s="16">
        <v>2746866</v>
      </c>
      <c r="S216" s="62">
        <v>2016027387</v>
      </c>
      <c r="T216" s="16">
        <v>201606</v>
      </c>
      <c r="U216" s="16" t="s">
        <v>37</v>
      </c>
      <c r="V216" s="18">
        <v>101158.52</v>
      </c>
      <c r="W216" s="18">
        <v>101158.52</v>
      </c>
      <c r="X216" s="16" t="s">
        <v>56</v>
      </c>
      <c r="Y216" s="16">
        <v>742350</v>
      </c>
      <c r="AA216" s="16" t="s">
        <v>35</v>
      </c>
      <c r="AB216" s="16" t="s">
        <v>55</v>
      </c>
      <c r="AD216" s="16" t="s">
        <v>208</v>
      </c>
      <c r="AE216" s="16" t="s">
        <v>45</v>
      </c>
      <c r="AG216" s="16">
        <v>8454</v>
      </c>
      <c r="AH216" s="16" t="s">
        <v>105</v>
      </c>
    </row>
    <row r="217" spans="1:34" x14ac:dyDescent="0.25">
      <c r="A217" s="16" t="s">
        <v>30</v>
      </c>
      <c r="B217" s="16">
        <v>1</v>
      </c>
      <c r="C217" s="16">
        <v>21</v>
      </c>
      <c r="D217" s="16">
        <v>908</v>
      </c>
      <c r="E217" s="16" t="s">
        <v>40</v>
      </c>
      <c r="F217" s="16" t="s">
        <v>41</v>
      </c>
      <c r="G217" s="16">
        <v>20</v>
      </c>
      <c r="H217" s="16">
        <v>20</v>
      </c>
      <c r="I217" s="16" t="s">
        <v>100</v>
      </c>
      <c r="J217" s="16" t="s">
        <v>166</v>
      </c>
      <c r="K217" s="16" t="s">
        <v>166</v>
      </c>
      <c r="L217" s="16">
        <v>1</v>
      </c>
      <c r="M217" s="16" t="s">
        <v>102</v>
      </c>
      <c r="N217" s="16" t="s">
        <v>46</v>
      </c>
      <c r="P217" s="16" t="s">
        <v>100</v>
      </c>
      <c r="Q217" s="16" t="s">
        <v>106</v>
      </c>
      <c r="T217" s="16">
        <v>201606</v>
      </c>
      <c r="U217" s="16" t="s">
        <v>37</v>
      </c>
      <c r="V217" s="18">
        <v>0</v>
      </c>
      <c r="W217" s="18">
        <v>271005.06</v>
      </c>
      <c r="Y217" s="16">
        <v>742350</v>
      </c>
      <c r="AA217" s="16" t="s">
        <v>35</v>
      </c>
      <c r="AB217" s="16" t="s">
        <v>107</v>
      </c>
      <c r="AD217" s="16" t="s">
        <v>216</v>
      </c>
      <c r="AE217" s="16" t="s">
        <v>36</v>
      </c>
      <c r="AG217" s="16" t="s">
        <v>100</v>
      </c>
      <c r="AH217" s="16" t="s">
        <v>105</v>
      </c>
    </row>
    <row r="218" spans="1:34" x14ac:dyDescent="0.25">
      <c r="A218" s="16" t="s">
        <v>30</v>
      </c>
      <c r="B218" s="16">
        <v>1</v>
      </c>
      <c r="C218" s="16">
        <v>21</v>
      </c>
      <c r="D218" s="16">
        <v>908</v>
      </c>
      <c r="E218" s="16" t="s">
        <v>40</v>
      </c>
      <c r="F218" s="16" t="s">
        <v>41</v>
      </c>
      <c r="G218" s="16">
        <v>20</v>
      </c>
      <c r="H218" s="16">
        <v>20</v>
      </c>
      <c r="I218" s="16" t="s">
        <v>100</v>
      </c>
      <c r="J218" s="16" t="s">
        <v>166</v>
      </c>
      <c r="K218" s="16" t="s">
        <v>166</v>
      </c>
      <c r="L218" s="16">
        <v>1</v>
      </c>
      <c r="M218" s="16" t="s">
        <v>102</v>
      </c>
      <c r="N218" s="16" t="s">
        <v>46</v>
      </c>
      <c r="O218" s="16" t="s">
        <v>82</v>
      </c>
      <c r="P218" s="16" t="s">
        <v>100</v>
      </c>
      <c r="Q218" s="16" t="s">
        <v>106</v>
      </c>
      <c r="T218" s="16">
        <v>201606</v>
      </c>
      <c r="U218" s="16" t="s">
        <v>34</v>
      </c>
      <c r="V218" s="18">
        <v>0</v>
      </c>
      <c r="W218" s="18">
        <v>-196115.78</v>
      </c>
      <c r="Y218" s="16">
        <v>742350</v>
      </c>
      <c r="AA218" s="16" t="s">
        <v>35</v>
      </c>
      <c r="AB218" s="16" t="s">
        <v>107</v>
      </c>
      <c r="AD218" s="16" t="s">
        <v>218</v>
      </c>
      <c r="AE218" s="16" t="s">
        <v>36</v>
      </c>
      <c r="AG218" s="16" t="s">
        <v>100</v>
      </c>
      <c r="AH218" s="16" t="s">
        <v>105</v>
      </c>
    </row>
    <row r="219" spans="1:34" x14ac:dyDescent="0.25">
      <c r="A219" s="16" t="s">
        <v>30</v>
      </c>
      <c r="B219" s="16">
        <v>1</v>
      </c>
      <c r="C219" s="16">
        <v>21</v>
      </c>
      <c r="D219" s="16">
        <v>908</v>
      </c>
      <c r="E219" s="16" t="s">
        <v>40</v>
      </c>
      <c r="F219" s="16" t="s">
        <v>41</v>
      </c>
      <c r="G219" s="16">
        <v>20</v>
      </c>
      <c r="H219" s="16">
        <v>20</v>
      </c>
      <c r="I219" s="16" t="s">
        <v>100</v>
      </c>
      <c r="J219" s="16" t="s">
        <v>168</v>
      </c>
      <c r="K219" s="16" t="s">
        <v>168</v>
      </c>
      <c r="L219" s="16">
        <v>1</v>
      </c>
      <c r="M219" s="16" t="s">
        <v>102</v>
      </c>
      <c r="N219" s="16" t="s">
        <v>46</v>
      </c>
      <c r="P219" s="16" t="s">
        <v>57</v>
      </c>
      <c r="Q219" s="16" t="s">
        <v>103</v>
      </c>
      <c r="R219" s="16">
        <v>2746866</v>
      </c>
      <c r="S219" s="62">
        <v>2016027387</v>
      </c>
      <c r="T219" s="16">
        <v>201606</v>
      </c>
      <c r="U219" s="16" t="s">
        <v>37</v>
      </c>
      <c r="V219" s="18">
        <v>68432.600000000006</v>
      </c>
      <c r="W219" s="18">
        <v>68432.600000000006</v>
      </c>
      <c r="X219" s="16" t="s">
        <v>56</v>
      </c>
      <c r="Y219" s="16">
        <v>742350</v>
      </c>
      <c r="AA219" s="16" t="s">
        <v>35</v>
      </c>
      <c r="AB219" s="16" t="s">
        <v>55</v>
      </c>
      <c r="AD219" s="16" t="s">
        <v>208</v>
      </c>
      <c r="AE219" s="16" t="s">
        <v>45</v>
      </c>
      <c r="AG219" s="16">
        <v>8454</v>
      </c>
      <c r="AH219" s="16" t="s">
        <v>105</v>
      </c>
    </row>
    <row r="220" spans="1:34" x14ac:dyDescent="0.25">
      <c r="A220" s="16" t="s">
        <v>30</v>
      </c>
      <c r="B220" s="16">
        <v>1</v>
      </c>
      <c r="C220" s="16">
        <v>21</v>
      </c>
      <c r="D220" s="16">
        <v>908</v>
      </c>
      <c r="E220" s="16" t="s">
        <v>40</v>
      </c>
      <c r="F220" s="16" t="s">
        <v>41</v>
      </c>
      <c r="G220" s="16">
        <v>20</v>
      </c>
      <c r="H220" s="16">
        <v>20</v>
      </c>
      <c r="I220" s="16" t="s">
        <v>100</v>
      </c>
      <c r="J220" s="16" t="s">
        <v>168</v>
      </c>
      <c r="K220" s="16" t="s">
        <v>168</v>
      </c>
      <c r="L220" s="16">
        <v>1</v>
      </c>
      <c r="M220" s="16" t="s">
        <v>102</v>
      </c>
      <c r="N220" s="16" t="s">
        <v>46</v>
      </c>
      <c r="P220" s="16" t="s">
        <v>100</v>
      </c>
      <c r="Q220" s="16" t="s">
        <v>106</v>
      </c>
      <c r="T220" s="16">
        <v>201606</v>
      </c>
      <c r="U220" s="16" t="s">
        <v>37</v>
      </c>
      <c r="V220" s="18">
        <v>0</v>
      </c>
      <c r="W220" s="18">
        <v>154516.34</v>
      </c>
      <c r="Y220" s="16">
        <v>742350</v>
      </c>
      <c r="AA220" s="16" t="s">
        <v>35</v>
      </c>
      <c r="AB220" s="16" t="s">
        <v>107</v>
      </c>
      <c r="AD220" s="16" t="s">
        <v>216</v>
      </c>
      <c r="AE220" s="16" t="s">
        <v>36</v>
      </c>
      <c r="AG220" s="16" t="s">
        <v>100</v>
      </c>
      <c r="AH220" s="16" t="s">
        <v>105</v>
      </c>
    </row>
    <row r="221" spans="1:34" x14ac:dyDescent="0.25">
      <c r="A221" s="16" t="s">
        <v>30</v>
      </c>
      <c r="B221" s="16">
        <v>1</v>
      </c>
      <c r="C221" s="16">
        <v>21</v>
      </c>
      <c r="D221" s="16">
        <v>908</v>
      </c>
      <c r="E221" s="16" t="s">
        <v>40</v>
      </c>
      <c r="F221" s="16" t="s">
        <v>41</v>
      </c>
      <c r="G221" s="16">
        <v>20</v>
      </c>
      <c r="H221" s="16">
        <v>20</v>
      </c>
      <c r="I221" s="16" t="s">
        <v>100</v>
      </c>
      <c r="J221" s="16" t="s">
        <v>168</v>
      </c>
      <c r="K221" s="16" t="s">
        <v>168</v>
      </c>
      <c r="L221" s="16">
        <v>1</v>
      </c>
      <c r="M221" s="16" t="s">
        <v>102</v>
      </c>
      <c r="N221" s="16" t="s">
        <v>46</v>
      </c>
      <c r="O221" s="16" t="s">
        <v>82</v>
      </c>
      <c r="P221" s="16" t="s">
        <v>100</v>
      </c>
      <c r="Q221" s="16" t="s">
        <v>106</v>
      </c>
      <c r="T221" s="16">
        <v>201606</v>
      </c>
      <c r="U221" s="16" t="s">
        <v>34</v>
      </c>
      <c r="V221" s="18">
        <v>0</v>
      </c>
      <c r="W221" s="18">
        <v>-117006.7</v>
      </c>
      <c r="Y221" s="16">
        <v>742350</v>
      </c>
      <c r="AA221" s="16" t="s">
        <v>35</v>
      </c>
      <c r="AB221" s="16" t="s">
        <v>107</v>
      </c>
      <c r="AD221" s="16" t="s">
        <v>218</v>
      </c>
      <c r="AE221" s="16" t="s">
        <v>36</v>
      </c>
      <c r="AG221" s="16" t="s">
        <v>100</v>
      </c>
      <c r="AH221" s="16" t="s">
        <v>105</v>
      </c>
    </row>
    <row r="222" spans="1:34" x14ac:dyDescent="0.25">
      <c r="A222" s="16" t="s">
        <v>30</v>
      </c>
      <c r="B222" s="16">
        <v>1</v>
      </c>
      <c r="C222" s="16">
        <v>21</v>
      </c>
      <c r="D222" s="16">
        <v>908</v>
      </c>
      <c r="E222" s="16" t="s">
        <v>40</v>
      </c>
      <c r="F222" s="16" t="s">
        <v>41</v>
      </c>
      <c r="G222" s="16">
        <v>20</v>
      </c>
      <c r="H222" s="16">
        <v>20</v>
      </c>
      <c r="I222" s="16" t="s">
        <v>100</v>
      </c>
      <c r="J222" s="16" t="s">
        <v>169</v>
      </c>
      <c r="K222" s="16" t="s">
        <v>169</v>
      </c>
      <c r="L222" s="16">
        <v>1</v>
      </c>
      <c r="M222" s="16" t="s">
        <v>102</v>
      </c>
      <c r="N222" s="16" t="s">
        <v>46</v>
      </c>
      <c r="P222" s="16" t="s">
        <v>57</v>
      </c>
      <c r="Q222" s="16" t="s">
        <v>103</v>
      </c>
      <c r="R222" s="16">
        <v>2746866</v>
      </c>
      <c r="S222" s="62">
        <v>2016027387</v>
      </c>
      <c r="T222" s="16">
        <v>201606</v>
      </c>
      <c r="U222" s="16" t="s">
        <v>37</v>
      </c>
      <c r="V222" s="18">
        <v>196.02</v>
      </c>
      <c r="W222" s="18">
        <v>196.02</v>
      </c>
      <c r="X222" s="16" t="s">
        <v>56</v>
      </c>
      <c r="Y222" s="16">
        <v>742350</v>
      </c>
      <c r="AA222" s="16" t="s">
        <v>35</v>
      </c>
      <c r="AB222" s="16" t="s">
        <v>55</v>
      </c>
      <c r="AD222" s="16" t="s">
        <v>208</v>
      </c>
      <c r="AE222" s="16" t="s">
        <v>45</v>
      </c>
      <c r="AG222" s="16">
        <v>8454</v>
      </c>
      <c r="AH222" s="16" t="s">
        <v>105</v>
      </c>
    </row>
    <row r="223" spans="1:34" x14ac:dyDescent="0.25">
      <c r="A223" s="16" t="s">
        <v>30</v>
      </c>
      <c r="B223" s="16">
        <v>1</v>
      </c>
      <c r="C223" s="16">
        <v>21</v>
      </c>
      <c r="D223" s="16">
        <v>908</v>
      </c>
      <c r="E223" s="16" t="s">
        <v>40</v>
      </c>
      <c r="F223" s="16" t="s">
        <v>41</v>
      </c>
      <c r="G223" s="16">
        <v>20</v>
      </c>
      <c r="H223" s="16">
        <v>20</v>
      </c>
      <c r="I223" s="16" t="s">
        <v>100</v>
      </c>
      <c r="J223" s="16" t="s">
        <v>169</v>
      </c>
      <c r="K223" s="16" t="s">
        <v>169</v>
      </c>
      <c r="L223" s="16">
        <v>1</v>
      </c>
      <c r="M223" s="16" t="s">
        <v>102</v>
      </c>
      <c r="N223" s="16" t="s">
        <v>46</v>
      </c>
      <c r="P223" s="16" t="s">
        <v>100</v>
      </c>
      <c r="Q223" s="16" t="s">
        <v>106</v>
      </c>
      <c r="T223" s="16">
        <v>201606</v>
      </c>
      <c r="U223" s="16" t="s">
        <v>37</v>
      </c>
      <c r="V223" s="18">
        <v>0</v>
      </c>
      <c r="W223" s="18">
        <v>11233.3</v>
      </c>
      <c r="Y223" s="16">
        <v>742350</v>
      </c>
      <c r="AA223" s="16" t="s">
        <v>35</v>
      </c>
      <c r="AB223" s="16" t="s">
        <v>107</v>
      </c>
      <c r="AD223" s="16" t="s">
        <v>216</v>
      </c>
      <c r="AE223" s="16" t="s">
        <v>36</v>
      </c>
      <c r="AG223" s="16" t="s">
        <v>100</v>
      </c>
      <c r="AH223" s="16" t="s">
        <v>105</v>
      </c>
    </row>
    <row r="224" spans="1:34" x14ac:dyDescent="0.25">
      <c r="A224" s="16" t="s">
        <v>30</v>
      </c>
      <c r="B224" s="16">
        <v>1</v>
      </c>
      <c r="C224" s="16">
        <v>21</v>
      </c>
      <c r="D224" s="16">
        <v>908</v>
      </c>
      <c r="E224" s="16" t="s">
        <v>40</v>
      </c>
      <c r="F224" s="16" t="s">
        <v>41</v>
      </c>
      <c r="G224" s="16">
        <v>20</v>
      </c>
      <c r="H224" s="16">
        <v>20</v>
      </c>
      <c r="I224" s="16" t="s">
        <v>100</v>
      </c>
      <c r="J224" s="16" t="s">
        <v>169</v>
      </c>
      <c r="K224" s="16" t="s">
        <v>169</v>
      </c>
      <c r="L224" s="16">
        <v>1</v>
      </c>
      <c r="M224" s="16" t="s">
        <v>102</v>
      </c>
      <c r="N224" s="16" t="s">
        <v>46</v>
      </c>
      <c r="O224" s="16" t="s">
        <v>82</v>
      </c>
      <c r="P224" s="16" t="s">
        <v>100</v>
      </c>
      <c r="Q224" s="16" t="s">
        <v>106</v>
      </c>
      <c r="T224" s="16">
        <v>201606</v>
      </c>
      <c r="U224" s="16" t="s">
        <v>34</v>
      </c>
      <c r="V224" s="18">
        <v>0</v>
      </c>
      <c r="W224" s="18">
        <v>-4100.71</v>
      </c>
      <c r="Y224" s="16">
        <v>742350</v>
      </c>
      <c r="AA224" s="16" t="s">
        <v>35</v>
      </c>
      <c r="AB224" s="16" t="s">
        <v>107</v>
      </c>
      <c r="AD224" s="16" t="s">
        <v>218</v>
      </c>
      <c r="AE224" s="16" t="s">
        <v>36</v>
      </c>
      <c r="AG224" s="16" t="s">
        <v>100</v>
      </c>
      <c r="AH224" s="16" t="s">
        <v>105</v>
      </c>
    </row>
    <row r="225" spans="1:34" x14ac:dyDescent="0.25">
      <c r="A225" s="16" t="s">
        <v>30</v>
      </c>
      <c r="B225" s="16">
        <v>1</v>
      </c>
      <c r="C225" s="16">
        <v>21</v>
      </c>
      <c r="D225" s="16">
        <v>908</v>
      </c>
      <c r="E225" s="16" t="s">
        <v>40</v>
      </c>
      <c r="F225" s="16" t="s">
        <v>41</v>
      </c>
      <c r="G225" s="16">
        <v>20</v>
      </c>
      <c r="H225" s="16">
        <v>20</v>
      </c>
      <c r="I225" s="16" t="s">
        <v>100</v>
      </c>
      <c r="J225" s="16" t="s">
        <v>170</v>
      </c>
      <c r="K225" s="16" t="s">
        <v>170</v>
      </c>
      <c r="L225" s="16">
        <v>1</v>
      </c>
      <c r="M225" s="16" t="s">
        <v>102</v>
      </c>
      <c r="N225" s="16">
        <v>82</v>
      </c>
      <c r="O225" s="16" t="s">
        <v>53</v>
      </c>
      <c r="P225" s="16" t="s">
        <v>178</v>
      </c>
      <c r="Q225" s="16" t="s">
        <v>184</v>
      </c>
      <c r="R225" s="16">
        <v>2759838</v>
      </c>
      <c r="S225" s="62">
        <v>3253509</v>
      </c>
      <c r="T225" s="16">
        <v>201606</v>
      </c>
      <c r="U225" s="16" t="s">
        <v>37</v>
      </c>
      <c r="V225" s="18">
        <v>0</v>
      </c>
      <c r="W225" s="18">
        <v>186.75</v>
      </c>
      <c r="AA225" s="16" t="s">
        <v>35</v>
      </c>
      <c r="AB225" s="16" t="s">
        <v>44</v>
      </c>
      <c r="AD225" s="16" t="s">
        <v>402</v>
      </c>
      <c r="AE225" s="16" t="s">
        <v>45</v>
      </c>
      <c r="AG225" s="16">
        <v>52473</v>
      </c>
      <c r="AH225" s="16" t="s">
        <v>105</v>
      </c>
    </row>
    <row r="226" spans="1:34" x14ac:dyDescent="0.25">
      <c r="A226" s="16" t="s">
        <v>30</v>
      </c>
      <c r="B226" s="16">
        <v>1</v>
      </c>
      <c r="C226" s="16">
        <v>21</v>
      </c>
      <c r="D226" s="16">
        <v>908</v>
      </c>
      <c r="E226" s="16" t="s">
        <v>40</v>
      </c>
      <c r="F226" s="16" t="s">
        <v>41</v>
      </c>
      <c r="G226" s="16">
        <v>20</v>
      </c>
      <c r="H226" s="16">
        <v>20</v>
      </c>
      <c r="I226" s="16" t="s">
        <v>100</v>
      </c>
      <c r="J226" s="16" t="s">
        <v>170</v>
      </c>
      <c r="K226" s="16" t="s">
        <v>170</v>
      </c>
      <c r="L226" s="16">
        <v>1</v>
      </c>
      <c r="M226" s="16" t="s">
        <v>102</v>
      </c>
      <c r="N226" s="16" t="s">
        <v>46</v>
      </c>
      <c r="P226" s="16" t="s">
        <v>57</v>
      </c>
      <c r="Q226" s="16" t="s">
        <v>103</v>
      </c>
      <c r="R226" s="16">
        <v>2752996</v>
      </c>
      <c r="S226" s="62">
        <v>61020161258</v>
      </c>
      <c r="T226" s="16">
        <v>201606</v>
      </c>
      <c r="U226" s="16" t="s">
        <v>37</v>
      </c>
      <c r="V226" s="18">
        <v>17740</v>
      </c>
      <c r="W226" s="18">
        <v>17740</v>
      </c>
      <c r="X226" s="16" t="s">
        <v>56</v>
      </c>
      <c r="Y226" s="16">
        <v>742350</v>
      </c>
      <c r="AA226" s="16" t="s">
        <v>35</v>
      </c>
      <c r="AB226" s="16" t="s">
        <v>55</v>
      </c>
      <c r="AD226" s="16" t="s">
        <v>208</v>
      </c>
      <c r="AE226" s="16" t="s">
        <v>45</v>
      </c>
      <c r="AG226" s="16">
        <v>8454</v>
      </c>
      <c r="AH226" s="16" t="s">
        <v>105</v>
      </c>
    </row>
    <row r="227" spans="1:34" x14ac:dyDescent="0.25">
      <c r="A227" s="16" t="s">
        <v>30</v>
      </c>
      <c r="B227" s="16">
        <v>1</v>
      </c>
      <c r="C227" s="16">
        <v>21</v>
      </c>
      <c r="D227" s="16">
        <v>908</v>
      </c>
      <c r="E227" s="16" t="s">
        <v>40</v>
      </c>
      <c r="F227" s="16" t="s">
        <v>41</v>
      </c>
      <c r="G227" s="16">
        <v>20</v>
      </c>
      <c r="H227" s="16">
        <v>20</v>
      </c>
      <c r="I227" s="16" t="s">
        <v>100</v>
      </c>
      <c r="J227" s="16" t="s">
        <v>170</v>
      </c>
      <c r="K227" s="16" t="s">
        <v>170</v>
      </c>
      <c r="L227" s="16">
        <v>1</v>
      </c>
      <c r="M227" s="16" t="s">
        <v>102</v>
      </c>
      <c r="N227" s="16" t="s">
        <v>46</v>
      </c>
      <c r="P227" s="16" t="s">
        <v>100</v>
      </c>
      <c r="Q227" s="16" t="s">
        <v>106</v>
      </c>
      <c r="R227" s="16">
        <v>2752996</v>
      </c>
      <c r="T227" s="16">
        <v>201606</v>
      </c>
      <c r="U227" s="16" t="s">
        <v>34</v>
      </c>
      <c r="V227" s="18">
        <v>0</v>
      </c>
      <c r="W227" s="18">
        <v>-17740</v>
      </c>
      <c r="Y227" s="16">
        <v>742350</v>
      </c>
      <c r="AA227" s="16" t="s">
        <v>35</v>
      </c>
      <c r="AB227" s="16" t="s">
        <v>107</v>
      </c>
      <c r="AD227" s="16" t="s">
        <v>361</v>
      </c>
      <c r="AE227" s="16" t="s">
        <v>36</v>
      </c>
      <c r="AG227" s="16" t="s">
        <v>100</v>
      </c>
      <c r="AH227" s="16" t="s">
        <v>105</v>
      </c>
    </row>
    <row r="228" spans="1:34" x14ac:dyDescent="0.25">
      <c r="A228" s="16" t="s">
        <v>30</v>
      </c>
      <c r="B228" s="16">
        <v>1</v>
      </c>
      <c r="C228" s="16">
        <v>21</v>
      </c>
      <c r="D228" s="16">
        <v>908</v>
      </c>
      <c r="E228" s="16" t="s">
        <v>40</v>
      </c>
      <c r="F228" s="16" t="s">
        <v>41</v>
      </c>
      <c r="G228" s="16">
        <v>20</v>
      </c>
      <c r="H228" s="16">
        <v>20</v>
      </c>
      <c r="I228" s="16" t="s">
        <v>100</v>
      </c>
      <c r="J228" s="16" t="s">
        <v>185</v>
      </c>
      <c r="K228" s="16" t="s">
        <v>185</v>
      </c>
      <c r="L228" s="16">
        <v>1</v>
      </c>
      <c r="M228" s="16" t="s">
        <v>102</v>
      </c>
      <c r="N228" s="16">
        <v>34</v>
      </c>
      <c r="P228" s="16" t="s">
        <v>61</v>
      </c>
      <c r="Q228" s="16" t="s">
        <v>43</v>
      </c>
      <c r="R228" s="16">
        <v>2741199</v>
      </c>
      <c r="S228" s="62" t="s">
        <v>403</v>
      </c>
      <c r="T228" s="16">
        <v>201606</v>
      </c>
      <c r="U228" s="16" t="s">
        <v>37</v>
      </c>
      <c r="V228" s="18">
        <v>0</v>
      </c>
      <c r="W228" s="18">
        <v>1226.49</v>
      </c>
      <c r="Y228" s="16">
        <v>742156</v>
      </c>
      <c r="AA228" s="16" t="s">
        <v>35</v>
      </c>
      <c r="AB228" s="16" t="s">
        <v>55</v>
      </c>
      <c r="AD228" s="16" t="s">
        <v>404</v>
      </c>
      <c r="AE228" s="16" t="s">
        <v>45</v>
      </c>
      <c r="AG228" s="16">
        <v>68917</v>
      </c>
      <c r="AH228" s="16" t="s">
        <v>105</v>
      </c>
    </row>
    <row r="229" spans="1:34" x14ac:dyDescent="0.25">
      <c r="A229" s="16" t="s">
        <v>30</v>
      </c>
      <c r="B229" s="16">
        <v>1</v>
      </c>
      <c r="C229" s="16">
        <v>21</v>
      </c>
      <c r="D229" s="16">
        <v>908</v>
      </c>
      <c r="E229" s="16" t="s">
        <v>40</v>
      </c>
      <c r="F229" s="16" t="s">
        <v>41</v>
      </c>
      <c r="G229" s="16">
        <v>20</v>
      </c>
      <c r="H229" s="16">
        <v>20</v>
      </c>
      <c r="I229" s="16" t="s">
        <v>100</v>
      </c>
      <c r="J229" s="16" t="s">
        <v>185</v>
      </c>
      <c r="K229" s="16" t="s">
        <v>185</v>
      </c>
      <c r="L229" s="16">
        <v>1</v>
      </c>
      <c r="M229" s="16" t="s">
        <v>102</v>
      </c>
      <c r="N229" s="16">
        <v>34</v>
      </c>
      <c r="P229" s="16" t="s">
        <v>100</v>
      </c>
      <c r="Q229" s="16" t="s">
        <v>81</v>
      </c>
      <c r="R229" s="16">
        <v>2741199</v>
      </c>
      <c r="T229" s="16">
        <v>201606</v>
      </c>
      <c r="U229" s="16" t="s">
        <v>34</v>
      </c>
      <c r="V229" s="18">
        <v>0</v>
      </c>
      <c r="W229" s="18">
        <v>-1226.49</v>
      </c>
      <c r="Y229" s="16">
        <v>742156</v>
      </c>
      <c r="AA229" s="16" t="s">
        <v>35</v>
      </c>
      <c r="AB229" s="16" t="s">
        <v>107</v>
      </c>
      <c r="AD229" s="16" t="s">
        <v>228</v>
      </c>
      <c r="AE229" s="16" t="s">
        <v>36</v>
      </c>
      <c r="AG229" s="16" t="s">
        <v>100</v>
      </c>
      <c r="AH229" s="16" t="s">
        <v>105</v>
      </c>
    </row>
    <row r="230" spans="1:34" x14ac:dyDescent="0.25">
      <c r="A230" s="16" t="s">
        <v>30</v>
      </c>
      <c r="B230" s="16">
        <v>1</v>
      </c>
      <c r="C230" s="16">
        <v>21</v>
      </c>
      <c r="D230" s="16">
        <v>908</v>
      </c>
      <c r="E230" s="16" t="s">
        <v>40</v>
      </c>
      <c r="F230" s="16" t="s">
        <v>41</v>
      </c>
      <c r="G230" s="16">
        <v>20</v>
      </c>
      <c r="H230" s="16">
        <v>20</v>
      </c>
      <c r="I230" s="16" t="s">
        <v>100</v>
      </c>
      <c r="J230" s="16" t="s">
        <v>185</v>
      </c>
      <c r="K230" s="16" t="s">
        <v>185</v>
      </c>
      <c r="L230" s="16">
        <v>1</v>
      </c>
      <c r="M230" s="16" t="s">
        <v>102</v>
      </c>
      <c r="N230" s="16" t="s">
        <v>46</v>
      </c>
      <c r="P230" s="16" t="s">
        <v>61</v>
      </c>
      <c r="Q230" s="16" t="s">
        <v>188</v>
      </c>
      <c r="R230" s="16">
        <v>2741199</v>
      </c>
      <c r="S230" s="62" t="s">
        <v>403</v>
      </c>
      <c r="T230" s="16">
        <v>201606</v>
      </c>
      <c r="U230" s="16" t="s">
        <v>37</v>
      </c>
      <c r="V230" s="18">
        <v>32008.95</v>
      </c>
      <c r="W230" s="18">
        <v>32008.95</v>
      </c>
      <c r="X230" s="16" t="s">
        <v>56</v>
      </c>
      <c r="Y230" s="16">
        <v>742156</v>
      </c>
      <c r="AA230" s="16" t="s">
        <v>35</v>
      </c>
      <c r="AB230" s="16" t="s">
        <v>55</v>
      </c>
      <c r="AD230" s="16" t="s">
        <v>404</v>
      </c>
      <c r="AE230" s="16" t="s">
        <v>45</v>
      </c>
      <c r="AG230" s="16">
        <v>68917</v>
      </c>
      <c r="AH230" s="16" t="s">
        <v>105</v>
      </c>
    </row>
    <row r="231" spans="1:34" x14ac:dyDescent="0.25">
      <c r="A231" s="16" t="s">
        <v>30</v>
      </c>
      <c r="B231" s="16">
        <v>1</v>
      </c>
      <c r="C231" s="16">
        <v>21</v>
      </c>
      <c r="D231" s="16">
        <v>908</v>
      </c>
      <c r="E231" s="16" t="s">
        <v>40</v>
      </c>
      <c r="F231" s="16" t="s">
        <v>41</v>
      </c>
      <c r="G231" s="16">
        <v>20</v>
      </c>
      <c r="H231" s="16">
        <v>20</v>
      </c>
      <c r="I231" s="16" t="s">
        <v>100</v>
      </c>
      <c r="J231" s="16" t="s">
        <v>185</v>
      </c>
      <c r="K231" s="16" t="s">
        <v>185</v>
      </c>
      <c r="L231" s="16">
        <v>1</v>
      </c>
      <c r="M231" s="16" t="s">
        <v>102</v>
      </c>
      <c r="N231" s="16" t="s">
        <v>46</v>
      </c>
      <c r="P231" s="16" t="s">
        <v>61</v>
      </c>
      <c r="Q231" s="16" t="s">
        <v>188</v>
      </c>
      <c r="R231" s="16">
        <v>2761608</v>
      </c>
      <c r="S231" s="62" t="s">
        <v>407</v>
      </c>
      <c r="T231" s="16">
        <v>201606</v>
      </c>
      <c r="U231" s="16" t="s">
        <v>37</v>
      </c>
      <c r="V231" s="18">
        <v>17333.55</v>
      </c>
      <c r="W231" s="18">
        <v>17333.55</v>
      </c>
      <c r="X231" s="16" t="s">
        <v>56</v>
      </c>
      <c r="Y231" s="16">
        <v>742156</v>
      </c>
      <c r="AA231" s="16" t="s">
        <v>35</v>
      </c>
      <c r="AB231" s="16" t="s">
        <v>55</v>
      </c>
      <c r="AD231" s="16" t="s">
        <v>408</v>
      </c>
      <c r="AE231" s="16" t="s">
        <v>45</v>
      </c>
      <c r="AG231" s="16">
        <v>68917</v>
      </c>
      <c r="AH231" s="16" t="s">
        <v>105</v>
      </c>
    </row>
    <row r="232" spans="1:34" x14ac:dyDescent="0.25">
      <c r="A232" s="16" t="s">
        <v>30</v>
      </c>
      <c r="B232" s="16">
        <v>1</v>
      </c>
      <c r="C232" s="16">
        <v>21</v>
      </c>
      <c r="D232" s="16">
        <v>908</v>
      </c>
      <c r="E232" s="16" t="s">
        <v>40</v>
      </c>
      <c r="F232" s="16" t="s">
        <v>41</v>
      </c>
      <c r="G232" s="16">
        <v>20</v>
      </c>
      <c r="H232" s="16">
        <v>20</v>
      </c>
      <c r="I232" s="16" t="s">
        <v>100</v>
      </c>
      <c r="J232" s="16" t="s">
        <v>185</v>
      </c>
      <c r="K232" s="16" t="s">
        <v>185</v>
      </c>
      <c r="L232" s="16">
        <v>1</v>
      </c>
      <c r="M232" s="16" t="s">
        <v>102</v>
      </c>
      <c r="N232" s="16" t="s">
        <v>46</v>
      </c>
      <c r="P232" s="16" t="s">
        <v>100</v>
      </c>
      <c r="Q232" s="16" t="s">
        <v>412</v>
      </c>
      <c r="T232" s="16">
        <v>201606</v>
      </c>
      <c r="U232" s="16" t="s">
        <v>37</v>
      </c>
      <c r="V232" s="18">
        <v>0</v>
      </c>
      <c r="W232" s="18">
        <v>33555.9</v>
      </c>
      <c r="Y232" s="16">
        <v>742156</v>
      </c>
      <c r="AA232" s="16" t="s">
        <v>35</v>
      </c>
      <c r="AB232" s="16" t="s">
        <v>107</v>
      </c>
      <c r="AD232" s="16" t="s">
        <v>216</v>
      </c>
      <c r="AE232" s="16" t="s">
        <v>36</v>
      </c>
      <c r="AG232" s="16" t="s">
        <v>100</v>
      </c>
      <c r="AH232" s="16" t="s">
        <v>105</v>
      </c>
    </row>
    <row r="233" spans="1:34" x14ac:dyDescent="0.25">
      <c r="A233" s="16" t="s">
        <v>30</v>
      </c>
      <c r="B233" s="16">
        <v>1</v>
      </c>
      <c r="C233" s="16">
        <v>21</v>
      </c>
      <c r="D233" s="16">
        <v>908</v>
      </c>
      <c r="E233" s="16" t="s">
        <v>40</v>
      </c>
      <c r="F233" s="16" t="s">
        <v>41</v>
      </c>
      <c r="G233" s="16">
        <v>20</v>
      </c>
      <c r="H233" s="16">
        <v>20</v>
      </c>
      <c r="I233" s="16" t="s">
        <v>100</v>
      </c>
      <c r="J233" s="16" t="s">
        <v>415</v>
      </c>
      <c r="K233" s="16" t="s">
        <v>415</v>
      </c>
      <c r="L233" s="16">
        <v>1</v>
      </c>
      <c r="M233" s="16" t="s">
        <v>102</v>
      </c>
      <c r="N233" s="16">
        <v>34</v>
      </c>
      <c r="P233" s="16" t="s">
        <v>405</v>
      </c>
      <c r="Q233" s="16" t="s">
        <v>43</v>
      </c>
      <c r="R233" s="16">
        <v>2756269</v>
      </c>
      <c r="S233" s="62">
        <v>16041</v>
      </c>
      <c r="T233" s="16">
        <v>201606</v>
      </c>
      <c r="U233" s="16" t="s">
        <v>37</v>
      </c>
      <c r="V233" s="18">
        <v>0</v>
      </c>
      <c r="W233" s="18">
        <v>968.72</v>
      </c>
      <c r="Y233" s="16">
        <v>742155</v>
      </c>
      <c r="AA233" s="16" t="s">
        <v>35</v>
      </c>
      <c r="AB233" s="16" t="s">
        <v>55</v>
      </c>
      <c r="AD233" s="16" t="s">
        <v>208</v>
      </c>
      <c r="AE233" s="16" t="s">
        <v>45</v>
      </c>
      <c r="AG233" s="16">
        <v>67053</v>
      </c>
      <c r="AH233" s="16" t="s">
        <v>105</v>
      </c>
    </row>
    <row r="234" spans="1:34" x14ac:dyDescent="0.25">
      <c r="A234" s="16" t="s">
        <v>30</v>
      </c>
      <c r="B234" s="16">
        <v>1</v>
      </c>
      <c r="C234" s="16">
        <v>21</v>
      </c>
      <c r="D234" s="16">
        <v>908</v>
      </c>
      <c r="E234" s="16" t="s">
        <v>40</v>
      </c>
      <c r="F234" s="16" t="s">
        <v>41</v>
      </c>
      <c r="G234" s="16">
        <v>20</v>
      </c>
      <c r="H234" s="16">
        <v>20</v>
      </c>
      <c r="I234" s="16" t="s">
        <v>100</v>
      </c>
      <c r="J234" s="16" t="s">
        <v>415</v>
      </c>
      <c r="K234" s="16" t="s">
        <v>415</v>
      </c>
      <c r="L234" s="16">
        <v>1</v>
      </c>
      <c r="M234" s="16" t="s">
        <v>102</v>
      </c>
      <c r="N234" s="16">
        <v>34</v>
      </c>
      <c r="P234" s="16" t="s">
        <v>100</v>
      </c>
      <c r="Q234" s="16" t="s">
        <v>81</v>
      </c>
      <c r="R234" s="16">
        <v>2756269</v>
      </c>
      <c r="T234" s="16">
        <v>201606</v>
      </c>
      <c r="U234" s="16" t="s">
        <v>34</v>
      </c>
      <c r="V234" s="18">
        <v>0</v>
      </c>
      <c r="W234" s="18">
        <v>-968.72</v>
      </c>
      <c r="Y234" s="16">
        <v>742155</v>
      </c>
      <c r="AA234" s="16" t="s">
        <v>35</v>
      </c>
      <c r="AB234" s="16" t="s">
        <v>107</v>
      </c>
      <c r="AD234" s="16" t="s">
        <v>228</v>
      </c>
      <c r="AE234" s="16" t="s">
        <v>36</v>
      </c>
      <c r="AG234" s="16" t="s">
        <v>100</v>
      </c>
      <c r="AH234" s="16" t="s">
        <v>105</v>
      </c>
    </row>
    <row r="235" spans="1:34" x14ac:dyDescent="0.25">
      <c r="A235" s="16" t="s">
        <v>30</v>
      </c>
      <c r="B235" s="16">
        <v>1</v>
      </c>
      <c r="C235" s="16">
        <v>21</v>
      </c>
      <c r="D235" s="16">
        <v>908</v>
      </c>
      <c r="E235" s="16" t="s">
        <v>40</v>
      </c>
      <c r="F235" s="16" t="s">
        <v>41</v>
      </c>
      <c r="G235" s="16">
        <v>20</v>
      </c>
      <c r="H235" s="16">
        <v>20</v>
      </c>
      <c r="I235" s="16" t="s">
        <v>100</v>
      </c>
      <c r="J235" s="16" t="s">
        <v>415</v>
      </c>
      <c r="K235" s="16" t="s">
        <v>415</v>
      </c>
      <c r="L235" s="16">
        <v>1</v>
      </c>
      <c r="M235" s="16" t="s">
        <v>102</v>
      </c>
      <c r="N235" s="16" t="s">
        <v>46</v>
      </c>
      <c r="P235" s="16" t="s">
        <v>405</v>
      </c>
      <c r="Q235" s="16" t="s">
        <v>406</v>
      </c>
      <c r="R235" s="16">
        <v>2756269</v>
      </c>
      <c r="S235" s="62">
        <v>16041</v>
      </c>
      <c r="T235" s="16">
        <v>201606</v>
      </c>
      <c r="U235" s="16" t="s">
        <v>37</v>
      </c>
      <c r="V235" s="18">
        <v>19374.3</v>
      </c>
      <c r="W235" s="18">
        <v>19374.3</v>
      </c>
      <c r="X235" s="16" t="s">
        <v>56</v>
      </c>
      <c r="Y235" s="16">
        <v>742155</v>
      </c>
      <c r="AA235" s="16" t="s">
        <v>35</v>
      </c>
      <c r="AB235" s="16" t="s">
        <v>55</v>
      </c>
      <c r="AD235" s="16" t="s">
        <v>208</v>
      </c>
      <c r="AE235" s="16" t="s">
        <v>45</v>
      </c>
      <c r="AG235" s="16">
        <v>67053</v>
      </c>
      <c r="AH235" s="16" t="s">
        <v>105</v>
      </c>
    </row>
    <row r="236" spans="1:34" x14ac:dyDescent="0.25">
      <c r="A236" s="16" t="s">
        <v>30</v>
      </c>
      <c r="B236" s="16">
        <v>1</v>
      </c>
      <c r="C236" s="16">
        <v>21</v>
      </c>
      <c r="D236" s="16">
        <v>908</v>
      </c>
      <c r="E236" s="16" t="s">
        <v>40</v>
      </c>
      <c r="F236" s="16" t="s">
        <v>41</v>
      </c>
      <c r="G236" s="16">
        <v>20</v>
      </c>
      <c r="H236" s="16">
        <v>20</v>
      </c>
      <c r="I236" s="16" t="s">
        <v>100</v>
      </c>
      <c r="J236" s="16" t="s">
        <v>415</v>
      </c>
      <c r="K236" s="16" t="s">
        <v>415</v>
      </c>
      <c r="L236" s="16">
        <v>1</v>
      </c>
      <c r="M236" s="16" t="s">
        <v>102</v>
      </c>
      <c r="N236" s="16" t="s">
        <v>46</v>
      </c>
      <c r="P236" s="16" t="s">
        <v>100</v>
      </c>
      <c r="Q236" s="16" t="s">
        <v>417</v>
      </c>
      <c r="R236" s="16">
        <v>2766586</v>
      </c>
      <c r="T236" s="16">
        <v>201606</v>
      </c>
      <c r="U236" s="16" t="s">
        <v>37</v>
      </c>
      <c r="V236" s="18">
        <v>0</v>
      </c>
      <c r="W236" s="18">
        <v>37352.25</v>
      </c>
      <c r="Y236" s="16">
        <v>742155</v>
      </c>
      <c r="AA236" s="16" t="s">
        <v>35</v>
      </c>
      <c r="AB236" s="16" t="s">
        <v>107</v>
      </c>
      <c r="AD236" s="16" t="s">
        <v>216</v>
      </c>
      <c r="AE236" s="16" t="s">
        <v>36</v>
      </c>
      <c r="AG236" s="16" t="s">
        <v>100</v>
      </c>
      <c r="AH236" s="16" t="s">
        <v>105</v>
      </c>
    </row>
    <row r="237" spans="1:34" x14ac:dyDescent="0.25">
      <c r="A237" s="16" t="s">
        <v>30</v>
      </c>
      <c r="B237" s="16">
        <v>1</v>
      </c>
      <c r="C237" s="16">
        <v>21</v>
      </c>
      <c r="D237" s="16">
        <v>908</v>
      </c>
      <c r="E237" s="16" t="s">
        <v>40</v>
      </c>
      <c r="F237" s="16" t="s">
        <v>41</v>
      </c>
      <c r="G237" s="16">
        <v>20</v>
      </c>
      <c r="H237" s="16">
        <v>20</v>
      </c>
      <c r="I237" s="16" t="s">
        <v>100</v>
      </c>
      <c r="J237" s="16" t="s">
        <v>415</v>
      </c>
      <c r="K237" s="16" t="s">
        <v>415</v>
      </c>
      <c r="L237" s="16">
        <v>1</v>
      </c>
      <c r="M237" s="16" t="s">
        <v>102</v>
      </c>
      <c r="N237" s="16" t="s">
        <v>46</v>
      </c>
      <c r="P237" s="16" t="s">
        <v>100</v>
      </c>
      <c r="Q237" s="16" t="s">
        <v>417</v>
      </c>
      <c r="T237" s="16">
        <v>201606</v>
      </c>
      <c r="U237" s="16" t="s">
        <v>37</v>
      </c>
      <c r="V237" s="18">
        <v>0</v>
      </c>
      <c r="W237" s="18">
        <v>35490.629999999997</v>
      </c>
      <c r="Y237" s="16">
        <v>742155</v>
      </c>
      <c r="AA237" s="16" t="s">
        <v>35</v>
      </c>
      <c r="AB237" s="16" t="s">
        <v>107</v>
      </c>
      <c r="AD237" s="16" t="s">
        <v>216</v>
      </c>
      <c r="AE237" s="16" t="s">
        <v>36</v>
      </c>
      <c r="AG237" s="16" t="s">
        <v>100</v>
      </c>
      <c r="AH237" s="16" t="s">
        <v>105</v>
      </c>
    </row>
    <row r="238" spans="1:34" x14ac:dyDescent="0.25">
      <c r="A238" s="16" t="s">
        <v>30</v>
      </c>
      <c r="B238" s="16">
        <v>1</v>
      </c>
      <c r="C238" s="16">
        <v>21</v>
      </c>
      <c r="D238" s="16">
        <v>908</v>
      </c>
      <c r="E238" s="16" t="s">
        <v>40</v>
      </c>
      <c r="F238" s="16" t="s">
        <v>41</v>
      </c>
      <c r="G238" s="16">
        <v>20</v>
      </c>
      <c r="H238" s="16">
        <v>20</v>
      </c>
      <c r="I238" s="16" t="s">
        <v>100</v>
      </c>
      <c r="J238" s="16" t="s">
        <v>420</v>
      </c>
      <c r="K238" s="16" t="s">
        <v>420</v>
      </c>
      <c r="L238" s="16">
        <v>1</v>
      </c>
      <c r="M238" s="16" t="s">
        <v>102</v>
      </c>
      <c r="N238" s="16">
        <v>34</v>
      </c>
      <c r="P238" s="16" t="s">
        <v>421</v>
      </c>
      <c r="Q238" s="16" t="s">
        <v>43</v>
      </c>
      <c r="R238" s="16">
        <v>2747407</v>
      </c>
      <c r="S238" s="62">
        <v>51716</v>
      </c>
      <c r="T238" s="16">
        <v>201606</v>
      </c>
      <c r="U238" s="16" t="s">
        <v>37</v>
      </c>
      <c r="V238" s="18">
        <v>0</v>
      </c>
      <c r="W238" s="18">
        <v>1445</v>
      </c>
      <c r="Y238" s="16">
        <v>750593</v>
      </c>
      <c r="AA238" s="16" t="s">
        <v>35</v>
      </c>
      <c r="AB238" s="16" t="s">
        <v>55</v>
      </c>
      <c r="AD238" s="16" t="s">
        <v>227</v>
      </c>
      <c r="AE238" s="16" t="s">
        <v>45</v>
      </c>
      <c r="AG238" s="16">
        <v>87078</v>
      </c>
      <c r="AH238" s="16" t="s">
        <v>105</v>
      </c>
    </row>
    <row r="239" spans="1:34" x14ac:dyDescent="0.25">
      <c r="A239" s="16" t="s">
        <v>30</v>
      </c>
      <c r="B239" s="16">
        <v>1</v>
      </c>
      <c r="C239" s="16">
        <v>21</v>
      </c>
      <c r="D239" s="16">
        <v>908</v>
      </c>
      <c r="E239" s="16" t="s">
        <v>40</v>
      </c>
      <c r="F239" s="16" t="s">
        <v>41</v>
      </c>
      <c r="G239" s="16">
        <v>20</v>
      </c>
      <c r="H239" s="16">
        <v>20</v>
      </c>
      <c r="I239" s="16" t="s">
        <v>100</v>
      </c>
      <c r="J239" s="16" t="s">
        <v>420</v>
      </c>
      <c r="K239" s="16" t="s">
        <v>420</v>
      </c>
      <c r="L239" s="16">
        <v>1</v>
      </c>
      <c r="M239" s="16" t="s">
        <v>102</v>
      </c>
      <c r="N239" s="16">
        <v>34</v>
      </c>
      <c r="P239" s="16" t="s">
        <v>421</v>
      </c>
      <c r="Q239" s="16" t="s">
        <v>43</v>
      </c>
      <c r="R239" s="16">
        <v>2749810</v>
      </c>
      <c r="S239" s="62">
        <v>520220000</v>
      </c>
      <c r="T239" s="16">
        <v>201606</v>
      </c>
      <c r="U239" s="16" t="s">
        <v>37</v>
      </c>
      <c r="V239" s="18">
        <v>0</v>
      </c>
      <c r="W239" s="18">
        <v>255</v>
      </c>
      <c r="Y239" s="16">
        <v>750593</v>
      </c>
      <c r="AA239" s="16" t="s">
        <v>35</v>
      </c>
      <c r="AB239" s="16" t="s">
        <v>55</v>
      </c>
      <c r="AD239" s="16" t="s">
        <v>264</v>
      </c>
      <c r="AE239" s="16" t="s">
        <v>45</v>
      </c>
      <c r="AG239" s="16">
        <v>87078</v>
      </c>
      <c r="AH239" s="16" t="s">
        <v>105</v>
      </c>
    </row>
    <row r="240" spans="1:34" x14ac:dyDescent="0.25">
      <c r="A240" s="16" t="s">
        <v>30</v>
      </c>
      <c r="B240" s="16">
        <v>1</v>
      </c>
      <c r="C240" s="16">
        <v>21</v>
      </c>
      <c r="D240" s="16">
        <v>908</v>
      </c>
      <c r="E240" s="16" t="s">
        <v>40</v>
      </c>
      <c r="F240" s="16" t="s">
        <v>41</v>
      </c>
      <c r="G240" s="16">
        <v>20</v>
      </c>
      <c r="H240" s="16">
        <v>20</v>
      </c>
      <c r="I240" s="16" t="s">
        <v>100</v>
      </c>
      <c r="J240" s="16" t="s">
        <v>420</v>
      </c>
      <c r="K240" s="16" t="s">
        <v>420</v>
      </c>
      <c r="L240" s="16">
        <v>1</v>
      </c>
      <c r="M240" s="16" t="s">
        <v>102</v>
      </c>
      <c r="N240" s="16">
        <v>34</v>
      </c>
      <c r="P240" s="16" t="s">
        <v>100</v>
      </c>
      <c r="Q240" s="16" t="s">
        <v>81</v>
      </c>
      <c r="R240" s="16">
        <v>2747407</v>
      </c>
      <c r="T240" s="16">
        <v>201606</v>
      </c>
      <c r="U240" s="16" t="s">
        <v>34</v>
      </c>
      <c r="V240" s="18">
        <v>0</v>
      </c>
      <c r="W240" s="18">
        <v>-1445</v>
      </c>
      <c r="Y240" s="16">
        <v>750593</v>
      </c>
      <c r="AA240" s="16" t="s">
        <v>35</v>
      </c>
      <c r="AB240" s="16" t="s">
        <v>107</v>
      </c>
      <c r="AD240" s="16" t="s">
        <v>228</v>
      </c>
      <c r="AE240" s="16" t="s">
        <v>36</v>
      </c>
      <c r="AG240" s="16" t="s">
        <v>100</v>
      </c>
      <c r="AH240" s="16" t="s">
        <v>105</v>
      </c>
    </row>
    <row r="241" spans="1:34" x14ac:dyDescent="0.25">
      <c r="A241" s="16" t="s">
        <v>30</v>
      </c>
      <c r="B241" s="16">
        <v>1</v>
      </c>
      <c r="C241" s="16">
        <v>21</v>
      </c>
      <c r="D241" s="16">
        <v>908</v>
      </c>
      <c r="E241" s="16" t="s">
        <v>40</v>
      </c>
      <c r="F241" s="16" t="s">
        <v>41</v>
      </c>
      <c r="G241" s="16">
        <v>20</v>
      </c>
      <c r="H241" s="16">
        <v>20</v>
      </c>
      <c r="I241" s="16" t="s">
        <v>100</v>
      </c>
      <c r="J241" s="16" t="s">
        <v>420</v>
      </c>
      <c r="K241" s="16" t="s">
        <v>420</v>
      </c>
      <c r="L241" s="16">
        <v>1</v>
      </c>
      <c r="M241" s="16" t="s">
        <v>102</v>
      </c>
      <c r="N241" s="16">
        <v>34</v>
      </c>
      <c r="P241" s="16" t="s">
        <v>100</v>
      </c>
      <c r="Q241" s="16" t="s">
        <v>81</v>
      </c>
      <c r="R241" s="16">
        <v>2749810</v>
      </c>
      <c r="T241" s="16">
        <v>201606</v>
      </c>
      <c r="U241" s="16" t="s">
        <v>34</v>
      </c>
      <c r="V241" s="18">
        <v>0</v>
      </c>
      <c r="W241" s="18">
        <v>-255</v>
      </c>
      <c r="Y241" s="16">
        <v>750593</v>
      </c>
      <c r="AA241" s="16" t="s">
        <v>35</v>
      </c>
      <c r="AB241" s="16" t="s">
        <v>107</v>
      </c>
      <c r="AD241" s="16" t="s">
        <v>228</v>
      </c>
      <c r="AE241" s="16" t="s">
        <v>36</v>
      </c>
      <c r="AG241" s="16" t="s">
        <v>100</v>
      </c>
      <c r="AH241" s="16" t="s">
        <v>105</v>
      </c>
    </row>
    <row r="242" spans="1:34" x14ac:dyDescent="0.25">
      <c r="A242" s="16" t="s">
        <v>30</v>
      </c>
      <c r="B242" s="16">
        <v>1</v>
      </c>
      <c r="C242" s="16">
        <v>21</v>
      </c>
      <c r="D242" s="16">
        <v>908</v>
      </c>
      <c r="E242" s="16" t="s">
        <v>40</v>
      </c>
      <c r="F242" s="16" t="s">
        <v>41</v>
      </c>
      <c r="G242" s="16">
        <v>20</v>
      </c>
      <c r="H242" s="16">
        <v>20</v>
      </c>
      <c r="I242" s="16" t="s">
        <v>100</v>
      </c>
      <c r="J242" s="16" t="s">
        <v>420</v>
      </c>
      <c r="K242" s="16" t="s">
        <v>420</v>
      </c>
      <c r="L242" s="16">
        <v>1</v>
      </c>
      <c r="M242" s="16" t="s">
        <v>102</v>
      </c>
      <c r="N242" s="16" t="s">
        <v>46</v>
      </c>
      <c r="P242" s="16" t="s">
        <v>421</v>
      </c>
      <c r="Q242" s="16" t="s">
        <v>428</v>
      </c>
      <c r="R242" s="16">
        <v>2747407</v>
      </c>
      <c r="S242" s="62">
        <v>51716</v>
      </c>
      <c r="T242" s="16">
        <v>201606</v>
      </c>
      <c r="U242" s="16" t="s">
        <v>37</v>
      </c>
      <c r="V242" s="18">
        <v>181219.15</v>
      </c>
      <c r="W242" s="18">
        <v>181219.15</v>
      </c>
      <c r="X242" s="16" t="s">
        <v>56</v>
      </c>
      <c r="Y242" s="16">
        <v>750593</v>
      </c>
      <c r="AA242" s="16" t="s">
        <v>35</v>
      </c>
      <c r="AB242" s="16" t="s">
        <v>55</v>
      </c>
      <c r="AD242" s="16" t="s">
        <v>227</v>
      </c>
      <c r="AE242" s="16" t="s">
        <v>45</v>
      </c>
      <c r="AG242" s="16">
        <v>87078</v>
      </c>
      <c r="AH242" s="16" t="s">
        <v>105</v>
      </c>
    </row>
    <row r="243" spans="1:34" x14ac:dyDescent="0.25">
      <c r="A243" s="16" t="s">
        <v>30</v>
      </c>
      <c r="B243" s="16">
        <v>1</v>
      </c>
      <c r="C243" s="16">
        <v>21</v>
      </c>
      <c r="D243" s="16">
        <v>908</v>
      </c>
      <c r="E243" s="16" t="s">
        <v>40</v>
      </c>
      <c r="F243" s="16" t="s">
        <v>41</v>
      </c>
      <c r="G243" s="16">
        <v>20</v>
      </c>
      <c r="H243" s="16">
        <v>20</v>
      </c>
      <c r="I243" s="16" t="s">
        <v>100</v>
      </c>
      <c r="J243" s="16" t="s">
        <v>420</v>
      </c>
      <c r="K243" s="16" t="s">
        <v>420</v>
      </c>
      <c r="L243" s="16">
        <v>1</v>
      </c>
      <c r="M243" s="16" t="s">
        <v>102</v>
      </c>
      <c r="N243" s="16" t="s">
        <v>46</v>
      </c>
      <c r="P243" s="16" t="s">
        <v>421</v>
      </c>
      <c r="Q243" s="16" t="s">
        <v>428</v>
      </c>
      <c r="R243" s="16">
        <v>2749810</v>
      </c>
      <c r="S243" s="62">
        <v>520220000</v>
      </c>
      <c r="T243" s="16">
        <v>201606</v>
      </c>
      <c r="U243" s="16" t="s">
        <v>37</v>
      </c>
      <c r="V243" s="18">
        <v>5100</v>
      </c>
      <c r="W243" s="18">
        <v>5100</v>
      </c>
      <c r="X243" s="16" t="s">
        <v>56</v>
      </c>
      <c r="Y243" s="16">
        <v>750593</v>
      </c>
      <c r="AA243" s="16" t="s">
        <v>35</v>
      </c>
      <c r="AB243" s="16" t="s">
        <v>55</v>
      </c>
      <c r="AD243" s="16" t="s">
        <v>264</v>
      </c>
      <c r="AE243" s="16" t="s">
        <v>45</v>
      </c>
      <c r="AG243" s="16">
        <v>87078</v>
      </c>
      <c r="AH243" s="16" t="s">
        <v>105</v>
      </c>
    </row>
    <row r="244" spans="1:34" x14ac:dyDescent="0.25">
      <c r="A244" s="16" t="s">
        <v>30</v>
      </c>
      <c r="B244" s="16">
        <v>1</v>
      </c>
      <c r="C244" s="16">
        <v>21</v>
      </c>
      <c r="D244" s="16">
        <v>908</v>
      </c>
      <c r="E244" s="16" t="s">
        <v>40</v>
      </c>
      <c r="F244" s="16" t="s">
        <v>41</v>
      </c>
      <c r="G244" s="16">
        <v>20</v>
      </c>
      <c r="H244" s="16">
        <v>20</v>
      </c>
      <c r="I244" s="16" t="s">
        <v>100</v>
      </c>
      <c r="J244" s="16" t="s">
        <v>101</v>
      </c>
      <c r="K244" s="16" t="s">
        <v>101</v>
      </c>
      <c r="L244" s="16">
        <v>1</v>
      </c>
      <c r="M244" s="16" t="s">
        <v>102</v>
      </c>
      <c r="N244" s="16" t="s">
        <v>46</v>
      </c>
      <c r="P244" s="16" t="s">
        <v>57</v>
      </c>
      <c r="Q244" s="16" t="s">
        <v>103</v>
      </c>
      <c r="R244" s="16">
        <v>2764361</v>
      </c>
      <c r="S244" s="62">
        <v>2016032431</v>
      </c>
      <c r="T244" s="16">
        <v>201607</v>
      </c>
      <c r="U244" s="16" t="s">
        <v>37</v>
      </c>
      <c r="V244" s="18">
        <v>39164.050000000003</v>
      </c>
      <c r="W244" s="18">
        <v>39164.050000000003</v>
      </c>
      <c r="X244" s="16" t="s">
        <v>56</v>
      </c>
      <c r="Y244" s="16">
        <v>742350</v>
      </c>
      <c r="AA244" s="16" t="s">
        <v>35</v>
      </c>
      <c r="AB244" s="16" t="s">
        <v>55</v>
      </c>
      <c r="AD244" s="16" t="s">
        <v>209</v>
      </c>
      <c r="AE244" s="16" t="s">
        <v>45</v>
      </c>
      <c r="AG244" s="16">
        <v>8454</v>
      </c>
      <c r="AH244" s="16" t="s">
        <v>105</v>
      </c>
    </row>
    <row r="245" spans="1:34" x14ac:dyDescent="0.25">
      <c r="A245" s="16" t="s">
        <v>30</v>
      </c>
      <c r="B245" s="16">
        <v>1</v>
      </c>
      <c r="C245" s="16">
        <v>21</v>
      </c>
      <c r="D245" s="16">
        <v>908</v>
      </c>
      <c r="E245" s="16" t="s">
        <v>40</v>
      </c>
      <c r="F245" s="16" t="s">
        <v>41</v>
      </c>
      <c r="G245" s="16">
        <v>20</v>
      </c>
      <c r="H245" s="16">
        <v>20</v>
      </c>
      <c r="I245" s="16" t="s">
        <v>100</v>
      </c>
      <c r="J245" s="16" t="s">
        <v>101</v>
      </c>
      <c r="K245" s="16" t="s">
        <v>101</v>
      </c>
      <c r="L245" s="16">
        <v>1</v>
      </c>
      <c r="M245" s="16" t="s">
        <v>102</v>
      </c>
      <c r="N245" s="16" t="s">
        <v>46</v>
      </c>
      <c r="P245" s="16" t="s">
        <v>100</v>
      </c>
      <c r="Q245" s="16" t="s">
        <v>106</v>
      </c>
      <c r="T245" s="16">
        <v>201607</v>
      </c>
      <c r="U245" s="16" t="s">
        <v>34</v>
      </c>
      <c r="V245" s="18">
        <v>0</v>
      </c>
      <c r="W245" s="18">
        <v>-167518.07</v>
      </c>
      <c r="Y245" s="16">
        <v>742350</v>
      </c>
      <c r="AA245" s="16" t="s">
        <v>35</v>
      </c>
      <c r="AB245" s="16" t="s">
        <v>107</v>
      </c>
      <c r="AD245" s="16" t="s">
        <v>217</v>
      </c>
      <c r="AE245" s="16" t="s">
        <v>36</v>
      </c>
      <c r="AG245" s="16" t="s">
        <v>100</v>
      </c>
      <c r="AH245" s="16" t="s">
        <v>105</v>
      </c>
    </row>
    <row r="246" spans="1:34" x14ac:dyDescent="0.25">
      <c r="A246" s="16" t="s">
        <v>30</v>
      </c>
      <c r="B246" s="16">
        <v>1</v>
      </c>
      <c r="C246" s="16">
        <v>21</v>
      </c>
      <c r="D246" s="16">
        <v>908</v>
      </c>
      <c r="E246" s="16" t="s">
        <v>40</v>
      </c>
      <c r="F246" s="16" t="s">
        <v>41</v>
      </c>
      <c r="G246" s="16">
        <v>20</v>
      </c>
      <c r="H246" s="16">
        <v>20</v>
      </c>
      <c r="I246" s="16" t="s">
        <v>100</v>
      </c>
      <c r="J246" s="16" t="s">
        <v>101</v>
      </c>
      <c r="K246" s="16" t="s">
        <v>101</v>
      </c>
      <c r="L246" s="16">
        <v>1</v>
      </c>
      <c r="M246" s="16" t="s">
        <v>102</v>
      </c>
      <c r="N246" s="16" t="s">
        <v>46</v>
      </c>
      <c r="O246" s="16" t="s">
        <v>82</v>
      </c>
      <c r="P246" s="16" t="s">
        <v>100</v>
      </c>
      <c r="Q246" s="16" t="s">
        <v>106</v>
      </c>
      <c r="T246" s="16">
        <v>201607</v>
      </c>
      <c r="U246" s="16" t="s">
        <v>37</v>
      </c>
      <c r="V246" s="18">
        <v>0</v>
      </c>
      <c r="W246" s="18">
        <v>124266.13</v>
      </c>
      <c r="Y246" s="16">
        <v>742350</v>
      </c>
      <c r="AA246" s="16" t="s">
        <v>35</v>
      </c>
      <c r="AB246" s="16" t="s">
        <v>107</v>
      </c>
      <c r="AD246" s="16" t="s">
        <v>219</v>
      </c>
      <c r="AE246" s="16" t="s">
        <v>36</v>
      </c>
      <c r="AG246" s="16" t="s">
        <v>100</v>
      </c>
      <c r="AH246" s="16" t="s">
        <v>105</v>
      </c>
    </row>
    <row r="247" spans="1:34" x14ac:dyDescent="0.25">
      <c r="A247" s="16" t="s">
        <v>30</v>
      </c>
      <c r="B247" s="16">
        <v>1</v>
      </c>
      <c r="C247" s="16">
        <v>21</v>
      </c>
      <c r="D247" s="16">
        <v>908</v>
      </c>
      <c r="E247" s="16" t="s">
        <v>40</v>
      </c>
      <c r="F247" s="16" t="s">
        <v>41</v>
      </c>
      <c r="G247" s="16">
        <v>20</v>
      </c>
      <c r="H247" s="16">
        <v>20</v>
      </c>
      <c r="I247" s="16" t="s">
        <v>100</v>
      </c>
      <c r="J247" s="16" t="s">
        <v>233</v>
      </c>
      <c r="K247" s="16" t="s">
        <v>233</v>
      </c>
      <c r="L247" s="16">
        <v>1</v>
      </c>
      <c r="M247" s="16" t="s">
        <v>102</v>
      </c>
      <c r="N247" s="16">
        <v>34</v>
      </c>
      <c r="P247" s="16" t="s">
        <v>234</v>
      </c>
      <c r="Q247" s="16" t="s">
        <v>43</v>
      </c>
      <c r="R247" s="16">
        <v>2776952</v>
      </c>
      <c r="S247" s="62" t="s">
        <v>235</v>
      </c>
      <c r="T247" s="16">
        <v>201607</v>
      </c>
      <c r="U247" s="16" t="s">
        <v>37</v>
      </c>
      <c r="V247" s="18">
        <v>0</v>
      </c>
      <c r="W247" s="18">
        <v>1700</v>
      </c>
      <c r="Y247" s="16">
        <v>753819</v>
      </c>
      <c r="AA247" s="16" t="s">
        <v>35</v>
      </c>
      <c r="AB247" s="16" t="s">
        <v>55</v>
      </c>
      <c r="AD247" s="16" t="s">
        <v>236</v>
      </c>
      <c r="AE247" s="16" t="s">
        <v>45</v>
      </c>
      <c r="AG247" s="16">
        <v>64227</v>
      </c>
      <c r="AH247" s="16" t="s">
        <v>105</v>
      </c>
    </row>
    <row r="248" spans="1:34" x14ac:dyDescent="0.25">
      <c r="A248" s="16" t="s">
        <v>30</v>
      </c>
      <c r="B248" s="16">
        <v>1</v>
      </c>
      <c r="C248" s="16">
        <v>21</v>
      </c>
      <c r="D248" s="16">
        <v>908</v>
      </c>
      <c r="E248" s="16" t="s">
        <v>40</v>
      </c>
      <c r="F248" s="16" t="s">
        <v>41</v>
      </c>
      <c r="G248" s="16">
        <v>20</v>
      </c>
      <c r="H248" s="16">
        <v>20</v>
      </c>
      <c r="I248" s="16" t="s">
        <v>100</v>
      </c>
      <c r="J248" s="16" t="s">
        <v>233</v>
      </c>
      <c r="K248" s="16" t="s">
        <v>233</v>
      </c>
      <c r="L248" s="16">
        <v>1</v>
      </c>
      <c r="M248" s="16" t="s">
        <v>102</v>
      </c>
      <c r="N248" s="16">
        <v>34</v>
      </c>
      <c r="P248" s="16" t="s">
        <v>100</v>
      </c>
      <c r="Q248" s="16" t="s">
        <v>81</v>
      </c>
      <c r="R248" s="16">
        <v>2776952</v>
      </c>
      <c r="T248" s="16">
        <v>201607</v>
      </c>
      <c r="U248" s="16" t="s">
        <v>34</v>
      </c>
      <c r="V248" s="18">
        <v>0</v>
      </c>
      <c r="W248" s="18">
        <v>-1700</v>
      </c>
      <c r="Y248" s="16">
        <v>753819</v>
      </c>
      <c r="AA248" s="16" t="s">
        <v>35</v>
      </c>
      <c r="AB248" s="16" t="s">
        <v>107</v>
      </c>
      <c r="AD248" s="16" t="s">
        <v>237</v>
      </c>
      <c r="AE248" s="16" t="s">
        <v>36</v>
      </c>
      <c r="AG248" s="16" t="s">
        <v>100</v>
      </c>
      <c r="AH248" s="16" t="s">
        <v>105</v>
      </c>
    </row>
    <row r="249" spans="1:34" x14ac:dyDescent="0.25">
      <c r="A249" s="16" t="s">
        <v>30</v>
      </c>
      <c r="B249" s="16">
        <v>1</v>
      </c>
      <c r="C249" s="16">
        <v>21</v>
      </c>
      <c r="D249" s="16">
        <v>908</v>
      </c>
      <c r="E249" s="16" t="s">
        <v>40</v>
      </c>
      <c r="F249" s="16" t="s">
        <v>41</v>
      </c>
      <c r="G249" s="16">
        <v>20</v>
      </c>
      <c r="H249" s="16">
        <v>20</v>
      </c>
      <c r="I249" s="16" t="s">
        <v>100</v>
      </c>
      <c r="J249" s="16" t="s">
        <v>233</v>
      </c>
      <c r="K249" s="16" t="s">
        <v>233</v>
      </c>
      <c r="L249" s="16">
        <v>1</v>
      </c>
      <c r="M249" s="16" t="s">
        <v>102</v>
      </c>
      <c r="N249" s="16" t="s">
        <v>238</v>
      </c>
      <c r="P249" s="16" t="s">
        <v>234</v>
      </c>
      <c r="Q249" s="16" t="s">
        <v>239</v>
      </c>
      <c r="R249" s="16">
        <v>2776952</v>
      </c>
      <c r="S249" s="62" t="s">
        <v>235</v>
      </c>
      <c r="T249" s="16">
        <v>201607</v>
      </c>
      <c r="U249" s="16" t="s">
        <v>37</v>
      </c>
      <c r="V249" s="18">
        <v>56000</v>
      </c>
      <c r="W249" s="18">
        <v>56000</v>
      </c>
      <c r="X249" s="16" t="s">
        <v>56</v>
      </c>
      <c r="Y249" s="16">
        <v>753819</v>
      </c>
      <c r="AA249" s="16" t="s">
        <v>35</v>
      </c>
      <c r="AB249" s="16" t="s">
        <v>55</v>
      </c>
      <c r="AD249" s="16" t="s">
        <v>236</v>
      </c>
      <c r="AE249" s="16" t="s">
        <v>45</v>
      </c>
      <c r="AG249" s="16">
        <v>64227</v>
      </c>
      <c r="AH249" s="16" t="s">
        <v>105</v>
      </c>
    </row>
    <row r="250" spans="1:34" x14ac:dyDescent="0.25">
      <c r="A250" s="16" t="s">
        <v>30</v>
      </c>
      <c r="B250" s="16">
        <v>1</v>
      </c>
      <c r="C250" s="16">
        <v>21</v>
      </c>
      <c r="D250" s="16">
        <v>908</v>
      </c>
      <c r="E250" s="16" t="s">
        <v>40</v>
      </c>
      <c r="F250" s="16" t="s">
        <v>41</v>
      </c>
      <c r="G250" s="16">
        <v>20</v>
      </c>
      <c r="H250" s="16">
        <v>20</v>
      </c>
      <c r="I250" s="16" t="s">
        <v>100</v>
      </c>
      <c r="J250" s="16" t="s">
        <v>248</v>
      </c>
      <c r="K250" s="16" t="s">
        <v>248</v>
      </c>
      <c r="L250" s="16">
        <v>1</v>
      </c>
      <c r="M250" s="16" t="s">
        <v>102</v>
      </c>
      <c r="N250" s="16">
        <v>34</v>
      </c>
      <c r="P250" s="16" t="s">
        <v>249</v>
      </c>
      <c r="Q250" s="16" t="s">
        <v>43</v>
      </c>
      <c r="R250" s="16">
        <v>2789376</v>
      </c>
      <c r="S250" s="62">
        <v>139447</v>
      </c>
      <c r="T250" s="16">
        <v>201607</v>
      </c>
      <c r="U250" s="16" t="s">
        <v>37</v>
      </c>
      <c r="V250" s="18">
        <v>0</v>
      </c>
      <c r="W250" s="18">
        <v>571.41</v>
      </c>
      <c r="Y250" s="16">
        <v>755259</v>
      </c>
      <c r="AA250" s="16" t="s">
        <v>35</v>
      </c>
      <c r="AB250" s="16" t="s">
        <v>55</v>
      </c>
      <c r="AD250" s="16" t="s">
        <v>250</v>
      </c>
      <c r="AE250" s="16" t="s">
        <v>45</v>
      </c>
      <c r="AG250" s="16">
        <v>68926</v>
      </c>
      <c r="AH250" s="16" t="s">
        <v>105</v>
      </c>
    </row>
    <row r="251" spans="1:34" x14ac:dyDescent="0.25">
      <c r="A251" s="16" t="s">
        <v>30</v>
      </c>
      <c r="B251" s="16">
        <v>1</v>
      </c>
      <c r="C251" s="16">
        <v>21</v>
      </c>
      <c r="D251" s="16">
        <v>908</v>
      </c>
      <c r="E251" s="16" t="s">
        <v>40</v>
      </c>
      <c r="F251" s="16" t="s">
        <v>41</v>
      </c>
      <c r="G251" s="16">
        <v>20</v>
      </c>
      <c r="H251" s="16">
        <v>20</v>
      </c>
      <c r="I251" s="16" t="s">
        <v>100</v>
      </c>
      <c r="J251" s="16" t="s">
        <v>248</v>
      </c>
      <c r="K251" s="16" t="s">
        <v>248</v>
      </c>
      <c r="L251" s="16">
        <v>1</v>
      </c>
      <c r="M251" s="16" t="s">
        <v>102</v>
      </c>
      <c r="N251" s="16">
        <v>34</v>
      </c>
      <c r="P251" s="16" t="s">
        <v>249</v>
      </c>
      <c r="Q251" s="16" t="s">
        <v>43</v>
      </c>
      <c r="R251" s="16">
        <v>2789377</v>
      </c>
      <c r="S251" s="62">
        <v>139446</v>
      </c>
      <c r="T251" s="16">
        <v>201607</v>
      </c>
      <c r="U251" s="16" t="s">
        <v>37</v>
      </c>
      <c r="V251" s="18">
        <v>0</v>
      </c>
      <c r="W251" s="18">
        <v>5.0999999999999996</v>
      </c>
      <c r="Y251" s="16">
        <v>755259</v>
      </c>
      <c r="AA251" s="16" t="s">
        <v>35</v>
      </c>
      <c r="AB251" s="16" t="s">
        <v>55</v>
      </c>
      <c r="AD251" s="16" t="s">
        <v>250</v>
      </c>
      <c r="AE251" s="16" t="s">
        <v>45</v>
      </c>
      <c r="AG251" s="16">
        <v>68926</v>
      </c>
      <c r="AH251" s="16" t="s">
        <v>105</v>
      </c>
    </row>
    <row r="252" spans="1:34" x14ac:dyDescent="0.25">
      <c r="A252" s="16" t="s">
        <v>30</v>
      </c>
      <c r="B252" s="16">
        <v>1</v>
      </c>
      <c r="C252" s="16">
        <v>21</v>
      </c>
      <c r="D252" s="16">
        <v>908</v>
      </c>
      <c r="E252" s="16" t="s">
        <v>40</v>
      </c>
      <c r="F252" s="16" t="s">
        <v>41</v>
      </c>
      <c r="G252" s="16">
        <v>20</v>
      </c>
      <c r="H252" s="16">
        <v>20</v>
      </c>
      <c r="I252" s="16" t="s">
        <v>100</v>
      </c>
      <c r="J252" s="16" t="s">
        <v>248</v>
      </c>
      <c r="K252" s="16" t="s">
        <v>248</v>
      </c>
      <c r="L252" s="16">
        <v>1</v>
      </c>
      <c r="M252" s="16" t="s">
        <v>102</v>
      </c>
      <c r="N252" s="16">
        <v>34</v>
      </c>
      <c r="P252" s="16" t="s">
        <v>100</v>
      </c>
      <c r="Q252" s="16" t="s">
        <v>81</v>
      </c>
      <c r="R252" s="16">
        <v>2789376</v>
      </c>
      <c r="T252" s="16">
        <v>201607</v>
      </c>
      <c r="U252" s="16" t="s">
        <v>34</v>
      </c>
      <c r="V252" s="18">
        <v>0</v>
      </c>
      <c r="W252" s="18">
        <v>-571.41</v>
      </c>
      <c r="Y252" s="16">
        <v>755259</v>
      </c>
      <c r="AA252" s="16" t="s">
        <v>35</v>
      </c>
      <c r="AB252" s="16" t="s">
        <v>107</v>
      </c>
      <c r="AD252" s="16" t="s">
        <v>237</v>
      </c>
      <c r="AE252" s="16" t="s">
        <v>36</v>
      </c>
      <c r="AG252" s="16" t="s">
        <v>100</v>
      </c>
      <c r="AH252" s="16" t="s">
        <v>105</v>
      </c>
    </row>
    <row r="253" spans="1:34" x14ac:dyDescent="0.25">
      <c r="A253" s="16" t="s">
        <v>30</v>
      </c>
      <c r="B253" s="16">
        <v>1</v>
      </c>
      <c r="C253" s="16">
        <v>21</v>
      </c>
      <c r="D253" s="16">
        <v>908</v>
      </c>
      <c r="E253" s="16" t="s">
        <v>40</v>
      </c>
      <c r="F253" s="16" t="s">
        <v>41</v>
      </c>
      <c r="G253" s="16">
        <v>20</v>
      </c>
      <c r="H253" s="16">
        <v>20</v>
      </c>
      <c r="I253" s="16" t="s">
        <v>100</v>
      </c>
      <c r="J253" s="16" t="s">
        <v>248</v>
      </c>
      <c r="K253" s="16" t="s">
        <v>248</v>
      </c>
      <c r="L253" s="16">
        <v>1</v>
      </c>
      <c r="M253" s="16" t="s">
        <v>102</v>
      </c>
      <c r="N253" s="16">
        <v>34</v>
      </c>
      <c r="P253" s="16" t="s">
        <v>100</v>
      </c>
      <c r="Q253" s="16" t="s">
        <v>81</v>
      </c>
      <c r="R253" s="16">
        <v>2789377</v>
      </c>
      <c r="T253" s="16">
        <v>201607</v>
      </c>
      <c r="U253" s="16" t="s">
        <v>34</v>
      </c>
      <c r="V253" s="18">
        <v>0</v>
      </c>
      <c r="W253" s="18">
        <v>-5.0999999999999996</v>
      </c>
      <c r="Y253" s="16">
        <v>755259</v>
      </c>
      <c r="AA253" s="16" t="s">
        <v>35</v>
      </c>
      <c r="AB253" s="16" t="s">
        <v>107</v>
      </c>
      <c r="AD253" s="16" t="s">
        <v>237</v>
      </c>
      <c r="AE253" s="16" t="s">
        <v>36</v>
      </c>
      <c r="AG253" s="16" t="s">
        <v>100</v>
      </c>
      <c r="AH253" s="16" t="s">
        <v>105</v>
      </c>
    </row>
    <row r="254" spans="1:34" x14ac:dyDescent="0.25">
      <c r="A254" s="16" t="s">
        <v>30</v>
      </c>
      <c r="B254" s="16">
        <v>1</v>
      </c>
      <c r="C254" s="16">
        <v>21</v>
      </c>
      <c r="D254" s="16">
        <v>908</v>
      </c>
      <c r="E254" s="16" t="s">
        <v>40</v>
      </c>
      <c r="F254" s="16" t="s">
        <v>41</v>
      </c>
      <c r="G254" s="16">
        <v>20</v>
      </c>
      <c r="H254" s="16">
        <v>20</v>
      </c>
      <c r="I254" s="16" t="s">
        <v>100</v>
      </c>
      <c r="J254" s="16" t="s">
        <v>248</v>
      </c>
      <c r="K254" s="16" t="s">
        <v>248</v>
      </c>
      <c r="L254" s="16">
        <v>1</v>
      </c>
      <c r="M254" s="16" t="s">
        <v>102</v>
      </c>
      <c r="N254" s="16">
        <v>82</v>
      </c>
      <c r="P254" s="16" t="s">
        <v>255</v>
      </c>
      <c r="Q254" s="16" t="s">
        <v>256</v>
      </c>
      <c r="R254" s="16">
        <v>2768648</v>
      </c>
      <c r="S254" s="62">
        <v>3379229</v>
      </c>
      <c r="T254" s="16">
        <v>201607</v>
      </c>
      <c r="U254" s="16" t="s">
        <v>37</v>
      </c>
      <c r="V254" s="18">
        <v>0</v>
      </c>
      <c r="W254" s="18">
        <v>50.64</v>
      </c>
      <c r="AA254" s="16" t="s">
        <v>35</v>
      </c>
      <c r="AB254" s="16" t="s">
        <v>49</v>
      </c>
      <c r="AD254" s="16" t="s">
        <v>257</v>
      </c>
      <c r="AE254" s="16" t="s">
        <v>45</v>
      </c>
      <c r="AG254" s="16">
        <v>74985</v>
      </c>
      <c r="AH254" s="16" t="s">
        <v>105</v>
      </c>
    </row>
    <row r="255" spans="1:34" x14ac:dyDescent="0.25">
      <c r="A255" s="16" t="s">
        <v>30</v>
      </c>
      <c r="B255" s="16">
        <v>1</v>
      </c>
      <c r="C255" s="16">
        <v>21</v>
      </c>
      <c r="D255" s="16">
        <v>908</v>
      </c>
      <c r="E255" s="16" t="s">
        <v>40</v>
      </c>
      <c r="F255" s="16" t="s">
        <v>41</v>
      </c>
      <c r="G255" s="16">
        <v>20</v>
      </c>
      <c r="H255" s="16">
        <v>20</v>
      </c>
      <c r="I255" s="16" t="s">
        <v>100</v>
      </c>
      <c r="J255" s="16" t="s">
        <v>248</v>
      </c>
      <c r="K255" s="16" t="s">
        <v>248</v>
      </c>
      <c r="L255" s="16">
        <v>1</v>
      </c>
      <c r="M255" s="16" t="s">
        <v>102</v>
      </c>
      <c r="N255" s="16">
        <v>82</v>
      </c>
      <c r="P255" s="16" t="s">
        <v>255</v>
      </c>
      <c r="Q255" s="16" t="s">
        <v>258</v>
      </c>
      <c r="R255" s="16">
        <v>2768648</v>
      </c>
      <c r="S255" s="62">
        <v>3379229</v>
      </c>
      <c r="T255" s="16">
        <v>201607</v>
      </c>
      <c r="U255" s="16" t="s">
        <v>37</v>
      </c>
      <c r="V255" s="18">
        <v>0</v>
      </c>
      <c r="W255" s="18">
        <v>16.600000000000001</v>
      </c>
      <c r="AA255" s="16" t="s">
        <v>35</v>
      </c>
      <c r="AB255" s="16" t="s">
        <v>49</v>
      </c>
      <c r="AD255" s="16" t="s">
        <v>257</v>
      </c>
      <c r="AE255" s="16" t="s">
        <v>45</v>
      </c>
      <c r="AG255" s="16">
        <v>74985</v>
      </c>
      <c r="AH255" s="16" t="s">
        <v>105</v>
      </c>
    </row>
    <row r="256" spans="1:34" x14ac:dyDescent="0.25">
      <c r="A256" s="16" t="s">
        <v>30</v>
      </c>
      <c r="B256" s="16">
        <v>1</v>
      </c>
      <c r="C256" s="16">
        <v>21</v>
      </c>
      <c r="D256" s="16">
        <v>908</v>
      </c>
      <c r="E256" s="16" t="s">
        <v>40</v>
      </c>
      <c r="F256" s="16" t="s">
        <v>41</v>
      </c>
      <c r="G256" s="16">
        <v>20</v>
      </c>
      <c r="H256" s="16">
        <v>20</v>
      </c>
      <c r="I256" s="16" t="s">
        <v>100</v>
      </c>
      <c r="J256" s="16" t="s">
        <v>248</v>
      </c>
      <c r="K256" s="16" t="s">
        <v>248</v>
      </c>
      <c r="L256" s="16">
        <v>1</v>
      </c>
      <c r="M256" s="16" t="s">
        <v>102</v>
      </c>
      <c r="N256" s="16" t="s">
        <v>46</v>
      </c>
      <c r="P256" s="16" t="s">
        <v>249</v>
      </c>
      <c r="Q256" s="16" t="s">
        <v>259</v>
      </c>
      <c r="R256" s="16">
        <v>2789376</v>
      </c>
      <c r="S256" s="62">
        <v>139447</v>
      </c>
      <c r="T256" s="16">
        <v>201607</v>
      </c>
      <c r="U256" s="16" t="s">
        <v>37</v>
      </c>
      <c r="V256" s="18">
        <v>11428.24</v>
      </c>
      <c r="W256" s="18">
        <v>11428.24</v>
      </c>
      <c r="X256" s="16" t="s">
        <v>56</v>
      </c>
      <c r="Y256" s="16">
        <v>755259</v>
      </c>
      <c r="AA256" s="16" t="s">
        <v>35</v>
      </c>
      <c r="AB256" s="16" t="s">
        <v>55</v>
      </c>
      <c r="AD256" s="16" t="s">
        <v>250</v>
      </c>
      <c r="AE256" s="16" t="s">
        <v>45</v>
      </c>
      <c r="AG256" s="16">
        <v>68926</v>
      </c>
      <c r="AH256" s="16" t="s">
        <v>105</v>
      </c>
    </row>
    <row r="257" spans="1:34" x14ac:dyDescent="0.25">
      <c r="A257" s="16" t="s">
        <v>30</v>
      </c>
      <c r="B257" s="16">
        <v>1</v>
      </c>
      <c r="C257" s="16">
        <v>21</v>
      </c>
      <c r="D257" s="16">
        <v>908</v>
      </c>
      <c r="E257" s="16" t="s">
        <v>40</v>
      </c>
      <c r="F257" s="16" t="s">
        <v>41</v>
      </c>
      <c r="G257" s="16">
        <v>20</v>
      </c>
      <c r="H257" s="16">
        <v>20</v>
      </c>
      <c r="I257" s="16" t="s">
        <v>100</v>
      </c>
      <c r="J257" s="16" t="s">
        <v>248</v>
      </c>
      <c r="K257" s="16" t="s">
        <v>248</v>
      </c>
      <c r="L257" s="16">
        <v>1</v>
      </c>
      <c r="M257" s="16" t="s">
        <v>102</v>
      </c>
      <c r="N257" s="16" t="s">
        <v>46</v>
      </c>
      <c r="P257" s="16" t="s">
        <v>249</v>
      </c>
      <c r="Q257" s="16" t="s">
        <v>259</v>
      </c>
      <c r="R257" s="16">
        <v>2789377</v>
      </c>
      <c r="S257" s="62">
        <v>139446</v>
      </c>
      <c r="T257" s="16">
        <v>201607</v>
      </c>
      <c r="U257" s="16" t="s">
        <v>37</v>
      </c>
      <c r="V257" s="18">
        <v>102</v>
      </c>
      <c r="W257" s="18">
        <v>102</v>
      </c>
      <c r="X257" s="16" t="s">
        <v>56</v>
      </c>
      <c r="Y257" s="16">
        <v>755259</v>
      </c>
      <c r="AA257" s="16" t="s">
        <v>35</v>
      </c>
      <c r="AB257" s="16" t="s">
        <v>55</v>
      </c>
      <c r="AD257" s="16" t="s">
        <v>250</v>
      </c>
      <c r="AE257" s="16" t="s">
        <v>45</v>
      </c>
      <c r="AG257" s="16">
        <v>68926</v>
      </c>
      <c r="AH257" s="16" t="s">
        <v>105</v>
      </c>
    </row>
    <row r="258" spans="1:34" x14ac:dyDescent="0.25">
      <c r="A258" s="16" t="s">
        <v>30</v>
      </c>
      <c r="B258" s="16">
        <v>1</v>
      </c>
      <c r="C258" s="16">
        <v>21</v>
      </c>
      <c r="D258" s="16">
        <v>908</v>
      </c>
      <c r="E258" s="16" t="s">
        <v>40</v>
      </c>
      <c r="F258" s="16" t="s">
        <v>41</v>
      </c>
      <c r="G258" s="16">
        <v>20</v>
      </c>
      <c r="H258" s="16">
        <v>20</v>
      </c>
      <c r="I258" s="16" t="s">
        <v>100</v>
      </c>
      <c r="J258" s="16" t="s">
        <v>248</v>
      </c>
      <c r="K258" s="16" t="s">
        <v>248</v>
      </c>
      <c r="L258" s="16">
        <v>1</v>
      </c>
      <c r="M258" s="16" t="s">
        <v>102</v>
      </c>
      <c r="N258" s="16" t="s">
        <v>46</v>
      </c>
      <c r="O258" s="16" t="s">
        <v>82</v>
      </c>
      <c r="P258" s="16" t="s">
        <v>100</v>
      </c>
      <c r="Q258" s="16" t="s">
        <v>263</v>
      </c>
      <c r="R258" s="16">
        <v>2790189</v>
      </c>
      <c r="T258" s="16">
        <v>201607</v>
      </c>
      <c r="U258" s="16" t="s">
        <v>37</v>
      </c>
      <c r="V258" s="18">
        <v>0</v>
      </c>
      <c r="W258" s="18">
        <v>12758.94</v>
      </c>
      <c r="Y258" s="16">
        <v>755259</v>
      </c>
      <c r="AA258" s="16" t="s">
        <v>35</v>
      </c>
      <c r="AB258" s="16" t="s">
        <v>107</v>
      </c>
      <c r="AD258" s="16" t="s">
        <v>219</v>
      </c>
      <c r="AE258" s="16" t="s">
        <v>36</v>
      </c>
      <c r="AG258" s="16" t="s">
        <v>100</v>
      </c>
      <c r="AH258" s="16" t="s">
        <v>105</v>
      </c>
    </row>
    <row r="259" spans="1:34" x14ac:dyDescent="0.25">
      <c r="A259" s="16" t="s">
        <v>30</v>
      </c>
      <c r="B259" s="16">
        <v>1</v>
      </c>
      <c r="C259" s="16">
        <v>21</v>
      </c>
      <c r="D259" s="16">
        <v>908</v>
      </c>
      <c r="E259" s="16" t="s">
        <v>40</v>
      </c>
      <c r="F259" s="16" t="s">
        <v>41</v>
      </c>
      <c r="G259" s="16">
        <v>20</v>
      </c>
      <c r="H259" s="16">
        <v>20</v>
      </c>
      <c r="I259" s="16" t="s">
        <v>100</v>
      </c>
      <c r="J259" s="16" t="s">
        <v>248</v>
      </c>
      <c r="K259" s="16" t="s">
        <v>248</v>
      </c>
      <c r="L259" s="16">
        <v>1</v>
      </c>
      <c r="M259" s="16" t="s">
        <v>102</v>
      </c>
      <c r="N259" s="16" t="s">
        <v>46</v>
      </c>
      <c r="O259" s="16" t="s">
        <v>82</v>
      </c>
      <c r="P259" s="16" t="s">
        <v>100</v>
      </c>
      <c r="Q259" s="16" t="s">
        <v>263</v>
      </c>
      <c r="R259" s="16">
        <v>2790191</v>
      </c>
      <c r="T259" s="16">
        <v>201607</v>
      </c>
      <c r="U259" s="16" t="s">
        <v>37</v>
      </c>
      <c r="V259" s="18">
        <v>0</v>
      </c>
      <c r="W259" s="18">
        <v>10592.32</v>
      </c>
      <c r="Y259" s="16">
        <v>755259</v>
      </c>
      <c r="AA259" s="16" t="s">
        <v>35</v>
      </c>
      <c r="AB259" s="16" t="s">
        <v>107</v>
      </c>
      <c r="AD259" s="16" t="s">
        <v>219</v>
      </c>
      <c r="AE259" s="16" t="s">
        <v>36</v>
      </c>
      <c r="AG259" s="16" t="s">
        <v>100</v>
      </c>
      <c r="AH259" s="16" t="s">
        <v>105</v>
      </c>
    </row>
    <row r="260" spans="1:34" x14ac:dyDescent="0.25">
      <c r="A260" s="16" t="s">
        <v>30</v>
      </c>
      <c r="B260" s="16">
        <v>1</v>
      </c>
      <c r="C260" s="16">
        <v>21</v>
      </c>
      <c r="D260" s="16">
        <v>908</v>
      </c>
      <c r="E260" s="16" t="s">
        <v>40</v>
      </c>
      <c r="F260" s="16" t="s">
        <v>41</v>
      </c>
      <c r="G260" s="16">
        <v>20</v>
      </c>
      <c r="H260" s="16">
        <v>20</v>
      </c>
      <c r="I260" s="16" t="s">
        <v>100</v>
      </c>
      <c r="J260" s="16" t="s">
        <v>121</v>
      </c>
      <c r="K260" s="16" t="s">
        <v>121</v>
      </c>
      <c r="L260" s="16">
        <v>1</v>
      </c>
      <c r="M260" s="16" t="s">
        <v>102</v>
      </c>
      <c r="N260" s="16" t="s">
        <v>47</v>
      </c>
      <c r="O260" s="16" t="s">
        <v>82</v>
      </c>
      <c r="P260" s="16" t="s">
        <v>100</v>
      </c>
      <c r="Q260" s="16" t="s">
        <v>268</v>
      </c>
      <c r="R260" s="16">
        <v>2790240</v>
      </c>
      <c r="T260" s="16">
        <v>201607</v>
      </c>
      <c r="U260" s="16" t="s">
        <v>37</v>
      </c>
      <c r="V260" s="18">
        <v>0</v>
      </c>
      <c r="W260" s="18">
        <v>10323</v>
      </c>
      <c r="Y260" s="16">
        <v>751554</v>
      </c>
      <c r="AA260" s="16" t="s">
        <v>35</v>
      </c>
      <c r="AB260" s="16" t="s">
        <v>107</v>
      </c>
      <c r="AD260" s="16" t="s">
        <v>219</v>
      </c>
      <c r="AE260" s="16" t="s">
        <v>36</v>
      </c>
      <c r="AG260" s="16" t="s">
        <v>100</v>
      </c>
      <c r="AH260" s="16" t="s">
        <v>105</v>
      </c>
    </row>
    <row r="261" spans="1:34" x14ac:dyDescent="0.25">
      <c r="A261" s="16" t="s">
        <v>30</v>
      </c>
      <c r="B261" s="16">
        <v>1</v>
      </c>
      <c r="C261" s="16">
        <v>21</v>
      </c>
      <c r="D261" s="16">
        <v>908</v>
      </c>
      <c r="E261" s="16" t="s">
        <v>40</v>
      </c>
      <c r="F261" s="16" t="s">
        <v>41</v>
      </c>
      <c r="G261" s="16">
        <v>20</v>
      </c>
      <c r="H261" s="16">
        <v>20</v>
      </c>
      <c r="I261" s="16" t="s">
        <v>100</v>
      </c>
      <c r="J261" s="16" t="s">
        <v>121</v>
      </c>
      <c r="K261" s="16" t="s">
        <v>121</v>
      </c>
      <c r="L261" s="16">
        <v>1</v>
      </c>
      <c r="M261" s="16" t="s">
        <v>102</v>
      </c>
      <c r="N261" s="16" t="s">
        <v>47</v>
      </c>
      <c r="O261" s="16" t="s">
        <v>82</v>
      </c>
      <c r="P261" s="16" t="s">
        <v>100</v>
      </c>
      <c r="Q261" s="16" t="s">
        <v>268</v>
      </c>
      <c r="T261" s="16">
        <v>201607</v>
      </c>
      <c r="U261" s="16" t="s">
        <v>37</v>
      </c>
      <c r="V261" s="18">
        <v>0</v>
      </c>
      <c r="W261" s="18">
        <v>9448</v>
      </c>
      <c r="Y261" s="16">
        <v>751554</v>
      </c>
      <c r="AA261" s="16" t="s">
        <v>35</v>
      </c>
      <c r="AB261" s="16" t="s">
        <v>107</v>
      </c>
      <c r="AD261" s="16" t="s">
        <v>219</v>
      </c>
      <c r="AE261" s="16" t="s">
        <v>36</v>
      </c>
      <c r="AG261" s="16" t="s">
        <v>100</v>
      </c>
      <c r="AH261" s="16" t="s">
        <v>105</v>
      </c>
    </row>
    <row r="262" spans="1:34" x14ac:dyDescent="0.25">
      <c r="A262" s="16" t="s">
        <v>30</v>
      </c>
      <c r="B262" s="16">
        <v>1</v>
      </c>
      <c r="C262" s="16">
        <v>21</v>
      </c>
      <c r="D262" s="16">
        <v>908</v>
      </c>
      <c r="E262" s="16" t="s">
        <v>40</v>
      </c>
      <c r="F262" s="16" t="s">
        <v>41</v>
      </c>
      <c r="G262" s="16">
        <v>20</v>
      </c>
      <c r="H262" s="16">
        <v>20</v>
      </c>
      <c r="I262" s="16" t="s">
        <v>100</v>
      </c>
      <c r="J262" s="16" t="s">
        <v>126</v>
      </c>
      <c r="K262" s="16" t="s">
        <v>126</v>
      </c>
      <c r="L262" s="16">
        <v>1</v>
      </c>
      <c r="M262" s="16" t="s">
        <v>102</v>
      </c>
      <c r="N262" s="16">
        <v>34</v>
      </c>
      <c r="P262" s="16" t="s">
        <v>269</v>
      </c>
      <c r="Q262" s="16" t="s">
        <v>43</v>
      </c>
      <c r="R262" s="16">
        <v>2770194</v>
      </c>
      <c r="S262" s="62">
        <v>1196</v>
      </c>
      <c r="T262" s="16">
        <v>201607</v>
      </c>
      <c r="U262" s="16" t="s">
        <v>37</v>
      </c>
      <c r="V262" s="18">
        <v>0</v>
      </c>
      <c r="W262" s="18">
        <v>958.7</v>
      </c>
      <c r="Y262" s="16">
        <v>754979</v>
      </c>
      <c r="AA262" s="16" t="s">
        <v>35</v>
      </c>
      <c r="AB262" s="16" t="s">
        <v>55</v>
      </c>
      <c r="AD262" s="16" t="s">
        <v>270</v>
      </c>
      <c r="AE262" s="16" t="s">
        <v>45</v>
      </c>
      <c r="AG262" s="16">
        <v>72857</v>
      </c>
      <c r="AH262" s="16" t="s">
        <v>105</v>
      </c>
    </row>
    <row r="263" spans="1:34" x14ac:dyDescent="0.25">
      <c r="A263" s="16" t="s">
        <v>30</v>
      </c>
      <c r="B263" s="16">
        <v>1</v>
      </c>
      <c r="C263" s="16">
        <v>21</v>
      </c>
      <c r="D263" s="16">
        <v>908</v>
      </c>
      <c r="E263" s="16" t="s">
        <v>40</v>
      </c>
      <c r="F263" s="16" t="s">
        <v>41</v>
      </c>
      <c r="G263" s="16">
        <v>20</v>
      </c>
      <c r="H263" s="16">
        <v>20</v>
      </c>
      <c r="I263" s="16" t="s">
        <v>100</v>
      </c>
      <c r="J263" s="16" t="s">
        <v>126</v>
      </c>
      <c r="K263" s="16" t="s">
        <v>126</v>
      </c>
      <c r="L263" s="16">
        <v>1</v>
      </c>
      <c r="M263" s="16" t="s">
        <v>102</v>
      </c>
      <c r="N263" s="16">
        <v>34</v>
      </c>
      <c r="P263" s="16" t="s">
        <v>100</v>
      </c>
      <c r="Q263" s="16" t="s">
        <v>81</v>
      </c>
      <c r="R263" s="16">
        <v>2770194</v>
      </c>
      <c r="T263" s="16">
        <v>201607</v>
      </c>
      <c r="U263" s="16" t="s">
        <v>34</v>
      </c>
      <c r="V263" s="18">
        <v>0</v>
      </c>
      <c r="W263" s="18">
        <v>-958.7</v>
      </c>
      <c r="Y263" s="16">
        <v>754979</v>
      </c>
      <c r="AA263" s="16" t="s">
        <v>35</v>
      </c>
      <c r="AB263" s="16" t="s">
        <v>107</v>
      </c>
      <c r="AD263" s="16" t="s">
        <v>237</v>
      </c>
      <c r="AE263" s="16" t="s">
        <v>36</v>
      </c>
      <c r="AG263" s="16" t="s">
        <v>100</v>
      </c>
      <c r="AH263" s="16" t="s">
        <v>105</v>
      </c>
    </row>
    <row r="264" spans="1:34" x14ac:dyDescent="0.25">
      <c r="A264" s="16" t="s">
        <v>30</v>
      </c>
      <c r="B264" s="16">
        <v>1</v>
      </c>
      <c r="C264" s="16">
        <v>21</v>
      </c>
      <c r="D264" s="16">
        <v>908</v>
      </c>
      <c r="E264" s="16" t="s">
        <v>40</v>
      </c>
      <c r="F264" s="16" t="s">
        <v>41</v>
      </c>
      <c r="G264" s="16">
        <v>20</v>
      </c>
      <c r="H264" s="16">
        <v>20</v>
      </c>
      <c r="I264" s="16" t="s">
        <v>100</v>
      </c>
      <c r="J264" s="16" t="s">
        <v>126</v>
      </c>
      <c r="K264" s="16" t="s">
        <v>126</v>
      </c>
      <c r="L264" s="16">
        <v>1</v>
      </c>
      <c r="M264" s="16" t="s">
        <v>102</v>
      </c>
      <c r="N264" s="16" t="s">
        <v>271</v>
      </c>
      <c r="P264" s="16" t="s">
        <v>269</v>
      </c>
      <c r="Q264" s="16" t="s">
        <v>272</v>
      </c>
      <c r="R264" s="16">
        <v>2770194</v>
      </c>
      <c r="S264" s="62">
        <v>1196</v>
      </c>
      <c r="T264" s="16">
        <v>201607</v>
      </c>
      <c r="U264" s="16" t="s">
        <v>37</v>
      </c>
      <c r="V264" s="18">
        <v>19174</v>
      </c>
      <c r="W264" s="18">
        <v>19174</v>
      </c>
      <c r="X264" s="16" t="s">
        <v>56</v>
      </c>
      <c r="Y264" s="16">
        <v>754979</v>
      </c>
      <c r="AA264" s="16" t="s">
        <v>35</v>
      </c>
      <c r="AB264" s="16" t="s">
        <v>55</v>
      </c>
      <c r="AD264" s="16" t="s">
        <v>270</v>
      </c>
      <c r="AE264" s="16" t="s">
        <v>45</v>
      </c>
      <c r="AG264" s="16">
        <v>72857</v>
      </c>
      <c r="AH264" s="16" t="s">
        <v>105</v>
      </c>
    </row>
    <row r="265" spans="1:34" x14ac:dyDescent="0.25">
      <c r="A265" s="16" t="s">
        <v>30</v>
      </c>
      <c r="B265" s="16">
        <v>1</v>
      </c>
      <c r="C265" s="16">
        <v>21</v>
      </c>
      <c r="D265" s="16">
        <v>908</v>
      </c>
      <c r="E265" s="16" t="s">
        <v>40</v>
      </c>
      <c r="F265" s="16" t="s">
        <v>41</v>
      </c>
      <c r="G265" s="16">
        <v>20</v>
      </c>
      <c r="H265" s="16">
        <v>20</v>
      </c>
      <c r="I265" s="16" t="s">
        <v>100</v>
      </c>
      <c r="J265" s="16" t="s">
        <v>138</v>
      </c>
      <c r="K265" s="16" t="s">
        <v>138</v>
      </c>
      <c r="L265" s="16">
        <v>1</v>
      </c>
      <c r="M265" s="16" t="s">
        <v>102</v>
      </c>
      <c r="N265" s="16" t="s">
        <v>50</v>
      </c>
      <c r="P265" s="16" t="s">
        <v>225</v>
      </c>
      <c r="Q265" s="16" t="s">
        <v>229</v>
      </c>
      <c r="R265" s="16">
        <v>2763702</v>
      </c>
      <c r="S265" s="62" t="s">
        <v>277</v>
      </c>
      <c r="T265" s="16">
        <v>201607</v>
      </c>
      <c r="U265" s="16" t="s">
        <v>37</v>
      </c>
      <c r="V265" s="18">
        <v>49791.35</v>
      </c>
      <c r="W265" s="18">
        <v>49791.35</v>
      </c>
      <c r="X265" s="16" t="s">
        <v>56</v>
      </c>
      <c r="Y265" s="16">
        <v>751533</v>
      </c>
      <c r="AA265" s="16" t="s">
        <v>35</v>
      </c>
      <c r="AB265" s="16" t="s">
        <v>55</v>
      </c>
      <c r="AD265" s="16" t="s">
        <v>278</v>
      </c>
      <c r="AE265" s="16" t="s">
        <v>45</v>
      </c>
      <c r="AG265" s="16">
        <v>88727</v>
      </c>
      <c r="AH265" s="16" t="s">
        <v>105</v>
      </c>
    </row>
    <row r="266" spans="1:34" x14ac:dyDescent="0.25">
      <c r="A266" s="16" t="s">
        <v>30</v>
      </c>
      <c r="B266" s="16">
        <v>1</v>
      </c>
      <c r="C266" s="16">
        <v>21</v>
      </c>
      <c r="D266" s="16">
        <v>908</v>
      </c>
      <c r="E266" s="16" t="s">
        <v>40</v>
      </c>
      <c r="F266" s="16" t="s">
        <v>41</v>
      </c>
      <c r="G266" s="16">
        <v>20</v>
      </c>
      <c r="H266" s="16">
        <v>20</v>
      </c>
      <c r="I266" s="16" t="s">
        <v>100</v>
      </c>
      <c r="J266" s="16" t="s">
        <v>138</v>
      </c>
      <c r="K266" s="16" t="s">
        <v>138</v>
      </c>
      <c r="L266" s="16">
        <v>1</v>
      </c>
      <c r="M266" s="16" t="s">
        <v>102</v>
      </c>
      <c r="N266" s="16" t="s">
        <v>50</v>
      </c>
      <c r="P266" s="16" t="s">
        <v>100</v>
      </c>
      <c r="Q266" s="16" t="s">
        <v>230</v>
      </c>
      <c r="R266" s="16">
        <v>2763702</v>
      </c>
      <c r="T266" s="16">
        <v>201607</v>
      </c>
      <c r="U266" s="16" t="s">
        <v>34</v>
      </c>
      <c r="V266" s="18">
        <v>0</v>
      </c>
      <c r="W266" s="18">
        <v>-49791.35</v>
      </c>
      <c r="Y266" s="16">
        <v>751533</v>
      </c>
      <c r="AA266" s="16" t="s">
        <v>35</v>
      </c>
      <c r="AB266" s="16" t="s">
        <v>107</v>
      </c>
      <c r="AD266" s="16" t="s">
        <v>217</v>
      </c>
      <c r="AE266" s="16" t="s">
        <v>36</v>
      </c>
      <c r="AG266" s="16" t="s">
        <v>100</v>
      </c>
      <c r="AH266" s="16" t="s">
        <v>105</v>
      </c>
    </row>
    <row r="267" spans="1:34" x14ac:dyDescent="0.25">
      <c r="A267" s="16" t="s">
        <v>30</v>
      </c>
      <c r="B267" s="16">
        <v>1</v>
      </c>
      <c r="C267" s="16">
        <v>21</v>
      </c>
      <c r="D267" s="16">
        <v>908</v>
      </c>
      <c r="E267" s="16" t="s">
        <v>40</v>
      </c>
      <c r="F267" s="16" t="s">
        <v>41</v>
      </c>
      <c r="G267" s="16">
        <v>20</v>
      </c>
      <c r="H267" s="16">
        <v>20</v>
      </c>
      <c r="I267" s="16" t="s">
        <v>100</v>
      </c>
      <c r="J267" s="16" t="s">
        <v>138</v>
      </c>
      <c r="K267" s="16" t="s">
        <v>138</v>
      </c>
      <c r="L267" s="16">
        <v>1</v>
      </c>
      <c r="M267" s="16" t="s">
        <v>102</v>
      </c>
      <c r="N267" s="16" t="s">
        <v>50</v>
      </c>
      <c r="O267" s="16" t="s">
        <v>82</v>
      </c>
      <c r="P267" s="16" t="s">
        <v>100</v>
      </c>
      <c r="Q267" s="16" t="s">
        <v>230</v>
      </c>
      <c r="T267" s="16">
        <v>201607</v>
      </c>
      <c r="U267" s="16" t="s">
        <v>37</v>
      </c>
      <c r="V267" s="18">
        <v>0</v>
      </c>
      <c r="W267" s="18">
        <v>117514.45</v>
      </c>
      <c r="Y267" s="16">
        <v>751533</v>
      </c>
      <c r="AA267" s="16" t="s">
        <v>35</v>
      </c>
      <c r="AB267" s="16" t="s">
        <v>107</v>
      </c>
      <c r="AD267" s="16" t="s">
        <v>219</v>
      </c>
      <c r="AE267" s="16" t="s">
        <v>36</v>
      </c>
      <c r="AG267" s="16" t="s">
        <v>100</v>
      </c>
      <c r="AH267" s="16" t="s">
        <v>105</v>
      </c>
    </row>
    <row r="268" spans="1:34" x14ac:dyDescent="0.25">
      <c r="A268" s="16" t="s">
        <v>30</v>
      </c>
      <c r="B268" s="16">
        <v>1</v>
      </c>
      <c r="C268" s="16">
        <v>21</v>
      </c>
      <c r="D268" s="16">
        <v>908</v>
      </c>
      <c r="E268" s="16" t="s">
        <v>40</v>
      </c>
      <c r="F268" s="16" t="s">
        <v>41</v>
      </c>
      <c r="G268" s="16">
        <v>20</v>
      </c>
      <c r="H268" s="16">
        <v>20</v>
      </c>
      <c r="I268" s="16" t="s">
        <v>100</v>
      </c>
      <c r="J268" s="16" t="s">
        <v>138</v>
      </c>
      <c r="K268" s="16" t="s">
        <v>138</v>
      </c>
      <c r="L268" s="16">
        <v>1</v>
      </c>
      <c r="M268" s="16" t="s">
        <v>102</v>
      </c>
      <c r="N268" s="16" t="s">
        <v>46</v>
      </c>
      <c r="P268" s="16" t="s">
        <v>225</v>
      </c>
      <c r="Q268" s="16" t="s">
        <v>229</v>
      </c>
      <c r="R268" s="16">
        <v>2763702</v>
      </c>
      <c r="S268" s="62" t="s">
        <v>277</v>
      </c>
      <c r="T268" s="16">
        <v>201607</v>
      </c>
      <c r="U268" s="16" t="s">
        <v>37</v>
      </c>
      <c r="V268" s="18">
        <v>80251.09</v>
      </c>
      <c r="W268" s="18">
        <v>80251.09</v>
      </c>
      <c r="X268" s="16" t="s">
        <v>56</v>
      </c>
      <c r="Y268" s="16">
        <v>751533</v>
      </c>
      <c r="AA268" s="16" t="s">
        <v>35</v>
      </c>
      <c r="AB268" s="16" t="s">
        <v>55</v>
      </c>
      <c r="AD268" s="16" t="s">
        <v>278</v>
      </c>
      <c r="AE268" s="16" t="s">
        <v>45</v>
      </c>
      <c r="AG268" s="16">
        <v>88727</v>
      </c>
      <c r="AH268" s="16" t="s">
        <v>105</v>
      </c>
    </row>
    <row r="269" spans="1:34" x14ac:dyDescent="0.25">
      <c r="A269" s="16" t="s">
        <v>30</v>
      </c>
      <c r="B269" s="16">
        <v>1</v>
      </c>
      <c r="C269" s="16">
        <v>21</v>
      </c>
      <c r="D269" s="16">
        <v>908</v>
      </c>
      <c r="E269" s="16" t="s">
        <v>40</v>
      </c>
      <c r="F269" s="16" t="s">
        <v>41</v>
      </c>
      <c r="G269" s="16">
        <v>20</v>
      </c>
      <c r="H269" s="16">
        <v>20</v>
      </c>
      <c r="I269" s="16" t="s">
        <v>100</v>
      </c>
      <c r="J269" s="16" t="s">
        <v>138</v>
      </c>
      <c r="K269" s="16" t="s">
        <v>138</v>
      </c>
      <c r="L269" s="16">
        <v>1</v>
      </c>
      <c r="M269" s="16" t="s">
        <v>102</v>
      </c>
      <c r="N269" s="16" t="s">
        <v>46</v>
      </c>
      <c r="P269" s="16" t="s">
        <v>100</v>
      </c>
      <c r="Q269" s="16" t="s">
        <v>139</v>
      </c>
      <c r="T269" s="16">
        <v>201607</v>
      </c>
      <c r="U269" s="16" t="s">
        <v>34</v>
      </c>
      <c r="V269" s="18">
        <v>0</v>
      </c>
      <c r="W269" s="18">
        <v>-54808.67</v>
      </c>
      <c r="AA269" s="16" t="s">
        <v>35</v>
      </c>
      <c r="AB269" s="16" t="s">
        <v>83</v>
      </c>
      <c r="AD269" s="16" t="s">
        <v>294</v>
      </c>
      <c r="AE269" s="16" t="s">
        <v>36</v>
      </c>
      <c r="AG269" s="16" t="s">
        <v>100</v>
      </c>
      <c r="AH269" s="16" t="s">
        <v>105</v>
      </c>
    </row>
    <row r="270" spans="1:34" x14ac:dyDescent="0.25">
      <c r="A270" s="16" t="s">
        <v>30</v>
      </c>
      <c r="B270" s="16">
        <v>1</v>
      </c>
      <c r="C270" s="16">
        <v>21</v>
      </c>
      <c r="D270" s="16">
        <v>908</v>
      </c>
      <c r="E270" s="16" t="s">
        <v>40</v>
      </c>
      <c r="F270" s="16" t="s">
        <v>41</v>
      </c>
      <c r="G270" s="16">
        <v>20</v>
      </c>
      <c r="H270" s="16">
        <v>20</v>
      </c>
      <c r="I270" s="16" t="s">
        <v>100</v>
      </c>
      <c r="J270" s="16" t="s">
        <v>138</v>
      </c>
      <c r="K270" s="16" t="s">
        <v>138</v>
      </c>
      <c r="L270" s="16">
        <v>1</v>
      </c>
      <c r="M270" s="16" t="s">
        <v>102</v>
      </c>
      <c r="N270" s="16" t="s">
        <v>46</v>
      </c>
      <c r="P270" s="16" t="s">
        <v>100</v>
      </c>
      <c r="Q270" s="16" t="s">
        <v>298</v>
      </c>
      <c r="R270" s="16">
        <v>2763702</v>
      </c>
      <c r="T270" s="16">
        <v>201607</v>
      </c>
      <c r="U270" s="16" t="s">
        <v>37</v>
      </c>
      <c r="V270" s="18">
        <v>0</v>
      </c>
      <c r="W270" s="18">
        <v>41254.11</v>
      </c>
      <c r="Y270" s="16">
        <v>751533</v>
      </c>
      <c r="AA270" s="16" t="s">
        <v>35</v>
      </c>
      <c r="AB270" s="16" t="s">
        <v>107</v>
      </c>
      <c r="AD270" s="16" t="s">
        <v>300</v>
      </c>
      <c r="AE270" s="16" t="s">
        <v>36</v>
      </c>
      <c r="AG270" s="16" t="s">
        <v>100</v>
      </c>
      <c r="AH270" s="16" t="s">
        <v>105</v>
      </c>
    </row>
    <row r="271" spans="1:34" x14ac:dyDescent="0.25">
      <c r="A271" s="16" t="s">
        <v>30</v>
      </c>
      <c r="B271" s="16">
        <v>1</v>
      </c>
      <c r="C271" s="16">
        <v>21</v>
      </c>
      <c r="D271" s="16">
        <v>908</v>
      </c>
      <c r="E271" s="16" t="s">
        <v>40</v>
      </c>
      <c r="F271" s="16" t="s">
        <v>41</v>
      </c>
      <c r="G271" s="16">
        <v>20</v>
      </c>
      <c r="H271" s="16">
        <v>20</v>
      </c>
      <c r="I271" s="16" t="s">
        <v>100</v>
      </c>
      <c r="J271" s="16" t="s">
        <v>138</v>
      </c>
      <c r="K271" s="16" t="s">
        <v>138</v>
      </c>
      <c r="L271" s="16">
        <v>1</v>
      </c>
      <c r="M271" s="16" t="s">
        <v>102</v>
      </c>
      <c r="N271" s="16" t="s">
        <v>46</v>
      </c>
      <c r="P271" s="16" t="s">
        <v>100</v>
      </c>
      <c r="Q271" s="16" t="s">
        <v>230</v>
      </c>
      <c r="R271" s="16">
        <v>2763702</v>
      </c>
      <c r="T271" s="16">
        <v>201607</v>
      </c>
      <c r="U271" s="16" t="s">
        <v>34</v>
      </c>
      <c r="V271" s="18">
        <v>0</v>
      </c>
      <c r="W271" s="18">
        <v>-80251.09</v>
      </c>
      <c r="Y271" s="16">
        <v>751533</v>
      </c>
      <c r="AA271" s="16" t="s">
        <v>35</v>
      </c>
      <c r="AB271" s="16" t="s">
        <v>107</v>
      </c>
      <c r="AD271" s="16" t="s">
        <v>217</v>
      </c>
      <c r="AE271" s="16" t="s">
        <v>36</v>
      </c>
      <c r="AG271" s="16" t="s">
        <v>100</v>
      </c>
      <c r="AH271" s="16" t="s">
        <v>105</v>
      </c>
    </row>
    <row r="272" spans="1:34" x14ac:dyDescent="0.25">
      <c r="A272" s="16" t="s">
        <v>30</v>
      </c>
      <c r="B272" s="16">
        <v>1</v>
      </c>
      <c r="C272" s="16">
        <v>21</v>
      </c>
      <c r="D272" s="16">
        <v>908</v>
      </c>
      <c r="E272" s="16" t="s">
        <v>40</v>
      </c>
      <c r="F272" s="16" t="s">
        <v>41</v>
      </c>
      <c r="G272" s="16">
        <v>20</v>
      </c>
      <c r="H272" s="16">
        <v>20</v>
      </c>
      <c r="I272" s="16" t="s">
        <v>100</v>
      </c>
      <c r="J272" s="16" t="s">
        <v>138</v>
      </c>
      <c r="K272" s="16" t="s">
        <v>138</v>
      </c>
      <c r="L272" s="16">
        <v>1</v>
      </c>
      <c r="M272" s="16" t="s">
        <v>102</v>
      </c>
      <c r="N272" s="16" t="s">
        <v>46</v>
      </c>
      <c r="P272" s="16" t="s">
        <v>100</v>
      </c>
      <c r="Q272" s="16" t="s">
        <v>302</v>
      </c>
      <c r="T272" s="16">
        <v>201607</v>
      </c>
      <c r="U272" s="16" t="s">
        <v>37</v>
      </c>
      <c r="V272" s="18">
        <v>0</v>
      </c>
      <c r="W272" s="18">
        <v>21789.5</v>
      </c>
      <c r="AA272" s="16" t="s">
        <v>35</v>
      </c>
      <c r="AB272" s="16" t="s">
        <v>83</v>
      </c>
      <c r="AD272" s="16" t="s">
        <v>303</v>
      </c>
      <c r="AE272" s="16" t="s">
        <v>36</v>
      </c>
      <c r="AG272" s="16" t="s">
        <v>100</v>
      </c>
      <c r="AH272" s="16" t="s">
        <v>105</v>
      </c>
    </row>
    <row r="273" spans="1:34" x14ac:dyDescent="0.25">
      <c r="A273" s="16" t="s">
        <v>30</v>
      </c>
      <c r="B273" s="16">
        <v>1</v>
      </c>
      <c r="C273" s="16">
        <v>21</v>
      </c>
      <c r="D273" s="16">
        <v>908</v>
      </c>
      <c r="E273" s="16" t="s">
        <v>40</v>
      </c>
      <c r="F273" s="16" t="s">
        <v>41</v>
      </c>
      <c r="G273" s="16">
        <v>20</v>
      </c>
      <c r="H273" s="16">
        <v>20</v>
      </c>
      <c r="I273" s="16" t="s">
        <v>100</v>
      </c>
      <c r="J273" s="16" t="s">
        <v>138</v>
      </c>
      <c r="K273" s="16" t="s">
        <v>138</v>
      </c>
      <c r="L273" s="16">
        <v>1</v>
      </c>
      <c r="M273" s="16" t="s">
        <v>102</v>
      </c>
      <c r="N273" s="16" t="s">
        <v>46</v>
      </c>
      <c r="O273" s="16" t="s">
        <v>82</v>
      </c>
      <c r="P273" s="16" t="s">
        <v>100</v>
      </c>
      <c r="Q273" s="16" t="s">
        <v>230</v>
      </c>
      <c r="T273" s="16">
        <v>201607</v>
      </c>
      <c r="U273" s="16" t="s">
        <v>37</v>
      </c>
      <c r="V273" s="18">
        <v>0</v>
      </c>
      <c r="W273" s="18">
        <v>48372.47</v>
      </c>
      <c r="Y273" s="16">
        <v>751533</v>
      </c>
      <c r="AA273" s="16" t="s">
        <v>35</v>
      </c>
      <c r="AB273" s="16" t="s">
        <v>107</v>
      </c>
      <c r="AD273" s="16" t="s">
        <v>219</v>
      </c>
      <c r="AE273" s="16" t="s">
        <v>36</v>
      </c>
      <c r="AG273" s="16" t="s">
        <v>100</v>
      </c>
      <c r="AH273" s="16" t="s">
        <v>105</v>
      </c>
    </row>
    <row r="274" spans="1:34" x14ac:dyDescent="0.25">
      <c r="A274" s="16" t="s">
        <v>30</v>
      </c>
      <c r="B274" s="16">
        <v>1</v>
      </c>
      <c r="C274" s="16">
        <v>21</v>
      </c>
      <c r="D274" s="16">
        <v>908</v>
      </c>
      <c r="E274" s="16" t="s">
        <v>40</v>
      </c>
      <c r="F274" s="16" t="s">
        <v>41</v>
      </c>
      <c r="G274" s="16">
        <v>20</v>
      </c>
      <c r="H274" s="16">
        <v>20</v>
      </c>
      <c r="I274" s="16" t="s">
        <v>100</v>
      </c>
      <c r="J274" s="16" t="s">
        <v>138</v>
      </c>
      <c r="K274" s="16" t="s">
        <v>138</v>
      </c>
      <c r="L274" s="16">
        <v>1</v>
      </c>
      <c r="M274" s="16" t="s">
        <v>32</v>
      </c>
      <c r="N274" s="16" t="s">
        <v>46</v>
      </c>
      <c r="P274" s="16" t="s">
        <v>100</v>
      </c>
      <c r="Q274" s="16" t="s">
        <v>139</v>
      </c>
      <c r="T274" s="16">
        <v>201607</v>
      </c>
      <c r="U274" s="16" t="s">
        <v>37</v>
      </c>
      <c r="V274" s="18">
        <v>0</v>
      </c>
      <c r="W274" s="18">
        <v>21789.45</v>
      </c>
      <c r="AA274" s="16" t="s">
        <v>35</v>
      </c>
      <c r="AB274" s="16" t="s">
        <v>83</v>
      </c>
      <c r="AD274" s="16" t="s">
        <v>305</v>
      </c>
      <c r="AE274" s="16" t="s">
        <v>36</v>
      </c>
      <c r="AG274" s="16" t="s">
        <v>100</v>
      </c>
      <c r="AH274" s="16" t="s">
        <v>105</v>
      </c>
    </row>
    <row r="275" spans="1:34" x14ac:dyDescent="0.25">
      <c r="A275" s="16" t="s">
        <v>30</v>
      </c>
      <c r="B275" s="16">
        <v>1</v>
      </c>
      <c r="C275" s="16">
        <v>21</v>
      </c>
      <c r="D275" s="16">
        <v>908</v>
      </c>
      <c r="E275" s="16" t="s">
        <v>40</v>
      </c>
      <c r="F275" s="16" t="s">
        <v>41</v>
      </c>
      <c r="G275" s="16">
        <v>20</v>
      </c>
      <c r="H275" s="16">
        <v>20</v>
      </c>
      <c r="I275" s="16" t="s">
        <v>100</v>
      </c>
      <c r="J275" s="16" t="s">
        <v>138</v>
      </c>
      <c r="K275" s="16" t="s">
        <v>138</v>
      </c>
      <c r="L275" s="16">
        <v>1</v>
      </c>
      <c r="M275" s="16" t="s">
        <v>32</v>
      </c>
      <c r="N275" s="16" t="s">
        <v>46</v>
      </c>
      <c r="P275" s="16" t="s">
        <v>100</v>
      </c>
      <c r="Q275" s="16" t="s">
        <v>302</v>
      </c>
      <c r="T275" s="16">
        <v>201607</v>
      </c>
      <c r="U275" s="16" t="s">
        <v>34</v>
      </c>
      <c r="V275" s="18">
        <v>0</v>
      </c>
      <c r="W275" s="18">
        <v>-21789.5</v>
      </c>
      <c r="AA275" s="16" t="s">
        <v>35</v>
      </c>
      <c r="AB275" s="16" t="s">
        <v>83</v>
      </c>
      <c r="AD275" s="16" t="s">
        <v>303</v>
      </c>
      <c r="AE275" s="16" t="s">
        <v>36</v>
      </c>
      <c r="AG275" s="16" t="s">
        <v>100</v>
      </c>
      <c r="AH275" s="16" t="s">
        <v>105</v>
      </c>
    </row>
    <row r="276" spans="1:34" x14ac:dyDescent="0.25">
      <c r="A276" s="16" t="s">
        <v>30</v>
      </c>
      <c r="B276" s="16">
        <v>1</v>
      </c>
      <c r="C276" s="16">
        <v>21</v>
      </c>
      <c r="D276" s="16">
        <v>908</v>
      </c>
      <c r="E276" s="16" t="s">
        <v>40</v>
      </c>
      <c r="F276" s="16" t="s">
        <v>41</v>
      </c>
      <c r="G276" s="16">
        <v>20</v>
      </c>
      <c r="H276" s="16">
        <v>20</v>
      </c>
      <c r="I276" s="16" t="s">
        <v>100</v>
      </c>
      <c r="J276" s="16" t="s">
        <v>142</v>
      </c>
      <c r="K276" s="16" t="s">
        <v>142</v>
      </c>
      <c r="L276" s="16">
        <v>1</v>
      </c>
      <c r="M276" s="16" t="s">
        <v>102</v>
      </c>
      <c r="N276" s="16" t="s">
        <v>50</v>
      </c>
      <c r="P276" s="16" t="s">
        <v>225</v>
      </c>
      <c r="Q276" s="16" t="s">
        <v>229</v>
      </c>
      <c r="R276" s="16">
        <v>2763702</v>
      </c>
      <c r="S276" s="62" t="s">
        <v>277</v>
      </c>
      <c r="T276" s="16">
        <v>201607</v>
      </c>
      <c r="U276" s="16" t="s">
        <v>37</v>
      </c>
      <c r="V276" s="18">
        <v>93081.09</v>
      </c>
      <c r="W276" s="18">
        <v>93081.09</v>
      </c>
      <c r="X276" s="16" t="s">
        <v>56</v>
      </c>
      <c r="Y276" s="16">
        <v>751533</v>
      </c>
      <c r="AA276" s="16" t="s">
        <v>35</v>
      </c>
      <c r="AB276" s="16" t="s">
        <v>55</v>
      </c>
      <c r="AD276" s="16" t="s">
        <v>278</v>
      </c>
      <c r="AE276" s="16" t="s">
        <v>45</v>
      </c>
      <c r="AG276" s="16">
        <v>88727</v>
      </c>
      <c r="AH276" s="16" t="s">
        <v>105</v>
      </c>
    </row>
    <row r="277" spans="1:34" x14ac:dyDescent="0.25">
      <c r="A277" s="16" t="s">
        <v>30</v>
      </c>
      <c r="B277" s="16">
        <v>1</v>
      </c>
      <c r="C277" s="16">
        <v>21</v>
      </c>
      <c r="D277" s="16">
        <v>908</v>
      </c>
      <c r="E277" s="16" t="s">
        <v>40</v>
      </c>
      <c r="F277" s="16" t="s">
        <v>41</v>
      </c>
      <c r="G277" s="16">
        <v>20</v>
      </c>
      <c r="H277" s="16">
        <v>20</v>
      </c>
      <c r="I277" s="16" t="s">
        <v>100</v>
      </c>
      <c r="J277" s="16" t="s">
        <v>142</v>
      </c>
      <c r="K277" s="16" t="s">
        <v>142</v>
      </c>
      <c r="L277" s="16">
        <v>1</v>
      </c>
      <c r="M277" s="16" t="s">
        <v>102</v>
      </c>
      <c r="N277" s="16" t="s">
        <v>50</v>
      </c>
      <c r="P277" s="16" t="s">
        <v>100</v>
      </c>
      <c r="Q277" s="16" t="s">
        <v>230</v>
      </c>
      <c r="R277" s="16">
        <v>2763702</v>
      </c>
      <c r="T277" s="16">
        <v>201607</v>
      </c>
      <c r="U277" s="16" t="s">
        <v>34</v>
      </c>
      <c r="V277" s="18">
        <v>0</v>
      </c>
      <c r="W277" s="18">
        <v>-93081.09</v>
      </c>
      <c r="Y277" s="16">
        <v>751533</v>
      </c>
      <c r="AA277" s="16" t="s">
        <v>35</v>
      </c>
      <c r="AB277" s="16" t="s">
        <v>107</v>
      </c>
      <c r="AD277" s="16" t="s">
        <v>217</v>
      </c>
      <c r="AE277" s="16" t="s">
        <v>36</v>
      </c>
      <c r="AG277" s="16" t="s">
        <v>100</v>
      </c>
      <c r="AH277" s="16" t="s">
        <v>105</v>
      </c>
    </row>
    <row r="278" spans="1:34" x14ac:dyDescent="0.25">
      <c r="A278" s="16" t="s">
        <v>30</v>
      </c>
      <c r="B278" s="16">
        <v>1</v>
      </c>
      <c r="C278" s="16">
        <v>21</v>
      </c>
      <c r="D278" s="16">
        <v>908</v>
      </c>
      <c r="E278" s="16" t="s">
        <v>40</v>
      </c>
      <c r="F278" s="16" t="s">
        <v>41</v>
      </c>
      <c r="G278" s="16">
        <v>20</v>
      </c>
      <c r="H278" s="16">
        <v>20</v>
      </c>
      <c r="I278" s="16" t="s">
        <v>100</v>
      </c>
      <c r="J278" s="16" t="s">
        <v>142</v>
      </c>
      <c r="K278" s="16" t="s">
        <v>142</v>
      </c>
      <c r="L278" s="16">
        <v>1</v>
      </c>
      <c r="M278" s="16" t="s">
        <v>102</v>
      </c>
      <c r="N278" s="16" t="s">
        <v>50</v>
      </c>
      <c r="O278" s="16" t="s">
        <v>82</v>
      </c>
      <c r="P278" s="16" t="s">
        <v>100</v>
      </c>
      <c r="Q278" s="16" t="s">
        <v>230</v>
      </c>
      <c r="T278" s="16">
        <v>201607</v>
      </c>
      <c r="U278" s="16" t="s">
        <v>37</v>
      </c>
      <c r="V278" s="18">
        <v>0</v>
      </c>
      <c r="W278" s="18">
        <v>80625.53</v>
      </c>
      <c r="Y278" s="16">
        <v>751533</v>
      </c>
      <c r="AA278" s="16" t="s">
        <v>35</v>
      </c>
      <c r="AB278" s="16" t="s">
        <v>107</v>
      </c>
      <c r="AD278" s="16" t="s">
        <v>219</v>
      </c>
      <c r="AE278" s="16" t="s">
        <v>36</v>
      </c>
      <c r="AG278" s="16" t="s">
        <v>100</v>
      </c>
      <c r="AH278" s="16" t="s">
        <v>105</v>
      </c>
    </row>
    <row r="279" spans="1:34" x14ac:dyDescent="0.25">
      <c r="A279" s="16" t="s">
        <v>30</v>
      </c>
      <c r="B279" s="16">
        <v>1</v>
      </c>
      <c r="C279" s="16">
        <v>21</v>
      </c>
      <c r="D279" s="16">
        <v>908</v>
      </c>
      <c r="E279" s="16" t="s">
        <v>40</v>
      </c>
      <c r="F279" s="16" t="s">
        <v>41</v>
      </c>
      <c r="G279" s="16">
        <v>20</v>
      </c>
      <c r="H279" s="16">
        <v>20</v>
      </c>
      <c r="I279" s="16" t="s">
        <v>100</v>
      </c>
      <c r="J279" s="16" t="s">
        <v>142</v>
      </c>
      <c r="K279" s="16" t="s">
        <v>142</v>
      </c>
      <c r="L279" s="16">
        <v>1</v>
      </c>
      <c r="M279" s="16" t="s">
        <v>102</v>
      </c>
      <c r="N279" s="16" t="s">
        <v>46</v>
      </c>
      <c r="P279" s="16" t="s">
        <v>225</v>
      </c>
      <c r="Q279" s="16" t="s">
        <v>229</v>
      </c>
      <c r="R279" s="16">
        <v>2763702</v>
      </c>
      <c r="S279" s="62" t="s">
        <v>277</v>
      </c>
      <c r="T279" s="16">
        <v>201607</v>
      </c>
      <c r="U279" s="16" t="s">
        <v>37</v>
      </c>
      <c r="V279" s="18">
        <v>148851.57999999999</v>
      </c>
      <c r="W279" s="18">
        <v>148851.57999999999</v>
      </c>
      <c r="X279" s="16" t="s">
        <v>56</v>
      </c>
      <c r="Y279" s="16">
        <v>751533</v>
      </c>
      <c r="AA279" s="16" t="s">
        <v>35</v>
      </c>
      <c r="AB279" s="16" t="s">
        <v>55</v>
      </c>
      <c r="AD279" s="16" t="s">
        <v>278</v>
      </c>
      <c r="AE279" s="16" t="s">
        <v>45</v>
      </c>
      <c r="AG279" s="16">
        <v>88727</v>
      </c>
      <c r="AH279" s="16" t="s">
        <v>105</v>
      </c>
    </row>
    <row r="280" spans="1:34" x14ac:dyDescent="0.25">
      <c r="A280" s="16" t="s">
        <v>30</v>
      </c>
      <c r="B280" s="16">
        <v>1</v>
      </c>
      <c r="C280" s="16">
        <v>21</v>
      </c>
      <c r="D280" s="16">
        <v>908</v>
      </c>
      <c r="E280" s="16" t="s">
        <v>40</v>
      </c>
      <c r="F280" s="16" t="s">
        <v>41</v>
      </c>
      <c r="G280" s="16">
        <v>20</v>
      </c>
      <c r="H280" s="16">
        <v>20</v>
      </c>
      <c r="I280" s="16" t="s">
        <v>100</v>
      </c>
      <c r="J280" s="16" t="s">
        <v>142</v>
      </c>
      <c r="K280" s="16" t="s">
        <v>142</v>
      </c>
      <c r="L280" s="16">
        <v>1</v>
      </c>
      <c r="M280" s="16" t="s">
        <v>102</v>
      </c>
      <c r="N280" s="16" t="s">
        <v>46</v>
      </c>
      <c r="P280" s="16" t="s">
        <v>100</v>
      </c>
      <c r="Q280" s="16" t="s">
        <v>139</v>
      </c>
      <c r="T280" s="16">
        <v>201607</v>
      </c>
      <c r="U280" s="16" t="s">
        <v>34</v>
      </c>
      <c r="V280" s="18">
        <v>0</v>
      </c>
      <c r="W280" s="18">
        <v>-336014.09</v>
      </c>
      <c r="AA280" s="16" t="s">
        <v>35</v>
      </c>
      <c r="AB280" s="16" t="s">
        <v>83</v>
      </c>
      <c r="AD280" s="16" t="s">
        <v>294</v>
      </c>
      <c r="AE280" s="16" t="s">
        <v>36</v>
      </c>
      <c r="AG280" s="16" t="s">
        <v>100</v>
      </c>
      <c r="AH280" s="16" t="s">
        <v>105</v>
      </c>
    </row>
    <row r="281" spans="1:34" x14ac:dyDescent="0.25">
      <c r="A281" s="16" t="s">
        <v>30</v>
      </c>
      <c r="B281" s="16">
        <v>1</v>
      </c>
      <c r="C281" s="16">
        <v>21</v>
      </c>
      <c r="D281" s="16">
        <v>908</v>
      </c>
      <c r="E281" s="16" t="s">
        <v>40</v>
      </c>
      <c r="F281" s="16" t="s">
        <v>41</v>
      </c>
      <c r="G281" s="16">
        <v>20</v>
      </c>
      <c r="H281" s="16">
        <v>20</v>
      </c>
      <c r="I281" s="16" t="s">
        <v>100</v>
      </c>
      <c r="J281" s="16" t="s">
        <v>142</v>
      </c>
      <c r="K281" s="16" t="s">
        <v>142</v>
      </c>
      <c r="L281" s="16">
        <v>1</v>
      </c>
      <c r="M281" s="16" t="s">
        <v>102</v>
      </c>
      <c r="N281" s="16" t="s">
        <v>46</v>
      </c>
      <c r="P281" s="16" t="s">
        <v>100</v>
      </c>
      <c r="Q281" s="16" t="s">
        <v>298</v>
      </c>
      <c r="R281" s="16">
        <v>2763702</v>
      </c>
      <c r="T281" s="16">
        <v>201607</v>
      </c>
      <c r="U281" s="16" t="s">
        <v>37</v>
      </c>
      <c r="V281" s="18">
        <v>0</v>
      </c>
      <c r="W281" s="18">
        <v>96115.94</v>
      </c>
      <c r="Y281" s="16">
        <v>751533</v>
      </c>
      <c r="AA281" s="16" t="s">
        <v>35</v>
      </c>
      <c r="AB281" s="16" t="s">
        <v>107</v>
      </c>
      <c r="AD281" s="16" t="s">
        <v>300</v>
      </c>
      <c r="AE281" s="16" t="s">
        <v>36</v>
      </c>
      <c r="AG281" s="16" t="s">
        <v>100</v>
      </c>
      <c r="AH281" s="16" t="s">
        <v>105</v>
      </c>
    </row>
    <row r="282" spans="1:34" x14ac:dyDescent="0.25">
      <c r="A282" s="16" t="s">
        <v>30</v>
      </c>
      <c r="B282" s="16">
        <v>1</v>
      </c>
      <c r="C282" s="16">
        <v>21</v>
      </c>
      <c r="D282" s="16">
        <v>908</v>
      </c>
      <c r="E282" s="16" t="s">
        <v>40</v>
      </c>
      <c r="F282" s="16" t="s">
        <v>41</v>
      </c>
      <c r="G282" s="16">
        <v>20</v>
      </c>
      <c r="H282" s="16">
        <v>20</v>
      </c>
      <c r="I282" s="16" t="s">
        <v>100</v>
      </c>
      <c r="J282" s="16" t="s">
        <v>142</v>
      </c>
      <c r="K282" s="16" t="s">
        <v>142</v>
      </c>
      <c r="L282" s="16">
        <v>1</v>
      </c>
      <c r="M282" s="16" t="s">
        <v>102</v>
      </c>
      <c r="N282" s="16" t="s">
        <v>46</v>
      </c>
      <c r="P282" s="16" t="s">
        <v>100</v>
      </c>
      <c r="Q282" s="16" t="s">
        <v>230</v>
      </c>
      <c r="R282" s="16">
        <v>2763702</v>
      </c>
      <c r="T282" s="16">
        <v>201607</v>
      </c>
      <c r="U282" s="16" t="s">
        <v>34</v>
      </c>
      <c r="V282" s="18">
        <v>0</v>
      </c>
      <c r="W282" s="18">
        <v>-148851.57999999999</v>
      </c>
      <c r="Y282" s="16">
        <v>751533</v>
      </c>
      <c r="AA282" s="16" t="s">
        <v>35</v>
      </c>
      <c r="AB282" s="16" t="s">
        <v>107</v>
      </c>
      <c r="AD282" s="16" t="s">
        <v>217</v>
      </c>
      <c r="AE282" s="16" t="s">
        <v>36</v>
      </c>
      <c r="AG282" s="16" t="s">
        <v>100</v>
      </c>
      <c r="AH282" s="16" t="s">
        <v>105</v>
      </c>
    </row>
    <row r="283" spans="1:34" x14ac:dyDescent="0.25">
      <c r="A283" s="16" t="s">
        <v>30</v>
      </c>
      <c r="B283" s="16">
        <v>1</v>
      </c>
      <c r="C283" s="16">
        <v>21</v>
      </c>
      <c r="D283" s="16">
        <v>908</v>
      </c>
      <c r="E283" s="16" t="s">
        <v>40</v>
      </c>
      <c r="F283" s="16" t="s">
        <v>41</v>
      </c>
      <c r="G283" s="16">
        <v>20</v>
      </c>
      <c r="H283" s="16">
        <v>20</v>
      </c>
      <c r="I283" s="16" t="s">
        <v>100</v>
      </c>
      <c r="J283" s="16" t="s">
        <v>142</v>
      </c>
      <c r="K283" s="16" t="s">
        <v>142</v>
      </c>
      <c r="L283" s="16">
        <v>1</v>
      </c>
      <c r="M283" s="16" t="s">
        <v>102</v>
      </c>
      <c r="N283" s="16" t="s">
        <v>46</v>
      </c>
      <c r="P283" s="16" t="s">
        <v>100</v>
      </c>
      <c r="Q283" s="16" t="s">
        <v>302</v>
      </c>
      <c r="T283" s="16">
        <v>201607</v>
      </c>
      <c r="U283" s="16" t="s">
        <v>37</v>
      </c>
      <c r="V283" s="18">
        <v>0</v>
      </c>
      <c r="W283" s="18">
        <v>264354</v>
      </c>
      <c r="AA283" s="16" t="s">
        <v>35</v>
      </c>
      <c r="AB283" s="16" t="s">
        <v>83</v>
      </c>
      <c r="AD283" s="16" t="s">
        <v>303</v>
      </c>
      <c r="AE283" s="16" t="s">
        <v>36</v>
      </c>
      <c r="AG283" s="16" t="s">
        <v>100</v>
      </c>
      <c r="AH283" s="16" t="s">
        <v>105</v>
      </c>
    </row>
    <row r="284" spans="1:34" x14ac:dyDescent="0.25">
      <c r="A284" s="16" t="s">
        <v>30</v>
      </c>
      <c r="B284" s="16">
        <v>1</v>
      </c>
      <c r="C284" s="16">
        <v>21</v>
      </c>
      <c r="D284" s="16">
        <v>908</v>
      </c>
      <c r="E284" s="16" t="s">
        <v>40</v>
      </c>
      <c r="F284" s="16" t="s">
        <v>41</v>
      </c>
      <c r="G284" s="16">
        <v>20</v>
      </c>
      <c r="H284" s="16">
        <v>20</v>
      </c>
      <c r="I284" s="16" t="s">
        <v>100</v>
      </c>
      <c r="J284" s="16" t="s">
        <v>142</v>
      </c>
      <c r="K284" s="16" t="s">
        <v>142</v>
      </c>
      <c r="L284" s="16">
        <v>1</v>
      </c>
      <c r="M284" s="16" t="s">
        <v>102</v>
      </c>
      <c r="N284" s="16" t="s">
        <v>46</v>
      </c>
      <c r="O284" s="16" t="s">
        <v>82</v>
      </c>
      <c r="P284" s="16" t="s">
        <v>100</v>
      </c>
      <c r="Q284" s="16" t="s">
        <v>230</v>
      </c>
      <c r="T284" s="16">
        <v>201607</v>
      </c>
      <c r="U284" s="16" t="s">
        <v>34</v>
      </c>
      <c r="V284" s="18">
        <v>0</v>
      </c>
      <c r="W284" s="18">
        <v>-2295.69</v>
      </c>
      <c r="Y284" s="16">
        <v>751533</v>
      </c>
      <c r="AA284" s="16" t="s">
        <v>35</v>
      </c>
      <c r="AB284" s="16" t="s">
        <v>107</v>
      </c>
      <c r="AD284" s="16" t="s">
        <v>219</v>
      </c>
      <c r="AE284" s="16" t="s">
        <v>36</v>
      </c>
      <c r="AG284" s="16" t="s">
        <v>100</v>
      </c>
      <c r="AH284" s="16" t="s">
        <v>105</v>
      </c>
    </row>
    <row r="285" spans="1:34" x14ac:dyDescent="0.25">
      <c r="A285" s="16" t="s">
        <v>30</v>
      </c>
      <c r="B285" s="16">
        <v>1</v>
      </c>
      <c r="C285" s="16">
        <v>21</v>
      </c>
      <c r="D285" s="16">
        <v>908</v>
      </c>
      <c r="E285" s="16" t="s">
        <v>40</v>
      </c>
      <c r="F285" s="16" t="s">
        <v>41</v>
      </c>
      <c r="G285" s="16">
        <v>20</v>
      </c>
      <c r="H285" s="16">
        <v>20</v>
      </c>
      <c r="I285" s="16" t="s">
        <v>100</v>
      </c>
      <c r="J285" s="16" t="s">
        <v>142</v>
      </c>
      <c r="K285" s="16" t="s">
        <v>142</v>
      </c>
      <c r="L285" s="16">
        <v>1</v>
      </c>
      <c r="M285" s="16" t="s">
        <v>102</v>
      </c>
      <c r="N285" s="16" t="s">
        <v>46</v>
      </c>
      <c r="O285" s="16" t="s">
        <v>82</v>
      </c>
      <c r="P285" s="16" t="s">
        <v>100</v>
      </c>
      <c r="Q285" s="16" t="s">
        <v>230</v>
      </c>
      <c r="T285" s="16">
        <v>201607</v>
      </c>
      <c r="U285" s="16" t="s">
        <v>37</v>
      </c>
      <c r="V285" s="18">
        <v>0</v>
      </c>
      <c r="W285" s="18">
        <v>46827.63</v>
      </c>
      <c r="Y285" s="16">
        <v>751533</v>
      </c>
      <c r="AA285" s="16" t="s">
        <v>35</v>
      </c>
      <c r="AB285" s="16" t="s">
        <v>107</v>
      </c>
      <c r="AD285" s="16" t="s">
        <v>219</v>
      </c>
      <c r="AE285" s="16" t="s">
        <v>36</v>
      </c>
      <c r="AG285" s="16" t="s">
        <v>100</v>
      </c>
      <c r="AH285" s="16" t="s">
        <v>105</v>
      </c>
    </row>
    <row r="286" spans="1:34" x14ac:dyDescent="0.25">
      <c r="A286" s="16" t="s">
        <v>30</v>
      </c>
      <c r="B286" s="16">
        <v>1</v>
      </c>
      <c r="C286" s="16">
        <v>21</v>
      </c>
      <c r="D286" s="16">
        <v>908</v>
      </c>
      <c r="E286" s="16" t="s">
        <v>40</v>
      </c>
      <c r="F286" s="16" t="s">
        <v>41</v>
      </c>
      <c r="G286" s="16">
        <v>20</v>
      </c>
      <c r="H286" s="16">
        <v>20</v>
      </c>
      <c r="I286" s="16" t="s">
        <v>100</v>
      </c>
      <c r="J286" s="16" t="s">
        <v>142</v>
      </c>
      <c r="K286" s="16" t="s">
        <v>142</v>
      </c>
      <c r="L286" s="16">
        <v>1</v>
      </c>
      <c r="M286" s="16" t="s">
        <v>32</v>
      </c>
      <c r="N286" s="16" t="s">
        <v>46</v>
      </c>
      <c r="P286" s="16" t="s">
        <v>100</v>
      </c>
      <c r="Q286" s="16" t="s">
        <v>139</v>
      </c>
      <c r="T286" s="16">
        <v>201607</v>
      </c>
      <c r="U286" s="16" t="s">
        <v>37</v>
      </c>
      <c r="V286" s="18">
        <v>0</v>
      </c>
      <c r="W286" s="18">
        <v>264353.73</v>
      </c>
      <c r="AA286" s="16" t="s">
        <v>35</v>
      </c>
      <c r="AB286" s="16" t="s">
        <v>83</v>
      </c>
      <c r="AD286" s="16" t="s">
        <v>305</v>
      </c>
      <c r="AE286" s="16" t="s">
        <v>36</v>
      </c>
      <c r="AG286" s="16" t="s">
        <v>100</v>
      </c>
      <c r="AH286" s="16" t="s">
        <v>105</v>
      </c>
    </row>
    <row r="287" spans="1:34" x14ac:dyDescent="0.25">
      <c r="A287" s="16" t="s">
        <v>30</v>
      </c>
      <c r="B287" s="16">
        <v>1</v>
      </c>
      <c r="C287" s="16">
        <v>21</v>
      </c>
      <c r="D287" s="16">
        <v>908</v>
      </c>
      <c r="E287" s="16" t="s">
        <v>40</v>
      </c>
      <c r="F287" s="16" t="s">
        <v>41</v>
      </c>
      <c r="G287" s="16">
        <v>20</v>
      </c>
      <c r="H287" s="16">
        <v>20</v>
      </c>
      <c r="I287" s="16" t="s">
        <v>100</v>
      </c>
      <c r="J287" s="16" t="s">
        <v>142</v>
      </c>
      <c r="K287" s="16" t="s">
        <v>142</v>
      </c>
      <c r="L287" s="16">
        <v>1</v>
      </c>
      <c r="M287" s="16" t="s">
        <v>32</v>
      </c>
      <c r="N287" s="16" t="s">
        <v>46</v>
      </c>
      <c r="P287" s="16" t="s">
        <v>100</v>
      </c>
      <c r="Q287" s="16" t="s">
        <v>302</v>
      </c>
      <c r="T287" s="16">
        <v>201607</v>
      </c>
      <c r="U287" s="16" t="s">
        <v>34</v>
      </c>
      <c r="V287" s="18">
        <v>0</v>
      </c>
      <c r="W287" s="18">
        <v>-264354</v>
      </c>
      <c r="AA287" s="16" t="s">
        <v>35</v>
      </c>
      <c r="AB287" s="16" t="s">
        <v>83</v>
      </c>
      <c r="AD287" s="16" t="s">
        <v>303</v>
      </c>
      <c r="AE287" s="16" t="s">
        <v>36</v>
      </c>
      <c r="AG287" s="16" t="s">
        <v>100</v>
      </c>
      <c r="AH287" s="16" t="s">
        <v>105</v>
      </c>
    </row>
    <row r="288" spans="1:34" x14ac:dyDescent="0.25">
      <c r="A288" s="16" t="s">
        <v>30</v>
      </c>
      <c r="B288" s="16">
        <v>1</v>
      </c>
      <c r="C288" s="16">
        <v>21</v>
      </c>
      <c r="D288" s="16">
        <v>908</v>
      </c>
      <c r="E288" s="16" t="s">
        <v>40</v>
      </c>
      <c r="F288" s="16" t="s">
        <v>41</v>
      </c>
      <c r="G288" s="16">
        <v>20</v>
      </c>
      <c r="H288" s="16">
        <v>20</v>
      </c>
      <c r="I288" s="16" t="s">
        <v>100</v>
      </c>
      <c r="J288" s="16" t="s">
        <v>143</v>
      </c>
      <c r="K288" s="16" t="s">
        <v>143</v>
      </c>
      <c r="L288" s="16">
        <v>1</v>
      </c>
      <c r="M288" s="16" t="s">
        <v>102</v>
      </c>
      <c r="N288" s="16" t="s">
        <v>46</v>
      </c>
      <c r="P288" s="16" t="s">
        <v>225</v>
      </c>
      <c r="Q288" s="16" t="s">
        <v>229</v>
      </c>
      <c r="R288" s="16">
        <v>2763702</v>
      </c>
      <c r="S288" s="62" t="s">
        <v>277</v>
      </c>
      <c r="T288" s="16">
        <v>201607</v>
      </c>
      <c r="U288" s="16" t="s">
        <v>37</v>
      </c>
      <c r="V288" s="18">
        <v>21337.51</v>
      </c>
      <c r="W288" s="18">
        <v>21337.51</v>
      </c>
      <c r="X288" s="16" t="s">
        <v>56</v>
      </c>
      <c r="Y288" s="16">
        <v>751533</v>
      </c>
      <c r="AA288" s="16" t="s">
        <v>35</v>
      </c>
      <c r="AB288" s="16" t="s">
        <v>55</v>
      </c>
      <c r="AD288" s="16" t="s">
        <v>278</v>
      </c>
      <c r="AE288" s="16" t="s">
        <v>45</v>
      </c>
      <c r="AG288" s="16">
        <v>88727</v>
      </c>
      <c r="AH288" s="16" t="s">
        <v>105</v>
      </c>
    </row>
    <row r="289" spans="1:34" x14ac:dyDescent="0.25">
      <c r="A289" s="16" t="s">
        <v>30</v>
      </c>
      <c r="B289" s="16">
        <v>1</v>
      </c>
      <c r="C289" s="16">
        <v>21</v>
      </c>
      <c r="D289" s="16">
        <v>908</v>
      </c>
      <c r="E289" s="16" t="s">
        <v>40</v>
      </c>
      <c r="F289" s="16" t="s">
        <v>41</v>
      </c>
      <c r="G289" s="16">
        <v>20</v>
      </c>
      <c r="H289" s="16">
        <v>20</v>
      </c>
      <c r="I289" s="16" t="s">
        <v>100</v>
      </c>
      <c r="J289" s="16" t="s">
        <v>143</v>
      </c>
      <c r="K289" s="16" t="s">
        <v>143</v>
      </c>
      <c r="L289" s="16">
        <v>1</v>
      </c>
      <c r="M289" s="16" t="s">
        <v>102</v>
      </c>
      <c r="N289" s="16" t="s">
        <v>46</v>
      </c>
      <c r="P289" s="16" t="s">
        <v>100</v>
      </c>
      <c r="Q289" s="16" t="s">
        <v>139</v>
      </c>
      <c r="T289" s="16">
        <v>201607</v>
      </c>
      <c r="U289" s="16" t="s">
        <v>34</v>
      </c>
      <c r="V289" s="18">
        <v>0</v>
      </c>
      <c r="W289" s="18">
        <v>-21804.240000000002</v>
      </c>
      <c r="AA289" s="16" t="s">
        <v>35</v>
      </c>
      <c r="AB289" s="16" t="s">
        <v>83</v>
      </c>
      <c r="AD289" s="16" t="s">
        <v>294</v>
      </c>
      <c r="AE289" s="16" t="s">
        <v>36</v>
      </c>
      <c r="AG289" s="16" t="s">
        <v>100</v>
      </c>
      <c r="AH289" s="16" t="s">
        <v>105</v>
      </c>
    </row>
    <row r="290" spans="1:34" x14ac:dyDescent="0.25">
      <c r="A290" s="16" t="s">
        <v>30</v>
      </c>
      <c r="B290" s="16">
        <v>1</v>
      </c>
      <c r="C290" s="16">
        <v>21</v>
      </c>
      <c r="D290" s="16">
        <v>908</v>
      </c>
      <c r="E290" s="16" t="s">
        <v>40</v>
      </c>
      <c r="F290" s="16" t="s">
        <v>41</v>
      </c>
      <c r="G290" s="16">
        <v>20</v>
      </c>
      <c r="H290" s="16">
        <v>20</v>
      </c>
      <c r="I290" s="16" t="s">
        <v>100</v>
      </c>
      <c r="J290" s="16" t="s">
        <v>143</v>
      </c>
      <c r="K290" s="16" t="s">
        <v>143</v>
      </c>
      <c r="L290" s="16">
        <v>1</v>
      </c>
      <c r="M290" s="16" t="s">
        <v>102</v>
      </c>
      <c r="N290" s="16" t="s">
        <v>46</v>
      </c>
      <c r="P290" s="16" t="s">
        <v>100</v>
      </c>
      <c r="Q290" s="16" t="s">
        <v>298</v>
      </c>
      <c r="R290" s="16">
        <v>2763702</v>
      </c>
      <c r="T290" s="16">
        <v>201607</v>
      </c>
      <c r="U290" s="16" t="s">
        <v>37</v>
      </c>
      <c r="V290" s="18">
        <v>0</v>
      </c>
      <c r="W290" s="18">
        <v>21337.51</v>
      </c>
      <c r="Y290" s="16">
        <v>751533</v>
      </c>
      <c r="AA290" s="16" t="s">
        <v>35</v>
      </c>
      <c r="AB290" s="16" t="s">
        <v>107</v>
      </c>
      <c r="AD290" s="16" t="s">
        <v>300</v>
      </c>
      <c r="AE290" s="16" t="s">
        <v>36</v>
      </c>
      <c r="AG290" s="16" t="s">
        <v>100</v>
      </c>
      <c r="AH290" s="16" t="s">
        <v>105</v>
      </c>
    </row>
    <row r="291" spans="1:34" x14ac:dyDescent="0.25">
      <c r="A291" s="16" t="s">
        <v>30</v>
      </c>
      <c r="B291" s="16">
        <v>1</v>
      </c>
      <c r="C291" s="16">
        <v>21</v>
      </c>
      <c r="D291" s="16">
        <v>908</v>
      </c>
      <c r="E291" s="16" t="s">
        <v>40</v>
      </c>
      <c r="F291" s="16" t="s">
        <v>41</v>
      </c>
      <c r="G291" s="16">
        <v>20</v>
      </c>
      <c r="H291" s="16">
        <v>20</v>
      </c>
      <c r="I291" s="16" t="s">
        <v>100</v>
      </c>
      <c r="J291" s="16" t="s">
        <v>143</v>
      </c>
      <c r="K291" s="16" t="s">
        <v>143</v>
      </c>
      <c r="L291" s="16">
        <v>1</v>
      </c>
      <c r="M291" s="16" t="s">
        <v>102</v>
      </c>
      <c r="N291" s="16" t="s">
        <v>46</v>
      </c>
      <c r="P291" s="16" t="s">
        <v>100</v>
      </c>
      <c r="Q291" s="16" t="s">
        <v>230</v>
      </c>
      <c r="R291" s="16">
        <v>2763702</v>
      </c>
      <c r="T291" s="16">
        <v>201607</v>
      </c>
      <c r="U291" s="16" t="s">
        <v>34</v>
      </c>
      <c r="V291" s="18">
        <v>0</v>
      </c>
      <c r="W291" s="18">
        <v>-21337.51</v>
      </c>
      <c r="Y291" s="16">
        <v>751533</v>
      </c>
      <c r="AA291" s="16" t="s">
        <v>35</v>
      </c>
      <c r="AB291" s="16" t="s">
        <v>107</v>
      </c>
      <c r="AD291" s="16" t="s">
        <v>217</v>
      </c>
      <c r="AE291" s="16" t="s">
        <v>36</v>
      </c>
      <c r="AG291" s="16" t="s">
        <v>100</v>
      </c>
      <c r="AH291" s="16" t="s">
        <v>105</v>
      </c>
    </row>
    <row r="292" spans="1:34" x14ac:dyDescent="0.25">
      <c r="A292" s="16" t="s">
        <v>30</v>
      </c>
      <c r="B292" s="16">
        <v>1</v>
      </c>
      <c r="C292" s="16">
        <v>21</v>
      </c>
      <c r="D292" s="16">
        <v>908</v>
      </c>
      <c r="E292" s="16" t="s">
        <v>40</v>
      </c>
      <c r="F292" s="16" t="s">
        <v>41</v>
      </c>
      <c r="G292" s="16">
        <v>20</v>
      </c>
      <c r="H292" s="16">
        <v>20</v>
      </c>
      <c r="I292" s="16" t="s">
        <v>100</v>
      </c>
      <c r="J292" s="16" t="s">
        <v>143</v>
      </c>
      <c r="K292" s="16" t="s">
        <v>143</v>
      </c>
      <c r="L292" s="16">
        <v>1</v>
      </c>
      <c r="M292" s="16" t="s">
        <v>102</v>
      </c>
      <c r="N292" s="16" t="s">
        <v>46</v>
      </c>
      <c r="P292" s="16" t="s">
        <v>100</v>
      </c>
      <c r="Q292" s="16" t="s">
        <v>302</v>
      </c>
      <c r="T292" s="16">
        <v>201607</v>
      </c>
      <c r="U292" s="16" t="s">
        <v>37</v>
      </c>
      <c r="V292" s="18">
        <v>0</v>
      </c>
      <c r="W292" s="18">
        <v>466.73</v>
      </c>
      <c r="AA292" s="16" t="s">
        <v>35</v>
      </c>
      <c r="AB292" s="16" t="s">
        <v>83</v>
      </c>
      <c r="AD292" s="16" t="s">
        <v>303</v>
      </c>
      <c r="AE292" s="16" t="s">
        <v>36</v>
      </c>
      <c r="AG292" s="16" t="s">
        <v>100</v>
      </c>
      <c r="AH292" s="16" t="s">
        <v>105</v>
      </c>
    </row>
    <row r="293" spans="1:34" x14ac:dyDescent="0.25">
      <c r="A293" s="16" t="s">
        <v>30</v>
      </c>
      <c r="B293" s="16">
        <v>1</v>
      </c>
      <c r="C293" s="16">
        <v>21</v>
      </c>
      <c r="D293" s="16">
        <v>908</v>
      </c>
      <c r="E293" s="16" t="s">
        <v>40</v>
      </c>
      <c r="F293" s="16" t="s">
        <v>41</v>
      </c>
      <c r="G293" s="16">
        <v>20</v>
      </c>
      <c r="H293" s="16">
        <v>20</v>
      </c>
      <c r="I293" s="16" t="s">
        <v>100</v>
      </c>
      <c r="J293" s="16" t="s">
        <v>143</v>
      </c>
      <c r="K293" s="16" t="s">
        <v>143</v>
      </c>
      <c r="L293" s="16">
        <v>1</v>
      </c>
      <c r="M293" s="16" t="s">
        <v>32</v>
      </c>
      <c r="N293" s="16" t="s">
        <v>46</v>
      </c>
      <c r="P293" s="16" t="s">
        <v>100</v>
      </c>
      <c r="Q293" s="16" t="s">
        <v>139</v>
      </c>
      <c r="T293" s="16">
        <v>201607</v>
      </c>
      <c r="U293" s="16" t="s">
        <v>37</v>
      </c>
      <c r="V293" s="18">
        <v>0</v>
      </c>
      <c r="W293" s="18">
        <v>466.73</v>
      </c>
      <c r="AA293" s="16" t="s">
        <v>35</v>
      </c>
      <c r="AB293" s="16" t="s">
        <v>83</v>
      </c>
      <c r="AD293" s="16" t="s">
        <v>305</v>
      </c>
      <c r="AE293" s="16" t="s">
        <v>36</v>
      </c>
      <c r="AG293" s="16" t="s">
        <v>100</v>
      </c>
      <c r="AH293" s="16" t="s">
        <v>105</v>
      </c>
    </row>
    <row r="294" spans="1:34" x14ac:dyDescent="0.25">
      <c r="A294" s="16" t="s">
        <v>30</v>
      </c>
      <c r="B294" s="16">
        <v>1</v>
      </c>
      <c r="C294" s="16">
        <v>21</v>
      </c>
      <c r="D294" s="16">
        <v>908</v>
      </c>
      <c r="E294" s="16" t="s">
        <v>40</v>
      </c>
      <c r="F294" s="16" t="s">
        <v>41</v>
      </c>
      <c r="G294" s="16">
        <v>20</v>
      </c>
      <c r="H294" s="16">
        <v>20</v>
      </c>
      <c r="I294" s="16" t="s">
        <v>100</v>
      </c>
      <c r="J294" s="16" t="s">
        <v>143</v>
      </c>
      <c r="K294" s="16" t="s">
        <v>143</v>
      </c>
      <c r="L294" s="16">
        <v>1</v>
      </c>
      <c r="M294" s="16" t="s">
        <v>32</v>
      </c>
      <c r="N294" s="16" t="s">
        <v>46</v>
      </c>
      <c r="P294" s="16" t="s">
        <v>100</v>
      </c>
      <c r="Q294" s="16" t="s">
        <v>302</v>
      </c>
      <c r="T294" s="16">
        <v>201607</v>
      </c>
      <c r="U294" s="16" t="s">
        <v>34</v>
      </c>
      <c r="V294" s="18">
        <v>0</v>
      </c>
      <c r="W294" s="18">
        <v>-466.73</v>
      </c>
      <c r="AA294" s="16" t="s">
        <v>35</v>
      </c>
      <c r="AB294" s="16" t="s">
        <v>83</v>
      </c>
      <c r="AD294" s="16" t="s">
        <v>303</v>
      </c>
      <c r="AE294" s="16" t="s">
        <v>36</v>
      </c>
      <c r="AG294" s="16" t="s">
        <v>100</v>
      </c>
      <c r="AH294" s="16" t="s">
        <v>105</v>
      </c>
    </row>
    <row r="295" spans="1:34" x14ac:dyDescent="0.25">
      <c r="A295" s="16" t="s">
        <v>30</v>
      </c>
      <c r="B295" s="16">
        <v>1</v>
      </c>
      <c r="C295" s="16">
        <v>21</v>
      </c>
      <c r="D295" s="16">
        <v>908</v>
      </c>
      <c r="E295" s="16" t="s">
        <v>40</v>
      </c>
      <c r="F295" s="16" t="s">
        <v>41</v>
      </c>
      <c r="G295" s="16">
        <v>20</v>
      </c>
      <c r="H295" s="16">
        <v>20</v>
      </c>
      <c r="I295" s="16" t="s">
        <v>100</v>
      </c>
      <c r="J295" s="16" t="s">
        <v>144</v>
      </c>
      <c r="K295" s="16" t="s">
        <v>144</v>
      </c>
      <c r="L295" s="16">
        <v>1</v>
      </c>
      <c r="M295" s="16" t="s">
        <v>102</v>
      </c>
      <c r="N295" s="16">
        <v>80</v>
      </c>
      <c r="P295" s="16" t="s">
        <v>145</v>
      </c>
      <c r="Q295" s="16" t="s">
        <v>48</v>
      </c>
      <c r="R295" s="16">
        <v>2789700</v>
      </c>
      <c r="S295" s="62">
        <v>3717236</v>
      </c>
      <c r="T295" s="16">
        <v>201607</v>
      </c>
      <c r="U295" s="16" t="s">
        <v>37</v>
      </c>
      <c r="V295" s="18">
        <v>0</v>
      </c>
      <c r="W295" s="18">
        <v>35.64</v>
      </c>
      <c r="AA295" s="16" t="s">
        <v>35</v>
      </c>
      <c r="AB295" s="16" t="s">
        <v>49</v>
      </c>
      <c r="AD295" s="16" t="s">
        <v>250</v>
      </c>
      <c r="AE295" s="16" t="s">
        <v>45</v>
      </c>
      <c r="AG295" s="16">
        <v>54507</v>
      </c>
      <c r="AH295" s="16" t="s">
        <v>105</v>
      </c>
    </row>
    <row r="296" spans="1:34" x14ac:dyDescent="0.25">
      <c r="A296" s="16" t="s">
        <v>30</v>
      </c>
      <c r="B296" s="16">
        <v>1</v>
      </c>
      <c r="C296" s="16">
        <v>21</v>
      </c>
      <c r="D296" s="16">
        <v>908</v>
      </c>
      <c r="E296" s="16" t="s">
        <v>40</v>
      </c>
      <c r="F296" s="16" t="s">
        <v>41</v>
      </c>
      <c r="G296" s="16">
        <v>20</v>
      </c>
      <c r="H296" s="16">
        <v>20</v>
      </c>
      <c r="I296" s="16" t="s">
        <v>100</v>
      </c>
      <c r="J296" s="16" t="s">
        <v>144</v>
      </c>
      <c r="K296" s="16" t="s">
        <v>144</v>
      </c>
      <c r="L296" s="16">
        <v>1</v>
      </c>
      <c r="M296" s="16" t="s">
        <v>102</v>
      </c>
      <c r="N296" s="16">
        <v>82</v>
      </c>
      <c r="O296" s="16" t="s">
        <v>51</v>
      </c>
      <c r="P296" s="16" t="s">
        <v>145</v>
      </c>
      <c r="Q296" s="16" t="s">
        <v>319</v>
      </c>
      <c r="R296" s="16">
        <v>2789700</v>
      </c>
      <c r="S296" s="62">
        <v>3717236</v>
      </c>
      <c r="T296" s="16">
        <v>201607</v>
      </c>
      <c r="U296" s="16" t="s">
        <v>37</v>
      </c>
      <c r="V296" s="18">
        <v>0</v>
      </c>
      <c r="W296" s="18">
        <v>48.27</v>
      </c>
      <c r="AA296" s="16" t="s">
        <v>35</v>
      </c>
      <c r="AB296" s="16" t="s">
        <v>44</v>
      </c>
      <c r="AD296" s="16" t="s">
        <v>250</v>
      </c>
      <c r="AE296" s="16" t="s">
        <v>45</v>
      </c>
      <c r="AG296" s="16">
        <v>54507</v>
      </c>
      <c r="AH296" s="16" t="s">
        <v>105</v>
      </c>
    </row>
    <row r="297" spans="1:34" x14ac:dyDescent="0.25">
      <c r="A297" s="16" t="s">
        <v>30</v>
      </c>
      <c r="B297" s="16">
        <v>1</v>
      </c>
      <c r="C297" s="16">
        <v>21</v>
      </c>
      <c r="D297" s="16">
        <v>908</v>
      </c>
      <c r="E297" s="16" t="s">
        <v>40</v>
      </c>
      <c r="F297" s="16" t="s">
        <v>41</v>
      </c>
      <c r="G297" s="16">
        <v>20</v>
      </c>
      <c r="H297" s="16">
        <v>20</v>
      </c>
      <c r="I297" s="16" t="s">
        <v>100</v>
      </c>
      <c r="J297" s="16" t="s">
        <v>144</v>
      </c>
      <c r="K297" s="16" t="s">
        <v>144</v>
      </c>
      <c r="L297" s="16">
        <v>1</v>
      </c>
      <c r="M297" s="16" t="s">
        <v>102</v>
      </c>
      <c r="N297" s="16" t="s">
        <v>46</v>
      </c>
      <c r="P297" s="16" t="s">
        <v>225</v>
      </c>
      <c r="Q297" s="16" t="s">
        <v>229</v>
      </c>
      <c r="R297" s="16">
        <v>2763702</v>
      </c>
      <c r="S297" s="62" t="s">
        <v>277</v>
      </c>
      <c r="T297" s="16">
        <v>201607</v>
      </c>
      <c r="U297" s="16" t="s">
        <v>37</v>
      </c>
      <c r="V297" s="18">
        <v>100000</v>
      </c>
      <c r="W297" s="18">
        <v>100000</v>
      </c>
      <c r="X297" s="16" t="s">
        <v>56</v>
      </c>
      <c r="Y297" s="16">
        <v>751533</v>
      </c>
      <c r="AA297" s="16" t="s">
        <v>35</v>
      </c>
      <c r="AB297" s="16" t="s">
        <v>55</v>
      </c>
      <c r="AD297" s="16" t="s">
        <v>278</v>
      </c>
      <c r="AE297" s="16" t="s">
        <v>45</v>
      </c>
      <c r="AG297" s="16">
        <v>88727</v>
      </c>
      <c r="AH297" s="16" t="s">
        <v>105</v>
      </c>
    </row>
    <row r="298" spans="1:34" x14ac:dyDescent="0.25">
      <c r="A298" s="16" t="s">
        <v>30</v>
      </c>
      <c r="B298" s="16">
        <v>1</v>
      </c>
      <c r="C298" s="16">
        <v>21</v>
      </c>
      <c r="D298" s="16">
        <v>908</v>
      </c>
      <c r="E298" s="16" t="s">
        <v>40</v>
      </c>
      <c r="F298" s="16" t="s">
        <v>41</v>
      </c>
      <c r="G298" s="16">
        <v>20</v>
      </c>
      <c r="H298" s="16">
        <v>20</v>
      </c>
      <c r="I298" s="16" t="s">
        <v>100</v>
      </c>
      <c r="J298" s="16" t="s">
        <v>144</v>
      </c>
      <c r="K298" s="16" t="s">
        <v>144</v>
      </c>
      <c r="L298" s="16">
        <v>1</v>
      </c>
      <c r="M298" s="16" t="s">
        <v>102</v>
      </c>
      <c r="N298" s="16" t="s">
        <v>46</v>
      </c>
      <c r="P298" s="16" t="s">
        <v>100</v>
      </c>
      <c r="Q298" s="16" t="s">
        <v>230</v>
      </c>
      <c r="R298" s="16">
        <v>2763702</v>
      </c>
      <c r="T298" s="16">
        <v>201607</v>
      </c>
      <c r="U298" s="16" t="s">
        <v>34</v>
      </c>
      <c r="V298" s="18">
        <v>0</v>
      </c>
      <c r="W298" s="18">
        <v>-100000</v>
      </c>
      <c r="Y298" s="16">
        <v>751533</v>
      </c>
      <c r="AA298" s="16" t="s">
        <v>35</v>
      </c>
      <c r="AB298" s="16" t="s">
        <v>107</v>
      </c>
      <c r="AD298" s="16" t="s">
        <v>217</v>
      </c>
      <c r="AE298" s="16" t="s">
        <v>36</v>
      </c>
      <c r="AG298" s="16" t="s">
        <v>100</v>
      </c>
      <c r="AH298" s="16" t="s">
        <v>105</v>
      </c>
    </row>
    <row r="299" spans="1:34" x14ac:dyDescent="0.25">
      <c r="A299" s="16" t="s">
        <v>30</v>
      </c>
      <c r="B299" s="16">
        <v>1</v>
      </c>
      <c r="C299" s="16">
        <v>21</v>
      </c>
      <c r="D299" s="16">
        <v>908</v>
      </c>
      <c r="E299" s="16" t="s">
        <v>40</v>
      </c>
      <c r="F299" s="16" t="s">
        <v>41</v>
      </c>
      <c r="G299" s="16">
        <v>20</v>
      </c>
      <c r="H299" s="16">
        <v>20</v>
      </c>
      <c r="I299" s="16" t="s">
        <v>100</v>
      </c>
      <c r="J299" s="16" t="s">
        <v>144</v>
      </c>
      <c r="K299" s="16" t="s">
        <v>144</v>
      </c>
      <c r="L299" s="16">
        <v>1</v>
      </c>
      <c r="M299" s="16" t="s">
        <v>102</v>
      </c>
      <c r="N299" s="16" t="s">
        <v>46</v>
      </c>
      <c r="O299" s="16" t="s">
        <v>82</v>
      </c>
      <c r="P299" s="16" t="s">
        <v>100</v>
      </c>
      <c r="Q299" s="16" t="s">
        <v>230</v>
      </c>
      <c r="T299" s="16">
        <v>201607</v>
      </c>
      <c r="U299" s="16" t="s">
        <v>37</v>
      </c>
      <c r="V299" s="18">
        <v>0</v>
      </c>
      <c r="W299" s="18">
        <v>100000</v>
      </c>
      <c r="Y299" s="16">
        <v>751533</v>
      </c>
      <c r="AA299" s="16" t="s">
        <v>35</v>
      </c>
      <c r="AB299" s="16" t="s">
        <v>107</v>
      </c>
      <c r="AD299" s="16" t="s">
        <v>219</v>
      </c>
      <c r="AE299" s="16" t="s">
        <v>36</v>
      </c>
      <c r="AG299" s="16" t="s">
        <v>100</v>
      </c>
      <c r="AH299" s="16" t="s">
        <v>105</v>
      </c>
    </row>
    <row r="300" spans="1:34" x14ac:dyDescent="0.25">
      <c r="A300" s="16" t="s">
        <v>30</v>
      </c>
      <c r="B300" s="16">
        <v>1</v>
      </c>
      <c r="C300" s="16">
        <v>21</v>
      </c>
      <c r="D300" s="16">
        <v>908</v>
      </c>
      <c r="E300" s="16" t="s">
        <v>40</v>
      </c>
      <c r="F300" s="16" t="s">
        <v>41</v>
      </c>
      <c r="G300" s="16">
        <v>20</v>
      </c>
      <c r="H300" s="16">
        <v>20</v>
      </c>
      <c r="I300" s="16" t="s">
        <v>100</v>
      </c>
      <c r="J300" s="16" t="s">
        <v>158</v>
      </c>
      <c r="K300" s="16" t="s">
        <v>158</v>
      </c>
      <c r="L300" s="16">
        <v>1</v>
      </c>
      <c r="M300" s="16" t="s">
        <v>102</v>
      </c>
      <c r="N300" s="16" t="s">
        <v>50</v>
      </c>
      <c r="P300" s="16" t="s">
        <v>57</v>
      </c>
      <c r="Q300" s="16" t="s">
        <v>103</v>
      </c>
      <c r="R300" s="16">
        <v>2770139</v>
      </c>
      <c r="S300" s="62">
        <v>7052016006</v>
      </c>
      <c r="T300" s="16">
        <v>201607</v>
      </c>
      <c r="U300" s="16" t="s">
        <v>37</v>
      </c>
      <c r="V300" s="18">
        <v>30863</v>
      </c>
      <c r="W300" s="18">
        <v>30863</v>
      </c>
      <c r="X300" s="16" t="s">
        <v>56</v>
      </c>
      <c r="Y300" s="16">
        <v>742350</v>
      </c>
      <c r="AA300" s="16" t="s">
        <v>35</v>
      </c>
      <c r="AB300" s="16" t="s">
        <v>55</v>
      </c>
      <c r="AD300" s="16" t="s">
        <v>330</v>
      </c>
      <c r="AE300" s="16" t="s">
        <v>45</v>
      </c>
      <c r="AG300" s="16">
        <v>8454</v>
      </c>
      <c r="AH300" s="16" t="s">
        <v>105</v>
      </c>
    </row>
    <row r="301" spans="1:34" x14ac:dyDescent="0.25">
      <c r="A301" s="16" t="s">
        <v>30</v>
      </c>
      <c r="B301" s="16">
        <v>1</v>
      </c>
      <c r="C301" s="16">
        <v>21</v>
      </c>
      <c r="D301" s="16">
        <v>908</v>
      </c>
      <c r="E301" s="16" t="s">
        <v>40</v>
      </c>
      <c r="F301" s="16" t="s">
        <v>41</v>
      </c>
      <c r="G301" s="16">
        <v>20</v>
      </c>
      <c r="H301" s="16">
        <v>20</v>
      </c>
      <c r="I301" s="16" t="s">
        <v>100</v>
      </c>
      <c r="J301" s="16" t="s">
        <v>158</v>
      </c>
      <c r="K301" s="16" t="s">
        <v>158</v>
      </c>
      <c r="L301" s="16">
        <v>1</v>
      </c>
      <c r="M301" s="16" t="s">
        <v>102</v>
      </c>
      <c r="N301" s="16" t="s">
        <v>50</v>
      </c>
      <c r="O301" s="16" t="s">
        <v>82</v>
      </c>
      <c r="P301" s="16" t="s">
        <v>100</v>
      </c>
      <c r="Q301" s="16" t="s">
        <v>106</v>
      </c>
      <c r="R301" s="16">
        <v>2790197</v>
      </c>
      <c r="T301" s="16">
        <v>201607</v>
      </c>
      <c r="U301" s="16" t="s">
        <v>37</v>
      </c>
      <c r="V301" s="18">
        <v>0</v>
      </c>
      <c r="W301" s="18">
        <v>43421.26</v>
      </c>
      <c r="Y301" s="16">
        <v>742350</v>
      </c>
      <c r="AA301" s="16" t="s">
        <v>35</v>
      </c>
      <c r="AB301" s="16" t="s">
        <v>107</v>
      </c>
      <c r="AD301" s="16" t="s">
        <v>219</v>
      </c>
      <c r="AE301" s="16" t="s">
        <v>36</v>
      </c>
      <c r="AG301" s="16" t="s">
        <v>100</v>
      </c>
      <c r="AH301" s="16" t="s">
        <v>105</v>
      </c>
    </row>
    <row r="302" spans="1:34" x14ac:dyDescent="0.25">
      <c r="A302" s="16" t="s">
        <v>30</v>
      </c>
      <c r="B302" s="16">
        <v>1</v>
      </c>
      <c r="C302" s="16">
        <v>21</v>
      </c>
      <c r="D302" s="16">
        <v>908</v>
      </c>
      <c r="E302" s="16" t="s">
        <v>40</v>
      </c>
      <c r="F302" s="16" t="s">
        <v>41</v>
      </c>
      <c r="G302" s="16">
        <v>20</v>
      </c>
      <c r="H302" s="16">
        <v>20</v>
      </c>
      <c r="I302" s="16" t="s">
        <v>100</v>
      </c>
      <c r="J302" s="16" t="s">
        <v>158</v>
      </c>
      <c r="K302" s="16" t="s">
        <v>158</v>
      </c>
      <c r="L302" s="16">
        <v>1</v>
      </c>
      <c r="M302" s="16" t="s">
        <v>102</v>
      </c>
      <c r="N302" s="16" t="s">
        <v>46</v>
      </c>
      <c r="P302" s="16" t="s">
        <v>57</v>
      </c>
      <c r="Q302" s="16" t="s">
        <v>103</v>
      </c>
      <c r="R302" s="16">
        <v>2764361</v>
      </c>
      <c r="S302" s="62">
        <v>2016032431</v>
      </c>
      <c r="T302" s="16">
        <v>201607</v>
      </c>
      <c r="U302" s="16" t="s">
        <v>37</v>
      </c>
      <c r="V302" s="18">
        <v>52019.81</v>
      </c>
      <c r="W302" s="18">
        <v>52019.81</v>
      </c>
      <c r="X302" s="16" t="s">
        <v>56</v>
      </c>
      <c r="Y302" s="16">
        <v>742350</v>
      </c>
      <c r="AA302" s="16" t="s">
        <v>35</v>
      </c>
      <c r="AB302" s="16" t="s">
        <v>55</v>
      </c>
      <c r="AD302" s="16" t="s">
        <v>209</v>
      </c>
      <c r="AE302" s="16" t="s">
        <v>45</v>
      </c>
      <c r="AG302" s="16">
        <v>8454</v>
      </c>
      <c r="AH302" s="16" t="s">
        <v>105</v>
      </c>
    </row>
    <row r="303" spans="1:34" x14ac:dyDescent="0.25">
      <c r="A303" s="16" t="s">
        <v>30</v>
      </c>
      <c r="B303" s="16">
        <v>1</v>
      </c>
      <c r="C303" s="16">
        <v>21</v>
      </c>
      <c r="D303" s="16">
        <v>908</v>
      </c>
      <c r="E303" s="16" t="s">
        <v>40</v>
      </c>
      <c r="F303" s="16" t="s">
        <v>41</v>
      </c>
      <c r="G303" s="16">
        <v>20</v>
      </c>
      <c r="H303" s="16">
        <v>20</v>
      </c>
      <c r="I303" s="16" t="s">
        <v>100</v>
      </c>
      <c r="J303" s="16" t="s">
        <v>158</v>
      </c>
      <c r="K303" s="16" t="s">
        <v>158</v>
      </c>
      <c r="L303" s="16">
        <v>1</v>
      </c>
      <c r="M303" s="16" t="s">
        <v>102</v>
      </c>
      <c r="N303" s="16" t="s">
        <v>46</v>
      </c>
      <c r="P303" s="16" t="s">
        <v>100</v>
      </c>
      <c r="Q303" s="16" t="s">
        <v>106</v>
      </c>
      <c r="T303" s="16">
        <v>201607</v>
      </c>
      <c r="U303" s="16" t="s">
        <v>34</v>
      </c>
      <c r="V303" s="18">
        <v>0</v>
      </c>
      <c r="W303" s="18">
        <v>-92234.81</v>
      </c>
      <c r="Y303" s="16">
        <v>742350</v>
      </c>
      <c r="AA303" s="16" t="s">
        <v>35</v>
      </c>
      <c r="AB303" s="16" t="s">
        <v>107</v>
      </c>
      <c r="AD303" s="16" t="s">
        <v>217</v>
      </c>
      <c r="AE303" s="16" t="s">
        <v>36</v>
      </c>
      <c r="AG303" s="16" t="s">
        <v>100</v>
      </c>
      <c r="AH303" s="16" t="s">
        <v>105</v>
      </c>
    </row>
    <row r="304" spans="1:34" x14ac:dyDescent="0.25">
      <c r="A304" s="16" t="s">
        <v>30</v>
      </c>
      <c r="B304" s="16">
        <v>1</v>
      </c>
      <c r="C304" s="16">
        <v>21</v>
      </c>
      <c r="D304" s="16">
        <v>908</v>
      </c>
      <c r="E304" s="16" t="s">
        <v>40</v>
      </c>
      <c r="F304" s="16" t="s">
        <v>41</v>
      </c>
      <c r="G304" s="16">
        <v>20</v>
      </c>
      <c r="H304" s="16">
        <v>20</v>
      </c>
      <c r="I304" s="16" t="s">
        <v>100</v>
      </c>
      <c r="J304" s="16" t="s">
        <v>158</v>
      </c>
      <c r="K304" s="16" t="s">
        <v>158</v>
      </c>
      <c r="L304" s="16">
        <v>1</v>
      </c>
      <c r="M304" s="16" t="s">
        <v>102</v>
      </c>
      <c r="N304" s="16" t="s">
        <v>46</v>
      </c>
      <c r="O304" s="16" t="s">
        <v>82</v>
      </c>
      <c r="P304" s="16" t="s">
        <v>100</v>
      </c>
      <c r="Q304" s="16" t="s">
        <v>106</v>
      </c>
      <c r="T304" s="16">
        <v>201607</v>
      </c>
      <c r="U304" s="16" t="s">
        <v>37</v>
      </c>
      <c r="V304" s="18">
        <v>0</v>
      </c>
      <c r="W304" s="18">
        <v>74319.009999999995</v>
      </c>
      <c r="Y304" s="16">
        <v>742350</v>
      </c>
      <c r="AA304" s="16" t="s">
        <v>35</v>
      </c>
      <c r="AB304" s="16" t="s">
        <v>107</v>
      </c>
      <c r="AD304" s="16" t="s">
        <v>219</v>
      </c>
      <c r="AE304" s="16" t="s">
        <v>36</v>
      </c>
      <c r="AG304" s="16" t="s">
        <v>100</v>
      </c>
      <c r="AH304" s="16" t="s">
        <v>105</v>
      </c>
    </row>
    <row r="305" spans="1:34" x14ac:dyDescent="0.25">
      <c r="A305" s="16" t="s">
        <v>30</v>
      </c>
      <c r="B305" s="16">
        <v>1</v>
      </c>
      <c r="C305" s="16">
        <v>21</v>
      </c>
      <c r="D305" s="16">
        <v>908</v>
      </c>
      <c r="E305" s="16" t="s">
        <v>40</v>
      </c>
      <c r="F305" s="16" t="s">
        <v>41</v>
      </c>
      <c r="G305" s="16">
        <v>20</v>
      </c>
      <c r="H305" s="16">
        <v>20</v>
      </c>
      <c r="I305" s="16" t="s">
        <v>100</v>
      </c>
      <c r="J305" s="16" t="s">
        <v>162</v>
      </c>
      <c r="K305" s="16" t="s">
        <v>162</v>
      </c>
      <c r="L305" s="16">
        <v>1</v>
      </c>
      <c r="M305" s="16" t="s">
        <v>102</v>
      </c>
      <c r="N305" s="16" t="s">
        <v>50</v>
      </c>
      <c r="P305" s="16" t="s">
        <v>57</v>
      </c>
      <c r="Q305" s="16" t="s">
        <v>103</v>
      </c>
      <c r="R305" s="16">
        <v>2766793</v>
      </c>
      <c r="S305" s="62">
        <v>62820160910</v>
      </c>
      <c r="T305" s="16">
        <v>201607</v>
      </c>
      <c r="U305" s="16" t="s">
        <v>37</v>
      </c>
      <c r="V305" s="18">
        <v>27690</v>
      </c>
      <c r="W305" s="18">
        <v>27690</v>
      </c>
      <c r="X305" s="16" t="s">
        <v>56</v>
      </c>
      <c r="Y305" s="16">
        <v>742350</v>
      </c>
      <c r="AA305" s="16" t="s">
        <v>35</v>
      </c>
      <c r="AB305" s="16" t="s">
        <v>55</v>
      </c>
      <c r="AD305" s="16" t="s">
        <v>330</v>
      </c>
      <c r="AE305" s="16" t="s">
        <v>45</v>
      </c>
      <c r="AG305" s="16">
        <v>8454</v>
      </c>
      <c r="AH305" s="16" t="s">
        <v>105</v>
      </c>
    </row>
    <row r="306" spans="1:34" x14ac:dyDescent="0.25">
      <c r="A306" s="16" t="s">
        <v>30</v>
      </c>
      <c r="B306" s="16">
        <v>1</v>
      </c>
      <c r="C306" s="16">
        <v>21</v>
      </c>
      <c r="D306" s="16">
        <v>908</v>
      </c>
      <c r="E306" s="16" t="s">
        <v>40</v>
      </c>
      <c r="F306" s="16" t="s">
        <v>41</v>
      </c>
      <c r="G306" s="16">
        <v>20</v>
      </c>
      <c r="H306" s="16">
        <v>20</v>
      </c>
      <c r="I306" s="16" t="s">
        <v>100</v>
      </c>
      <c r="J306" s="16" t="s">
        <v>162</v>
      </c>
      <c r="K306" s="16" t="s">
        <v>162</v>
      </c>
      <c r="L306" s="16">
        <v>1</v>
      </c>
      <c r="M306" s="16" t="s">
        <v>102</v>
      </c>
      <c r="N306" s="16" t="s">
        <v>50</v>
      </c>
      <c r="P306" s="16" t="s">
        <v>57</v>
      </c>
      <c r="Q306" s="16" t="s">
        <v>103</v>
      </c>
      <c r="R306" s="16">
        <v>2770124</v>
      </c>
      <c r="S306" s="62">
        <v>70520160910</v>
      </c>
      <c r="T306" s="16">
        <v>201607</v>
      </c>
      <c r="U306" s="16" t="s">
        <v>37</v>
      </c>
      <c r="V306" s="18">
        <v>8090</v>
      </c>
      <c r="W306" s="18">
        <v>8090</v>
      </c>
      <c r="X306" s="16" t="s">
        <v>56</v>
      </c>
      <c r="Y306" s="16">
        <v>742350</v>
      </c>
      <c r="AA306" s="16" t="s">
        <v>35</v>
      </c>
      <c r="AB306" s="16" t="s">
        <v>55</v>
      </c>
      <c r="AD306" s="16" t="s">
        <v>209</v>
      </c>
      <c r="AE306" s="16" t="s">
        <v>45</v>
      </c>
      <c r="AG306" s="16">
        <v>8454</v>
      </c>
      <c r="AH306" s="16" t="s">
        <v>105</v>
      </c>
    </row>
    <row r="307" spans="1:34" x14ac:dyDescent="0.25">
      <c r="A307" s="16" t="s">
        <v>30</v>
      </c>
      <c r="B307" s="16">
        <v>1</v>
      </c>
      <c r="C307" s="16">
        <v>21</v>
      </c>
      <c r="D307" s="16">
        <v>908</v>
      </c>
      <c r="E307" s="16" t="s">
        <v>40</v>
      </c>
      <c r="F307" s="16" t="s">
        <v>41</v>
      </c>
      <c r="G307" s="16">
        <v>20</v>
      </c>
      <c r="H307" s="16">
        <v>20</v>
      </c>
      <c r="I307" s="16" t="s">
        <v>100</v>
      </c>
      <c r="J307" s="16" t="s">
        <v>162</v>
      </c>
      <c r="K307" s="16" t="s">
        <v>162</v>
      </c>
      <c r="L307" s="16">
        <v>1</v>
      </c>
      <c r="M307" s="16" t="s">
        <v>102</v>
      </c>
      <c r="N307" s="16" t="s">
        <v>50</v>
      </c>
      <c r="P307" s="16" t="s">
        <v>100</v>
      </c>
      <c r="Q307" s="16" t="s">
        <v>106</v>
      </c>
      <c r="R307" s="16">
        <v>2766793</v>
      </c>
      <c r="T307" s="16">
        <v>201607</v>
      </c>
      <c r="U307" s="16" t="s">
        <v>34</v>
      </c>
      <c r="V307" s="18">
        <v>0</v>
      </c>
      <c r="W307" s="18">
        <v>-27690</v>
      </c>
      <c r="Y307" s="16">
        <v>742350</v>
      </c>
      <c r="AA307" s="16" t="s">
        <v>35</v>
      </c>
      <c r="AB307" s="16" t="s">
        <v>107</v>
      </c>
      <c r="AD307" s="16" t="s">
        <v>217</v>
      </c>
      <c r="AE307" s="16" t="s">
        <v>36</v>
      </c>
      <c r="AG307" s="16" t="s">
        <v>100</v>
      </c>
      <c r="AH307" s="16" t="s">
        <v>105</v>
      </c>
    </row>
    <row r="308" spans="1:34" x14ac:dyDescent="0.25">
      <c r="A308" s="16" t="s">
        <v>30</v>
      </c>
      <c r="B308" s="16">
        <v>1</v>
      </c>
      <c r="C308" s="16">
        <v>21</v>
      </c>
      <c r="D308" s="16">
        <v>908</v>
      </c>
      <c r="E308" s="16" t="s">
        <v>40</v>
      </c>
      <c r="F308" s="16" t="s">
        <v>41</v>
      </c>
      <c r="G308" s="16">
        <v>20</v>
      </c>
      <c r="H308" s="16">
        <v>20</v>
      </c>
      <c r="I308" s="16" t="s">
        <v>100</v>
      </c>
      <c r="J308" s="16" t="s">
        <v>162</v>
      </c>
      <c r="K308" s="16" t="s">
        <v>162</v>
      </c>
      <c r="L308" s="16">
        <v>1</v>
      </c>
      <c r="M308" s="16" t="s">
        <v>102</v>
      </c>
      <c r="N308" s="16" t="s">
        <v>50</v>
      </c>
      <c r="O308" s="16" t="s">
        <v>82</v>
      </c>
      <c r="P308" s="16" t="s">
        <v>100</v>
      </c>
      <c r="Q308" s="16" t="s">
        <v>106</v>
      </c>
      <c r="T308" s="16">
        <v>201607</v>
      </c>
      <c r="U308" s="16" t="s">
        <v>37</v>
      </c>
      <c r="V308" s="18">
        <v>0</v>
      </c>
      <c r="W308" s="18">
        <v>153000</v>
      </c>
      <c r="Y308" s="16">
        <v>742350</v>
      </c>
      <c r="AA308" s="16" t="s">
        <v>35</v>
      </c>
      <c r="AB308" s="16" t="s">
        <v>107</v>
      </c>
      <c r="AD308" s="16" t="s">
        <v>219</v>
      </c>
      <c r="AE308" s="16" t="s">
        <v>36</v>
      </c>
      <c r="AG308" s="16" t="s">
        <v>100</v>
      </c>
      <c r="AH308" s="16" t="s">
        <v>105</v>
      </c>
    </row>
    <row r="309" spans="1:34" x14ac:dyDescent="0.25">
      <c r="A309" s="16" t="s">
        <v>30</v>
      </c>
      <c r="B309" s="16">
        <v>1</v>
      </c>
      <c r="C309" s="16">
        <v>21</v>
      </c>
      <c r="D309" s="16">
        <v>908</v>
      </c>
      <c r="E309" s="16" t="s">
        <v>40</v>
      </c>
      <c r="F309" s="16" t="s">
        <v>41</v>
      </c>
      <c r="G309" s="16">
        <v>20</v>
      </c>
      <c r="H309" s="16">
        <v>20</v>
      </c>
      <c r="I309" s="16" t="s">
        <v>100</v>
      </c>
      <c r="J309" s="16" t="s">
        <v>162</v>
      </c>
      <c r="K309" s="16" t="s">
        <v>162</v>
      </c>
      <c r="L309" s="16">
        <v>1</v>
      </c>
      <c r="M309" s="16" t="s">
        <v>102</v>
      </c>
      <c r="N309" s="16" t="s">
        <v>46</v>
      </c>
      <c r="P309" s="16" t="s">
        <v>57</v>
      </c>
      <c r="Q309" s="16" t="s">
        <v>103</v>
      </c>
      <c r="R309" s="16">
        <v>2764361</v>
      </c>
      <c r="S309" s="62">
        <v>2016032431</v>
      </c>
      <c r="T309" s="16">
        <v>201607</v>
      </c>
      <c r="U309" s="16" t="s">
        <v>37</v>
      </c>
      <c r="V309" s="18">
        <v>40426.69</v>
      </c>
      <c r="W309" s="18">
        <v>40426.69</v>
      </c>
      <c r="X309" s="16" t="s">
        <v>56</v>
      </c>
      <c r="Y309" s="16">
        <v>742350</v>
      </c>
      <c r="AA309" s="16" t="s">
        <v>35</v>
      </c>
      <c r="AB309" s="16" t="s">
        <v>55</v>
      </c>
      <c r="AD309" s="16" t="s">
        <v>209</v>
      </c>
      <c r="AE309" s="16" t="s">
        <v>45</v>
      </c>
      <c r="AG309" s="16">
        <v>8454</v>
      </c>
      <c r="AH309" s="16" t="s">
        <v>105</v>
      </c>
    </row>
    <row r="310" spans="1:34" x14ac:dyDescent="0.25">
      <c r="A310" s="16" t="s">
        <v>30</v>
      </c>
      <c r="B310" s="16">
        <v>1</v>
      </c>
      <c r="C310" s="16">
        <v>21</v>
      </c>
      <c r="D310" s="16">
        <v>908</v>
      </c>
      <c r="E310" s="16" t="s">
        <v>40</v>
      </c>
      <c r="F310" s="16" t="s">
        <v>41</v>
      </c>
      <c r="G310" s="16">
        <v>20</v>
      </c>
      <c r="H310" s="16">
        <v>20</v>
      </c>
      <c r="I310" s="16" t="s">
        <v>100</v>
      </c>
      <c r="J310" s="16" t="s">
        <v>162</v>
      </c>
      <c r="K310" s="16" t="s">
        <v>162</v>
      </c>
      <c r="L310" s="16">
        <v>1</v>
      </c>
      <c r="M310" s="16" t="s">
        <v>102</v>
      </c>
      <c r="N310" s="16" t="s">
        <v>46</v>
      </c>
      <c r="P310" s="16" t="s">
        <v>100</v>
      </c>
      <c r="Q310" s="16" t="s">
        <v>106</v>
      </c>
      <c r="T310" s="16">
        <v>201607</v>
      </c>
      <c r="U310" s="16" t="s">
        <v>34</v>
      </c>
      <c r="V310" s="18">
        <v>0</v>
      </c>
      <c r="W310" s="18">
        <v>-85887.42</v>
      </c>
      <c r="Y310" s="16">
        <v>742350</v>
      </c>
      <c r="AA310" s="16" t="s">
        <v>35</v>
      </c>
      <c r="AB310" s="16" t="s">
        <v>107</v>
      </c>
      <c r="AD310" s="16" t="s">
        <v>217</v>
      </c>
      <c r="AE310" s="16" t="s">
        <v>36</v>
      </c>
      <c r="AG310" s="16" t="s">
        <v>100</v>
      </c>
      <c r="AH310" s="16" t="s">
        <v>105</v>
      </c>
    </row>
    <row r="311" spans="1:34" x14ac:dyDescent="0.25">
      <c r="A311" s="16" t="s">
        <v>30</v>
      </c>
      <c r="B311" s="16">
        <v>1</v>
      </c>
      <c r="C311" s="16">
        <v>21</v>
      </c>
      <c r="D311" s="16">
        <v>908</v>
      </c>
      <c r="E311" s="16" t="s">
        <v>40</v>
      </c>
      <c r="F311" s="16" t="s">
        <v>41</v>
      </c>
      <c r="G311" s="16">
        <v>20</v>
      </c>
      <c r="H311" s="16">
        <v>20</v>
      </c>
      <c r="I311" s="16" t="s">
        <v>100</v>
      </c>
      <c r="J311" s="16" t="s">
        <v>162</v>
      </c>
      <c r="K311" s="16" t="s">
        <v>162</v>
      </c>
      <c r="L311" s="16">
        <v>1</v>
      </c>
      <c r="M311" s="16" t="s">
        <v>102</v>
      </c>
      <c r="N311" s="16" t="s">
        <v>46</v>
      </c>
      <c r="O311" s="16" t="s">
        <v>82</v>
      </c>
      <c r="P311" s="16" t="s">
        <v>100</v>
      </c>
      <c r="Q311" s="16" t="s">
        <v>106</v>
      </c>
      <c r="R311" s="16">
        <v>2789290</v>
      </c>
      <c r="T311" s="16">
        <v>201607</v>
      </c>
      <c r="U311" s="16" t="s">
        <v>37</v>
      </c>
      <c r="V311" s="18">
        <v>0</v>
      </c>
      <c r="W311" s="18">
        <v>56690</v>
      </c>
      <c r="Y311" s="16">
        <v>742350</v>
      </c>
      <c r="AA311" s="16" t="s">
        <v>35</v>
      </c>
      <c r="AB311" s="16" t="s">
        <v>107</v>
      </c>
      <c r="AD311" s="16" t="s">
        <v>219</v>
      </c>
      <c r="AE311" s="16" t="s">
        <v>36</v>
      </c>
      <c r="AG311" s="16" t="s">
        <v>100</v>
      </c>
      <c r="AH311" s="16" t="s">
        <v>105</v>
      </c>
    </row>
    <row r="312" spans="1:34" x14ac:dyDescent="0.25">
      <c r="A312" s="16" t="s">
        <v>30</v>
      </c>
      <c r="B312" s="16">
        <v>1</v>
      </c>
      <c r="C312" s="16">
        <v>21</v>
      </c>
      <c r="D312" s="16">
        <v>908</v>
      </c>
      <c r="E312" s="16" t="s">
        <v>40</v>
      </c>
      <c r="F312" s="16" t="s">
        <v>41</v>
      </c>
      <c r="G312" s="16">
        <v>20</v>
      </c>
      <c r="H312" s="16">
        <v>20</v>
      </c>
      <c r="I312" s="16" t="s">
        <v>100</v>
      </c>
      <c r="J312" s="16" t="s">
        <v>162</v>
      </c>
      <c r="K312" s="16" t="s">
        <v>162</v>
      </c>
      <c r="L312" s="16">
        <v>1</v>
      </c>
      <c r="M312" s="16" t="s">
        <v>102</v>
      </c>
      <c r="N312" s="16" t="s">
        <v>46</v>
      </c>
      <c r="O312" s="16" t="s">
        <v>82</v>
      </c>
      <c r="P312" s="16" t="s">
        <v>100</v>
      </c>
      <c r="Q312" s="16" t="s">
        <v>106</v>
      </c>
      <c r="T312" s="16">
        <v>201607</v>
      </c>
      <c r="U312" s="16" t="s">
        <v>37</v>
      </c>
      <c r="V312" s="18">
        <v>0</v>
      </c>
      <c r="W312" s="18">
        <v>79387.360000000001</v>
      </c>
      <c r="Y312" s="16">
        <v>742350</v>
      </c>
      <c r="AA312" s="16" t="s">
        <v>35</v>
      </c>
      <c r="AB312" s="16" t="s">
        <v>107</v>
      </c>
      <c r="AD312" s="16" t="s">
        <v>219</v>
      </c>
      <c r="AE312" s="16" t="s">
        <v>36</v>
      </c>
      <c r="AG312" s="16" t="s">
        <v>100</v>
      </c>
      <c r="AH312" s="16" t="s">
        <v>105</v>
      </c>
    </row>
    <row r="313" spans="1:34" x14ac:dyDescent="0.25">
      <c r="A313" s="16" t="s">
        <v>30</v>
      </c>
      <c r="B313" s="16">
        <v>1</v>
      </c>
      <c r="C313" s="16">
        <v>21</v>
      </c>
      <c r="D313" s="16">
        <v>908</v>
      </c>
      <c r="E313" s="16" t="s">
        <v>40</v>
      </c>
      <c r="F313" s="16" t="s">
        <v>41</v>
      </c>
      <c r="G313" s="16">
        <v>20</v>
      </c>
      <c r="H313" s="16">
        <v>20</v>
      </c>
      <c r="I313" s="16" t="s">
        <v>100</v>
      </c>
      <c r="J313" s="16" t="s">
        <v>166</v>
      </c>
      <c r="K313" s="16" t="s">
        <v>166</v>
      </c>
      <c r="L313" s="16">
        <v>1</v>
      </c>
      <c r="M313" s="16" t="s">
        <v>102</v>
      </c>
      <c r="N313" s="16" t="s">
        <v>50</v>
      </c>
      <c r="P313" s="16" t="s">
        <v>57</v>
      </c>
      <c r="Q313" s="16" t="s">
        <v>103</v>
      </c>
      <c r="R313" s="16">
        <v>2765780</v>
      </c>
      <c r="S313" s="62">
        <v>62820160930</v>
      </c>
      <c r="T313" s="16">
        <v>201607</v>
      </c>
      <c r="U313" s="16" t="s">
        <v>37</v>
      </c>
      <c r="V313" s="18">
        <v>192100</v>
      </c>
      <c r="W313" s="18">
        <v>192100</v>
      </c>
      <c r="X313" s="16" t="s">
        <v>56</v>
      </c>
      <c r="Y313" s="16">
        <v>742350</v>
      </c>
      <c r="AA313" s="16" t="s">
        <v>35</v>
      </c>
      <c r="AB313" s="16" t="s">
        <v>55</v>
      </c>
      <c r="AD313" s="16" t="s">
        <v>209</v>
      </c>
      <c r="AE313" s="16" t="s">
        <v>45</v>
      </c>
      <c r="AG313" s="16">
        <v>8454</v>
      </c>
      <c r="AH313" s="16" t="s">
        <v>105</v>
      </c>
    </row>
    <row r="314" spans="1:34" x14ac:dyDescent="0.25">
      <c r="A314" s="16" t="s">
        <v>30</v>
      </c>
      <c r="B314" s="16">
        <v>1</v>
      </c>
      <c r="C314" s="16">
        <v>21</v>
      </c>
      <c r="D314" s="16">
        <v>908</v>
      </c>
      <c r="E314" s="16" t="s">
        <v>40</v>
      </c>
      <c r="F314" s="16" t="s">
        <v>41</v>
      </c>
      <c r="G314" s="16">
        <v>20</v>
      </c>
      <c r="H314" s="16">
        <v>20</v>
      </c>
      <c r="I314" s="16" t="s">
        <v>100</v>
      </c>
      <c r="J314" s="16" t="s">
        <v>166</v>
      </c>
      <c r="K314" s="16" t="s">
        <v>166</v>
      </c>
      <c r="L314" s="16">
        <v>1</v>
      </c>
      <c r="M314" s="16" t="s">
        <v>102</v>
      </c>
      <c r="N314" s="16" t="s">
        <v>50</v>
      </c>
      <c r="P314" s="16" t="s">
        <v>57</v>
      </c>
      <c r="Q314" s="16" t="s">
        <v>103</v>
      </c>
      <c r="R314" s="16">
        <v>2772553</v>
      </c>
      <c r="S314" s="62">
        <v>70520160930</v>
      </c>
      <c r="T314" s="16">
        <v>201607</v>
      </c>
      <c r="U314" s="16" t="s">
        <v>37</v>
      </c>
      <c r="V314" s="18">
        <v>136050</v>
      </c>
      <c r="W314" s="18">
        <v>136050</v>
      </c>
      <c r="X314" s="16" t="s">
        <v>56</v>
      </c>
      <c r="Y314" s="16">
        <v>742350</v>
      </c>
      <c r="AA314" s="16" t="s">
        <v>35</v>
      </c>
      <c r="AB314" s="16" t="s">
        <v>55</v>
      </c>
      <c r="AD314" s="16" t="s">
        <v>209</v>
      </c>
      <c r="AE314" s="16" t="s">
        <v>45</v>
      </c>
      <c r="AG314" s="16">
        <v>8454</v>
      </c>
      <c r="AH314" s="16" t="s">
        <v>105</v>
      </c>
    </row>
    <row r="315" spans="1:34" x14ac:dyDescent="0.25">
      <c r="A315" s="16" t="s">
        <v>30</v>
      </c>
      <c r="B315" s="16">
        <v>1</v>
      </c>
      <c r="C315" s="16">
        <v>21</v>
      </c>
      <c r="D315" s="16">
        <v>908</v>
      </c>
      <c r="E315" s="16" t="s">
        <v>40</v>
      </c>
      <c r="F315" s="16" t="s">
        <v>41</v>
      </c>
      <c r="G315" s="16">
        <v>20</v>
      </c>
      <c r="H315" s="16">
        <v>20</v>
      </c>
      <c r="I315" s="16" t="s">
        <v>100</v>
      </c>
      <c r="J315" s="16" t="s">
        <v>166</v>
      </c>
      <c r="K315" s="16" t="s">
        <v>166</v>
      </c>
      <c r="L315" s="16">
        <v>1</v>
      </c>
      <c r="M315" s="16" t="s">
        <v>102</v>
      </c>
      <c r="N315" s="16" t="s">
        <v>50</v>
      </c>
      <c r="P315" s="16" t="s">
        <v>100</v>
      </c>
      <c r="Q315" s="16" t="s">
        <v>106</v>
      </c>
      <c r="R315" s="16">
        <v>2765780</v>
      </c>
      <c r="T315" s="16">
        <v>201607</v>
      </c>
      <c r="U315" s="16" t="s">
        <v>34</v>
      </c>
      <c r="V315" s="18">
        <v>0</v>
      </c>
      <c r="W315" s="18">
        <v>-192100</v>
      </c>
      <c r="Y315" s="16">
        <v>742350</v>
      </c>
      <c r="AA315" s="16" t="s">
        <v>35</v>
      </c>
      <c r="AB315" s="16" t="s">
        <v>107</v>
      </c>
      <c r="AD315" s="16" t="s">
        <v>217</v>
      </c>
      <c r="AE315" s="16" t="s">
        <v>36</v>
      </c>
      <c r="AG315" s="16" t="s">
        <v>100</v>
      </c>
      <c r="AH315" s="16" t="s">
        <v>105</v>
      </c>
    </row>
    <row r="316" spans="1:34" x14ac:dyDescent="0.25">
      <c r="A316" s="16" t="s">
        <v>30</v>
      </c>
      <c r="B316" s="16">
        <v>1</v>
      </c>
      <c r="C316" s="16">
        <v>21</v>
      </c>
      <c r="D316" s="16">
        <v>908</v>
      </c>
      <c r="E316" s="16" t="s">
        <v>40</v>
      </c>
      <c r="F316" s="16" t="s">
        <v>41</v>
      </c>
      <c r="G316" s="16">
        <v>20</v>
      </c>
      <c r="H316" s="16">
        <v>20</v>
      </c>
      <c r="I316" s="16" t="s">
        <v>100</v>
      </c>
      <c r="J316" s="16" t="s">
        <v>166</v>
      </c>
      <c r="K316" s="16" t="s">
        <v>166</v>
      </c>
      <c r="L316" s="16">
        <v>1</v>
      </c>
      <c r="M316" s="16" t="s">
        <v>102</v>
      </c>
      <c r="N316" s="16" t="s">
        <v>50</v>
      </c>
      <c r="O316" s="16" t="s">
        <v>82</v>
      </c>
      <c r="P316" s="16" t="s">
        <v>100</v>
      </c>
      <c r="Q316" s="16" t="s">
        <v>106</v>
      </c>
      <c r="T316" s="16">
        <v>201607</v>
      </c>
      <c r="U316" s="16" t="s">
        <v>37</v>
      </c>
      <c r="V316" s="18">
        <v>0</v>
      </c>
      <c r="W316" s="18">
        <v>791200</v>
      </c>
      <c r="Y316" s="16">
        <v>742350</v>
      </c>
      <c r="AA316" s="16" t="s">
        <v>35</v>
      </c>
      <c r="AB316" s="16" t="s">
        <v>107</v>
      </c>
      <c r="AD316" s="16" t="s">
        <v>219</v>
      </c>
      <c r="AE316" s="16" t="s">
        <v>36</v>
      </c>
      <c r="AG316" s="16" t="s">
        <v>100</v>
      </c>
      <c r="AH316" s="16" t="s">
        <v>105</v>
      </c>
    </row>
    <row r="317" spans="1:34" x14ac:dyDescent="0.25">
      <c r="A317" s="16" t="s">
        <v>30</v>
      </c>
      <c r="B317" s="16">
        <v>1</v>
      </c>
      <c r="C317" s="16">
        <v>21</v>
      </c>
      <c r="D317" s="16">
        <v>908</v>
      </c>
      <c r="E317" s="16" t="s">
        <v>40</v>
      </c>
      <c r="F317" s="16" t="s">
        <v>41</v>
      </c>
      <c r="G317" s="16">
        <v>20</v>
      </c>
      <c r="H317" s="16">
        <v>20</v>
      </c>
      <c r="I317" s="16" t="s">
        <v>100</v>
      </c>
      <c r="J317" s="16" t="s">
        <v>166</v>
      </c>
      <c r="K317" s="16" t="s">
        <v>166</v>
      </c>
      <c r="L317" s="16">
        <v>1</v>
      </c>
      <c r="M317" s="16" t="s">
        <v>102</v>
      </c>
      <c r="N317" s="16" t="s">
        <v>46</v>
      </c>
      <c r="P317" s="16" t="s">
        <v>57</v>
      </c>
      <c r="Q317" s="16" t="s">
        <v>103</v>
      </c>
      <c r="R317" s="16">
        <v>2764361</v>
      </c>
      <c r="S317" s="62">
        <v>2016032431</v>
      </c>
      <c r="T317" s="16">
        <v>201607</v>
      </c>
      <c r="U317" s="16" t="s">
        <v>37</v>
      </c>
      <c r="V317" s="18">
        <v>132993.95000000001</v>
      </c>
      <c r="W317" s="18">
        <v>132993.95000000001</v>
      </c>
      <c r="X317" s="16" t="s">
        <v>56</v>
      </c>
      <c r="Y317" s="16">
        <v>742350</v>
      </c>
      <c r="AA317" s="16" t="s">
        <v>35</v>
      </c>
      <c r="AB317" s="16" t="s">
        <v>55</v>
      </c>
      <c r="AD317" s="16" t="s">
        <v>209</v>
      </c>
      <c r="AE317" s="16" t="s">
        <v>45</v>
      </c>
      <c r="AG317" s="16">
        <v>8454</v>
      </c>
      <c r="AH317" s="16" t="s">
        <v>105</v>
      </c>
    </row>
    <row r="318" spans="1:34" x14ac:dyDescent="0.25">
      <c r="A318" s="16" t="s">
        <v>30</v>
      </c>
      <c r="B318" s="16">
        <v>1</v>
      </c>
      <c r="C318" s="16">
        <v>21</v>
      </c>
      <c r="D318" s="16">
        <v>908</v>
      </c>
      <c r="E318" s="16" t="s">
        <v>40</v>
      </c>
      <c r="F318" s="16" t="s">
        <v>41</v>
      </c>
      <c r="G318" s="16">
        <v>20</v>
      </c>
      <c r="H318" s="16">
        <v>20</v>
      </c>
      <c r="I318" s="16" t="s">
        <v>100</v>
      </c>
      <c r="J318" s="16" t="s">
        <v>166</v>
      </c>
      <c r="K318" s="16" t="s">
        <v>166</v>
      </c>
      <c r="L318" s="16">
        <v>1</v>
      </c>
      <c r="M318" s="16" t="s">
        <v>102</v>
      </c>
      <c r="N318" s="16" t="s">
        <v>46</v>
      </c>
      <c r="P318" s="16" t="s">
        <v>100</v>
      </c>
      <c r="Q318" s="16" t="s">
        <v>106</v>
      </c>
      <c r="T318" s="16">
        <v>201607</v>
      </c>
      <c r="U318" s="16" t="s">
        <v>34</v>
      </c>
      <c r="V318" s="18">
        <v>0</v>
      </c>
      <c r="W318" s="18">
        <v>-271005.06</v>
      </c>
      <c r="Y318" s="16">
        <v>742350</v>
      </c>
      <c r="AA318" s="16" t="s">
        <v>35</v>
      </c>
      <c r="AB318" s="16" t="s">
        <v>107</v>
      </c>
      <c r="AD318" s="16" t="s">
        <v>217</v>
      </c>
      <c r="AE318" s="16" t="s">
        <v>36</v>
      </c>
      <c r="AG318" s="16" t="s">
        <v>100</v>
      </c>
      <c r="AH318" s="16" t="s">
        <v>105</v>
      </c>
    </row>
    <row r="319" spans="1:34" x14ac:dyDescent="0.25">
      <c r="A319" s="16" t="s">
        <v>30</v>
      </c>
      <c r="B319" s="16">
        <v>1</v>
      </c>
      <c r="C319" s="16">
        <v>21</v>
      </c>
      <c r="D319" s="16">
        <v>908</v>
      </c>
      <c r="E319" s="16" t="s">
        <v>40</v>
      </c>
      <c r="F319" s="16" t="s">
        <v>41</v>
      </c>
      <c r="G319" s="16">
        <v>20</v>
      </c>
      <c r="H319" s="16">
        <v>20</v>
      </c>
      <c r="I319" s="16" t="s">
        <v>100</v>
      </c>
      <c r="J319" s="16" t="s">
        <v>166</v>
      </c>
      <c r="K319" s="16" t="s">
        <v>166</v>
      </c>
      <c r="L319" s="16">
        <v>1</v>
      </c>
      <c r="M319" s="16" t="s">
        <v>102</v>
      </c>
      <c r="N319" s="16" t="s">
        <v>46</v>
      </c>
      <c r="O319" s="16" t="s">
        <v>82</v>
      </c>
      <c r="P319" s="16" t="s">
        <v>100</v>
      </c>
      <c r="Q319" s="16" t="s">
        <v>106</v>
      </c>
      <c r="T319" s="16">
        <v>201607</v>
      </c>
      <c r="U319" s="16" t="s">
        <v>37</v>
      </c>
      <c r="V319" s="18">
        <v>0</v>
      </c>
      <c r="W319" s="18">
        <v>291957.07</v>
      </c>
      <c r="Y319" s="16">
        <v>742350</v>
      </c>
      <c r="AA319" s="16" t="s">
        <v>35</v>
      </c>
      <c r="AB319" s="16" t="s">
        <v>107</v>
      </c>
      <c r="AD319" s="16" t="s">
        <v>219</v>
      </c>
      <c r="AE319" s="16" t="s">
        <v>36</v>
      </c>
      <c r="AG319" s="16" t="s">
        <v>100</v>
      </c>
      <c r="AH319" s="16" t="s">
        <v>105</v>
      </c>
    </row>
    <row r="320" spans="1:34" x14ac:dyDescent="0.25">
      <c r="A320" s="16" t="s">
        <v>30</v>
      </c>
      <c r="B320" s="16">
        <v>1</v>
      </c>
      <c r="C320" s="16">
        <v>21</v>
      </c>
      <c r="D320" s="16">
        <v>908</v>
      </c>
      <c r="E320" s="16" t="s">
        <v>40</v>
      </c>
      <c r="F320" s="16" t="s">
        <v>41</v>
      </c>
      <c r="G320" s="16">
        <v>20</v>
      </c>
      <c r="H320" s="16">
        <v>20</v>
      </c>
      <c r="I320" s="16" t="s">
        <v>100</v>
      </c>
      <c r="J320" s="16" t="s">
        <v>168</v>
      </c>
      <c r="K320" s="16" t="s">
        <v>168</v>
      </c>
      <c r="L320" s="16">
        <v>1</v>
      </c>
      <c r="M320" s="16" t="s">
        <v>102</v>
      </c>
      <c r="N320" s="16" t="s">
        <v>46</v>
      </c>
      <c r="P320" s="16" t="s">
        <v>57</v>
      </c>
      <c r="Q320" s="16" t="s">
        <v>103</v>
      </c>
      <c r="R320" s="16">
        <v>2764361</v>
      </c>
      <c r="S320" s="62">
        <v>2016032431</v>
      </c>
      <c r="T320" s="16">
        <v>201607</v>
      </c>
      <c r="U320" s="16" t="s">
        <v>37</v>
      </c>
      <c r="V320" s="18">
        <v>73433.03</v>
      </c>
      <c r="W320" s="18">
        <v>73433.03</v>
      </c>
      <c r="X320" s="16" t="s">
        <v>56</v>
      </c>
      <c r="Y320" s="16">
        <v>742350</v>
      </c>
      <c r="AA320" s="16" t="s">
        <v>35</v>
      </c>
      <c r="AB320" s="16" t="s">
        <v>55</v>
      </c>
      <c r="AD320" s="16" t="s">
        <v>209</v>
      </c>
      <c r="AE320" s="16" t="s">
        <v>45</v>
      </c>
      <c r="AG320" s="16">
        <v>8454</v>
      </c>
      <c r="AH320" s="16" t="s">
        <v>105</v>
      </c>
    </row>
    <row r="321" spans="1:34" x14ac:dyDescent="0.25">
      <c r="A321" s="16" t="s">
        <v>30</v>
      </c>
      <c r="B321" s="16">
        <v>1</v>
      </c>
      <c r="C321" s="16">
        <v>21</v>
      </c>
      <c r="D321" s="16">
        <v>908</v>
      </c>
      <c r="E321" s="16" t="s">
        <v>40</v>
      </c>
      <c r="F321" s="16" t="s">
        <v>41</v>
      </c>
      <c r="G321" s="16">
        <v>20</v>
      </c>
      <c r="H321" s="16">
        <v>20</v>
      </c>
      <c r="I321" s="16" t="s">
        <v>100</v>
      </c>
      <c r="J321" s="16" t="s">
        <v>168</v>
      </c>
      <c r="K321" s="16" t="s">
        <v>168</v>
      </c>
      <c r="L321" s="16">
        <v>1</v>
      </c>
      <c r="M321" s="16" t="s">
        <v>102</v>
      </c>
      <c r="N321" s="16" t="s">
        <v>46</v>
      </c>
      <c r="P321" s="16" t="s">
        <v>100</v>
      </c>
      <c r="Q321" s="16" t="s">
        <v>106</v>
      </c>
      <c r="T321" s="16">
        <v>201607</v>
      </c>
      <c r="U321" s="16" t="s">
        <v>34</v>
      </c>
      <c r="V321" s="18">
        <v>0</v>
      </c>
      <c r="W321" s="18">
        <v>-154516.34</v>
      </c>
      <c r="Y321" s="16">
        <v>742350</v>
      </c>
      <c r="AA321" s="16" t="s">
        <v>35</v>
      </c>
      <c r="AB321" s="16" t="s">
        <v>107</v>
      </c>
      <c r="AD321" s="16" t="s">
        <v>217</v>
      </c>
      <c r="AE321" s="16" t="s">
        <v>36</v>
      </c>
      <c r="AG321" s="16" t="s">
        <v>100</v>
      </c>
      <c r="AH321" s="16" t="s">
        <v>105</v>
      </c>
    </row>
    <row r="322" spans="1:34" x14ac:dyDescent="0.25">
      <c r="A322" s="16" t="s">
        <v>30</v>
      </c>
      <c r="B322" s="16">
        <v>1</v>
      </c>
      <c r="C322" s="16">
        <v>21</v>
      </c>
      <c r="D322" s="16">
        <v>908</v>
      </c>
      <c r="E322" s="16" t="s">
        <v>40</v>
      </c>
      <c r="F322" s="16" t="s">
        <v>41</v>
      </c>
      <c r="G322" s="16">
        <v>20</v>
      </c>
      <c r="H322" s="16">
        <v>20</v>
      </c>
      <c r="I322" s="16" t="s">
        <v>100</v>
      </c>
      <c r="J322" s="16" t="s">
        <v>168</v>
      </c>
      <c r="K322" s="16" t="s">
        <v>168</v>
      </c>
      <c r="L322" s="16">
        <v>1</v>
      </c>
      <c r="M322" s="16" t="s">
        <v>102</v>
      </c>
      <c r="N322" s="16" t="s">
        <v>46</v>
      </c>
      <c r="O322" s="16" t="s">
        <v>82</v>
      </c>
      <c r="P322" s="16" t="s">
        <v>100</v>
      </c>
      <c r="Q322" s="16" t="s">
        <v>106</v>
      </c>
      <c r="T322" s="16">
        <v>201607</v>
      </c>
      <c r="U322" s="16" t="s">
        <v>37</v>
      </c>
      <c r="V322" s="18">
        <v>0</v>
      </c>
      <c r="W322" s="18">
        <v>158286.73000000001</v>
      </c>
      <c r="Y322" s="16">
        <v>742350</v>
      </c>
      <c r="AA322" s="16" t="s">
        <v>35</v>
      </c>
      <c r="AB322" s="16" t="s">
        <v>107</v>
      </c>
      <c r="AD322" s="16" t="s">
        <v>219</v>
      </c>
      <c r="AE322" s="16" t="s">
        <v>36</v>
      </c>
      <c r="AG322" s="16" t="s">
        <v>100</v>
      </c>
      <c r="AH322" s="16" t="s">
        <v>105</v>
      </c>
    </row>
    <row r="323" spans="1:34" x14ac:dyDescent="0.25">
      <c r="A323" s="16" t="s">
        <v>30</v>
      </c>
      <c r="B323" s="16">
        <v>1</v>
      </c>
      <c r="C323" s="16">
        <v>21</v>
      </c>
      <c r="D323" s="16">
        <v>908</v>
      </c>
      <c r="E323" s="16" t="s">
        <v>40</v>
      </c>
      <c r="F323" s="16" t="s">
        <v>41</v>
      </c>
      <c r="G323" s="16">
        <v>20</v>
      </c>
      <c r="H323" s="16">
        <v>20</v>
      </c>
      <c r="I323" s="16" t="s">
        <v>100</v>
      </c>
      <c r="J323" s="16" t="s">
        <v>169</v>
      </c>
      <c r="K323" s="16" t="s">
        <v>169</v>
      </c>
      <c r="L323" s="16">
        <v>1</v>
      </c>
      <c r="M323" s="16" t="s">
        <v>102</v>
      </c>
      <c r="N323" s="16" t="s">
        <v>46</v>
      </c>
      <c r="P323" s="16" t="s">
        <v>57</v>
      </c>
      <c r="Q323" s="16" t="s">
        <v>103</v>
      </c>
      <c r="R323" s="16">
        <v>2764361</v>
      </c>
      <c r="S323" s="62">
        <v>2016032431</v>
      </c>
      <c r="T323" s="16">
        <v>201607</v>
      </c>
      <c r="U323" s="16" t="s">
        <v>37</v>
      </c>
      <c r="V323" s="18">
        <v>5419.3</v>
      </c>
      <c r="W323" s="18">
        <v>5419.3</v>
      </c>
      <c r="X323" s="16" t="s">
        <v>56</v>
      </c>
      <c r="Y323" s="16">
        <v>742350</v>
      </c>
      <c r="AA323" s="16" t="s">
        <v>35</v>
      </c>
      <c r="AB323" s="16" t="s">
        <v>55</v>
      </c>
      <c r="AD323" s="16" t="s">
        <v>209</v>
      </c>
      <c r="AE323" s="16" t="s">
        <v>45</v>
      </c>
      <c r="AG323" s="16">
        <v>8454</v>
      </c>
      <c r="AH323" s="16" t="s">
        <v>105</v>
      </c>
    </row>
    <row r="324" spans="1:34" x14ac:dyDescent="0.25">
      <c r="A324" s="16" t="s">
        <v>30</v>
      </c>
      <c r="B324" s="16">
        <v>1</v>
      </c>
      <c r="C324" s="16">
        <v>21</v>
      </c>
      <c r="D324" s="16">
        <v>908</v>
      </c>
      <c r="E324" s="16" t="s">
        <v>40</v>
      </c>
      <c r="F324" s="16" t="s">
        <v>41</v>
      </c>
      <c r="G324" s="16">
        <v>20</v>
      </c>
      <c r="H324" s="16">
        <v>20</v>
      </c>
      <c r="I324" s="16" t="s">
        <v>100</v>
      </c>
      <c r="J324" s="16" t="s">
        <v>169</v>
      </c>
      <c r="K324" s="16" t="s">
        <v>169</v>
      </c>
      <c r="L324" s="16">
        <v>1</v>
      </c>
      <c r="M324" s="16" t="s">
        <v>102</v>
      </c>
      <c r="N324" s="16" t="s">
        <v>46</v>
      </c>
      <c r="P324" s="16" t="s">
        <v>100</v>
      </c>
      <c r="Q324" s="16" t="s">
        <v>106</v>
      </c>
      <c r="T324" s="16">
        <v>201607</v>
      </c>
      <c r="U324" s="16" t="s">
        <v>34</v>
      </c>
      <c r="V324" s="18">
        <v>0</v>
      </c>
      <c r="W324" s="18">
        <v>-11233.3</v>
      </c>
      <c r="Y324" s="16">
        <v>742350</v>
      </c>
      <c r="AA324" s="16" t="s">
        <v>35</v>
      </c>
      <c r="AB324" s="16" t="s">
        <v>107</v>
      </c>
      <c r="AD324" s="16" t="s">
        <v>217</v>
      </c>
      <c r="AE324" s="16" t="s">
        <v>36</v>
      </c>
      <c r="AG324" s="16" t="s">
        <v>100</v>
      </c>
      <c r="AH324" s="16" t="s">
        <v>105</v>
      </c>
    </row>
    <row r="325" spans="1:34" x14ac:dyDescent="0.25">
      <c r="A325" s="16" t="s">
        <v>30</v>
      </c>
      <c r="B325" s="16">
        <v>1</v>
      </c>
      <c r="C325" s="16">
        <v>21</v>
      </c>
      <c r="D325" s="16">
        <v>908</v>
      </c>
      <c r="E325" s="16" t="s">
        <v>40</v>
      </c>
      <c r="F325" s="16" t="s">
        <v>41</v>
      </c>
      <c r="G325" s="16">
        <v>20</v>
      </c>
      <c r="H325" s="16">
        <v>20</v>
      </c>
      <c r="I325" s="16" t="s">
        <v>100</v>
      </c>
      <c r="J325" s="16" t="s">
        <v>169</v>
      </c>
      <c r="K325" s="16" t="s">
        <v>169</v>
      </c>
      <c r="L325" s="16">
        <v>1</v>
      </c>
      <c r="M325" s="16" t="s">
        <v>102</v>
      </c>
      <c r="N325" s="16" t="s">
        <v>46</v>
      </c>
      <c r="O325" s="16" t="s">
        <v>82</v>
      </c>
      <c r="P325" s="16" t="s">
        <v>100</v>
      </c>
      <c r="Q325" s="16" t="s">
        <v>106</v>
      </c>
      <c r="T325" s="16">
        <v>201607</v>
      </c>
      <c r="U325" s="16" t="s">
        <v>37</v>
      </c>
      <c r="V325" s="18">
        <v>0</v>
      </c>
      <c r="W325" s="18">
        <v>22958.79</v>
      </c>
      <c r="Y325" s="16">
        <v>742350</v>
      </c>
      <c r="AA325" s="16" t="s">
        <v>35</v>
      </c>
      <c r="AB325" s="16" t="s">
        <v>107</v>
      </c>
      <c r="AD325" s="16" t="s">
        <v>219</v>
      </c>
      <c r="AE325" s="16" t="s">
        <v>36</v>
      </c>
      <c r="AG325" s="16" t="s">
        <v>100</v>
      </c>
      <c r="AH325" s="16" t="s">
        <v>105</v>
      </c>
    </row>
    <row r="326" spans="1:34" x14ac:dyDescent="0.25">
      <c r="A326" s="16" t="s">
        <v>30</v>
      </c>
      <c r="B326" s="16">
        <v>1</v>
      </c>
      <c r="C326" s="16">
        <v>21</v>
      </c>
      <c r="D326" s="16">
        <v>908</v>
      </c>
      <c r="E326" s="16" t="s">
        <v>40</v>
      </c>
      <c r="F326" s="16" t="s">
        <v>41</v>
      </c>
      <c r="G326" s="16">
        <v>20</v>
      </c>
      <c r="H326" s="16">
        <v>20</v>
      </c>
      <c r="I326" s="16" t="s">
        <v>100</v>
      </c>
      <c r="J326" s="16" t="s">
        <v>170</v>
      </c>
      <c r="K326" s="16" t="s">
        <v>170</v>
      </c>
      <c r="L326" s="16">
        <v>1</v>
      </c>
      <c r="M326" s="16" t="s">
        <v>102</v>
      </c>
      <c r="N326" s="16">
        <v>80</v>
      </c>
      <c r="P326" s="16" t="s">
        <v>178</v>
      </c>
      <c r="Q326" s="16" t="s">
        <v>130</v>
      </c>
      <c r="R326" s="16">
        <v>2783005</v>
      </c>
      <c r="S326" s="62">
        <v>3564282</v>
      </c>
      <c r="T326" s="16">
        <v>201607</v>
      </c>
      <c r="U326" s="16" t="s">
        <v>34</v>
      </c>
      <c r="V326" s="18">
        <v>0</v>
      </c>
      <c r="W326" s="18">
        <v>-289</v>
      </c>
      <c r="AA326" s="16" t="s">
        <v>35</v>
      </c>
      <c r="AB326" s="16" t="s">
        <v>49</v>
      </c>
      <c r="AD326" s="16" t="s">
        <v>393</v>
      </c>
      <c r="AE326" s="16" t="s">
        <v>45</v>
      </c>
      <c r="AG326" s="16">
        <v>52473</v>
      </c>
      <c r="AH326" s="16" t="s">
        <v>105</v>
      </c>
    </row>
    <row r="327" spans="1:34" x14ac:dyDescent="0.25">
      <c r="A327" s="16" t="s">
        <v>30</v>
      </c>
      <c r="B327" s="16">
        <v>1</v>
      </c>
      <c r="C327" s="16">
        <v>21</v>
      </c>
      <c r="D327" s="16">
        <v>908</v>
      </c>
      <c r="E327" s="16" t="s">
        <v>40</v>
      </c>
      <c r="F327" s="16" t="s">
        <v>41</v>
      </c>
      <c r="G327" s="16">
        <v>20</v>
      </c>
      <c r="H327" s="16">
        <v>20</v>
      </c>
      <c r="I327" s="16" t="s">
        <v>100</v>
      </c>
      <c r="J327" s="16" t="s">
        <v>185</v>
      </c>
      <c r="K327" s="16" t="s">
        <v>185</v>
      </c>
      <c r="L327" s="16">
        <v>1</v>
      </c>
      <c r="M327" s="16" t="s">
        <v>102</v>
      </c>
      <c r="N327" s="16" t="s">
        <v>46</v>
      </c>
      <c r="P327" s="16" t="s">
        <v>61</v>
      </c>
      <c r="Q327" s="16" t="s">
        <v>188</v>
      </c>
      <c r="R327" s="16">
        <v>2778142</v>
      </c>
      <c r="S327" s="62" t="s">
        <v>409</v>
      </c>
      <c r="T327" s="16">
        <v>201607</v>
      </c>
      <c r="U327" s="16" t="s">
        <v>37</v>
      </c>
      <c r="V327" s="18">
        <v>22755.599999999999</v>
      </c>
      <c r="W327" s="18">
        <v>22755.599999999999</v>
      </c>
      <c r="X327" s="16" t="s">
        <v>56</v>
      </c>
      <c r="Y327" s="16">
        <v>742156</v>
      </c>
      <c r="AA327" s="16" t="s">
        <v>35</v>
      </c>
      <c r="AB327" s="16" t="s">
        <v>55</v>
      </c>
      <c r="AD327" s="16" t="s">
        <v>410</v>
      </c>
      <c r="AE327" s="16" t="s">
        <v>45</v>
      </c>
      <c r="AG327" s="16">
        <v>68917</v>
      </c>
      <c r="AH327" s="16" t="s">
        <v>105</v>
      </c>
    </row>
    <row r="328" spans="1:34" x14ac:dyDescent="0.25">
      <c r="A328" s="16" t="s">
        <v>30</v>
      </c>
      <c r="B328" s="16">
        <v>1</v>
      </c>
      <c r="C328" s="16">
        <v>21</v>
      </c>
      <c r="D328" s="16">
        <v>908</v>
      </c>
      <c r="E328" s="16" t="s">
        <v>40</v>
      </c>
      <c r="F328" s="16" t="s">
        <v>41</v>
      </c>
      <c r="G328" s="16">
        <v>20</v>
      </c>
      <c r="H328" s="16">
        <v>20</v>
      </c>
      <c r="I328" s="16" t="s">
        <v>100</v>
      </c>
      <c r="J328" s="16" t="s">
        <v>185</v>
      </c>
      <c r="K328" s="16" t="s">
        <v>185</v>
      </c>
      <c r="L328" s="16">
        <v>1</v>
      </c>
      <c r="M328" s="16" t="s">
        <v>102</v>
      </c>
      <c r="N328" s="16" t="s">
        <v>46</v>
      </c>
      <c r="P328" s="16" t="s">
        <v>100</v>
      </c>
      <c r="Q328" s="16" t="s">
        <v>412</v>
      </c>
      <c r="T328" s="16">
        <v>201607</v>
      </c>
      <c r="U328" s="16" t="s">
        <v>34</v>
      </c>
      <c r="V328" s="18">
        <v>0</v>
      </c>
      <c r="W328" s="18">
        <v>-33555.9</v>
      </c>
      <c r="Y328" s="16">
        <v>742156</v>
      </c>
      <c r="AA328" s="16" t="s">
        <v>35</v>
      </c>
      <c r="AB328" s="16" t="s">
        <v>107</v>
      </c>
      <c r="AD328" s="16" t="s">
        <v>217</v>
      </c>
      <c r="AE328" s="16" t="s">
        <v>36</v>
      </c>
      <c r="AG328" s="16" t="s">
        <v>100</v>
      </c>
      <c r="AH328" s="16" t="s">
        <v>105</v>
      </c>
    </row>
    <row r="329" spans="1:34" x14ac:dyDescent="0.25">
      <c r="A329" s="16" t="s">
        <v>30</v>
      </c>
      <c r="B329" s="16">
        <v>1</v>
      </c>
      <c r="C329" s="16">
        <v>21</v>
      </c>
      <c r="D329" s="16">
        <v>908</v>
      </c>
      <c r="E329" s="16" t="s">
        <v>40</v>
      </c>
      <c r="F329" s="16" t="s">
        <v>41</v>
      </c>
      <c r="G329" s="16">
        <v>20</v>
      </c>
      <c r="H329" s="16">
        <v>20</v>
      </c>
      <c r="I329" s="16" t="s">
        <v>100</v>
      </c>
      <c r="J329" s="16" t="s">
        <v>185</v>
      </c>
      <c r="K329" s="16" t="s">
        <v>185</v>
      </c>
      <c r="L329" s="16">
        <v>1</v>
      </c>
      <c r="M329" s="16" t="s">
        <v>102</v>
      </c>
      <c r="N329" s="16" t="s">
        <v>46</v>
      </c>
      <c r="O329" s="16" t="s">
        <v>82</v>
      </c>
      <c r="P329" s="16" t="s">
        <v>100</v>
      </c>
      <c r="Q329" s="16" t="s">
        <v>412</v>
      </c>
      <c r="T329" s="16">
        <v>201607</v>
      </c>
      <c r="U329" s="16" t="s">
        <v>37</v>
      </c>
      <c r="V329" s="18">
        <v>0</v>
      </c>
      <c r="W329" s="18">
        <v>57450</v>
      </c>
      <c r="Y329" s="16">
        <v>742156</v>
      </c>
      <c r="AA329" s="16" t="s">
        <v>35</v>
      </c>
      <c r="AB329" s="16" t="s">
        <v>107</v>
      </c>
      <c r="AD329" s="16" t="s">
        <v>219</v>
      </c>
      <c r="AE329" s="16" t="s">
        <v>36</v>
      </c>
      <c r="AG329" s="16" t="s">
        <v>100</v>
      </c>
      <c r="AH329" s="16" t="s">
        <v>105</v>
      </c>
    </row>
    <row r="330" spans="1:34" x14ac:dyDescent="0.25">
      <c r="A330" s="16" t="s">
        <v>30</v>
      </c>
      <c r="B330" s="16">
        <v>1</v>
      </c>
      <c r="C330" s="16">
        <v>21</v>
      </c>
      <c r="D330" s="16">
        <v>908</v>
      </c>
      <c r="E330" s="16" t="s">
        <v>40</v>
      </c>
      <c r="F330" s="16" t="s">
        <v>41</v>
      </c>
      <c r="G330" s="16">
        <v>20</v>
      </c>
      <c r="H330" s="16">
        <v>20</v>
      </c>
      <c r="I330" s="16" t="s">
        <v>100</v>
      </c>
      <c r="J330" s="16" t="s">
        <v>185</v>
      </c>
      <c r="K330" s="16" t="s">
        <v>185</v>
      </c>
      <c r="L330" s="16">
        <v>1</v>
      </c>
      <c r="M330" s="16" t="s">
        <v>102</v>
      </c>
      <c r="N330" s="16" t="s">
        <v>46</v>
      </c>
      <c r="O330" s="16" t="s">
        <v>82</v>
      </c>
      <c r="P330" s="16" t="s">
        <v>100</v>
      </c>
      <c r="Q330" s="16" t="s">
        <v>414</v>
      </c>
      <c r="T330" s="16">
        <v>201607</v>
      </c>
      <c r="U330" s="16" t="s">
        <v>37</v>
      </c>
      <c r="V330" s="18">
        <v>0</v>
      </c>
      <c r="W330" s="18">
        <v>9063.15</v>
      </c>
      <c r="Y330" s="16">
        <v>742156</v>
      </c>
      <c r="AA330" s="16" t="s">
        <v>35</v>
      </c>
      <c r="AB330" s="16" t="s">
        <v>107</v>
      </c>
      <c r="AD330" s="16" t="s">
        <v>219</v>
      </c>
      <c r="AE330" s="16" t="s">
        <v>36</v>
      </c>
      <c r="AG330" s="16" t="s">
        <v>100</v>
      </c>
      <c r="AH330" s="16" t="s">
        <v>105</v>
      </c>
    </row>
    <row r="331" spans="1:34" x14ac:dyDescent="0.25">
      <c r="A331" s="16" t="s">
        <v>30</v>
      </c>
      <c r="B331" s="16">
        <v>1</v>
      </c>
      <c r="C331" s="16">
        <v>21</v>
      </c>
      <c r="D331" s="16">
        <v>908</v>
      </c>
      <c r="E331" s="16" t="s">
        <v>40</v>
      </c>
      <c r="F331" s="16" t="s">
        <v>41</v>
      </c>
      <c r="G331" s="16">
        <v>20</v>
      </c>
      <c r="H331" s="16">
        <v>20</v>
      </c>
      <c r="I331" s="16" t="s">
        <v>100</v>
      </c>
      <c r="J331" s="16" t="s">
        <v>415</v>
      </c>
      <c r="K331" s="16" t="s">
        <v>415</v>
      </c>
      <c r="L331" s="16">
        <v>1</v>
      </c>
      <c r="M331" s="16" t="s">
        <v>102</v>
      </c>
      <c r="N331" s="16">
        <v>34</v>
      </c>
      <c r="P331" s="16" t="s">
        <v>405</v>
      </c>
      <c r="Q331" s="16" t="s">
        <v>43</v>
      </c>
      <c r="R331" s="16">
        <v>2766586</v>
      </c>
      <c r="S331" s="62">
        <v>16042</v>
      </c>
      <c r="T331" s="16">
        <v>201607</v>
      </c>
      <c r="U331" s="16" t="s">
        <v>37</v>
      </c>
      <c r="V331" s="18">
        <v>0</v>
      </c>
      <c r="W331" s="18">
        <v>731.29</v>
      </c>
      <c r="Y331" s="16">
        <v>742155</v>
      </c>
      <c r="AA331" s="16" t="s">
        <v>35</v>
      </c>
      <c r="AB331" s="16" t="s">
        <v>55</v>
      </c>
      <c r="AD331" s="16" t="s">
        <v>416</v>
      </c>
      <c r="AE331" s="16" t="s">
        <v>45</v>
      </c>
      <c r="AG331" s="16">
        <v>67053</v>
      </c>
      <c r="AH331" s="16" t="s">
        <v>105</v>
      </c>
    </row>
    <row r="332" spans="1:34" x14ac:dyDescent="0.25">
      <c r="A332" s="16" t="s">
        <v>30</v>
      </c>
      <c r="B332" s="16">
        <v>1</v>
      </c>
      <c r="C332" s="16">
        <v>21</v>
      </c>
      <c r="D332" s="16">
        <v>908</v>
      </c>
      <c r="E332" s="16" t="s">
        <v>40</v>
      </c>
      <c r="F332" s="16" t="s">
        <v>41</v>
      </c>
      <c r="G332" s="16">
        <v>20</v>
      </c>
      <c r="H332" s="16">
        <v>20</v>
      </c>
      <c r="I332" s="16" t="s">
        <v>100</v>
      </c>
      <c r="J332" s="16" t="s">
        <v>415</v>
      </c>
      <c r="K332" s="16" t="s">
        <v>415</v>
      </c>
      <c r="L332" s="16">
        <v>1</v>
      </c>
      <c r="M332" s="16" t="s">
        <v>102</v>
      </c>
      <c r="N332" s="16">
        <v>34</v>
      </c>
      <c r="P332" s="16" t="s">
        <v>100</v>
      </c>
      <c r="Q332" s="16" t="s">
        <v>81</v>
      </c>
      <c r="R332" s="16">
        <v>2766586</v>
      </c>
      <c r="T332" s="16">
        <v>201607</v>
      </c>
      <c r="U332" s="16" t="s">
        <v>34</v>
      </c>
      <c r="V332" s="18">
        <v>0</v>
      </c>
      <c r="W332" s="18">
        <v>-731.29</v>
      </c>
      <c r="Y332" s="16">
        <v>742155</v>
      </c>
      <c r="AA332" s="16" t="s">
        <v>35</v>
      </c>
      <c r="AB332" s="16" t="s">
        <v>107</v>
      </c>
      <c r="AD332" s="16" t="s">
        <v>237</v>
      </c>
      <c r="AE332" s="16" t="s">
        <v>36</v>
      </c>
      <c r="AG332" s="16" t="s">
        <v>100</v>
      </c>
      <c r="AH332" s="16" t="s">
        <v>105</v>
      </c>
    </row>
    <row r="333" spans="1:34" x14ac:dyDescent="0.25">
      <c r="A333" s="16" t="s">
        <v>30</v>
      </c>
      <c r="B333" s="16">
        <v>1</v>
      </c>
      <c r="C333" s="16">
        <v>21</v>
      </c>
      <c r="D333" s="16">
        <v>908</v>
      </c>
      <c r="E333" s="16" t="s">
        <v>40</v>
      </c>
      <c r="F333" s="16" t="s">
        <v>41</v>
      </c>
      <c r="G333" s="16">
        <v>20</v>
      </c>
      <c r="H333" s="16">
        <v>20</v>
      </c>
      <c r="I333" s="16" t="s">
        <v>100</v>
      </c>
      <c r="J333" s="16" t="s">
        <v>415</v>
      </c>
      <c r="K333" s="16" t="s">
        <v>415</v>
      </c>
      <c r="L333" s="16">
        <v>1</v>
      </c>
      <c r="M333" s="16" t="s">
        <v>102</v>
      </c>
      <c r="N333" s="16" t="s">
        <v>46</v>
      </c>
      <c r="P333" s="16" t="s">
        <v>405</v>
      </c>
      <c r="Q333" s="16" t="s">
        <v>406</v>
      </c>
      <c r="R333" s="16">
        <v>2766586</v>
      </c>
      <c r="S333" s="62">
        <v>16042</v>
      </c>
      <c r="T333" s="16">
        <v>201607</v>
      </c>
      <c r="U333" s="16" t="s">
        <v>37</v>
      </c>
      <c r="V333" s="18">
        <v>37352.25</v>
      </c>
      <c r="W333" s="18">
        <v>37352.25</v>
      </c>
      <c r="X333" s="16" t="s">
        <v>56</v>
      </c>
      <c r="Y333" s="16">
        <v>742155</v>
      </c>
      <c r="AA333" s="16" t="s">
        <v>35</v>
      </c>
      <c r="AB333" s="16" t="s">
        <v>55</v>
      </c>
      <c r="AD333" s="16" t="s">
        <v>416</v>
      </c>
      <c r="AE333" s="16" t="s">
        <v>45</v>
      </c>
      <c r="AG333" s="16">
        <v>67053</v>
      </c>
      <c r="AH333" s="16" t="s">
        <v>105</v>
      </c>
    </row>
    <row r="334" spans="1:34" x14ac:dyDescent="0.25">
      <c r="A334" s="16" t="s">
        <v>30</v>
      </c>
      <c r="B334" s="16">
        <v>1</v>
      </c>
      <c r="C334" s="16">
        <v>21</v>
      </c>
      <c r="D334" s="16">
        <v>908</v>
      </c>
      <c r="E334" s="16" t="s">
        <v>40</v>
      </c>
      <c r="F334" s="16" t="s">
        <v>41</v>
      </c>
      <c r="G334" s="16">
        <v>20</v>
      </c>
      <c r="H334" s="16">
        <v>20</v>
      </c>
      <c r="I334" s="16" t="s">
        <v>100</v>
      </c>
      <c r="J334" s="16" t="s">
        <v>415</v>
      </c>
      <c r="K334" s="16" t="s">
        <v>415</v>
      </c>
      <c r="L334" s="16">
        <v>1</v>
      </c>
      <c r="M334" s="16" t="s">
        <v>102</v>
      </c>
      <c r="N334" s="16" t="s">
        <v>46</v>
      </c>
      <c r="P334" s="16" t="s">
        <v>100</v>
      </c>
      <c r="Q334" s="16" t="s">
        <v>417</v>
      </c>
      <c r="R334" s="16">
        <v>2766586</v>
      </c>
      <c r="T334" s="16">
        <v>201607</v>
      </c>
      <c r="U334" s="16" t="s">
        <v>34</v>
      </c>
      <c r="V334" s="18">
        <v>0</v>
      </c>
      <c r="W334" s="18">
        <v>-37352.25</v>
      </c>
      <c r="Y334" s="16">
        <v>742155</v>
      </c>
      <c r="AA334" s="16" t="s">
        <v>35</v>
      </c>
      <c r="AB334" s="16" t="s">
        <v>107</v>
      </c>
      <c r="AD334" s="16" t="s">
        <v>217</v>
      </c>
      <c r="AE334" s="16" t="s">
        <v>36</v>
      </c>
      <c r="AG334" s="16" t="s">
        <v>100</v>
      </c>
      <c r="AH334" s="16" t="s">
        <v>105</v>
      </c>
    </row>
    <row r="335" spans="1:34" x14ac:dyDescent="0.25">
      <c r="A335" s="16" t="s">
        <v>30</v>
      </c>
      <c r="B335" s="16">
        <v>1</v>
      </c>
      <c r="C335" s="16">
        <v>21</v>
      </c>
      <c r="D335" s="16">
        <v>908</v>
      </c>
      <c r="E335" s="16" t="s">
        <v>40</v>
      </c>
      <c r="F335" s="16" t="s">
        <v>41</v>
      </c>
      <c r="G335" s="16">
        <v>20</v>
      </c>
      <c r="H335" s="16">
        <v>20</v>
      </c>
      <c r="I335" s="16" t="s">
        <v>100</v>
      </c>
      <c r="J335" s="16" t="s">
        <v>415</v>
      </c>
      <c r="K335" s="16" t="s">
        <v>415</v>
      </c>
      <c r="L335" s="16">
        <v>1</v>
      </c>
      <c r="M335" s="16" t="s">
        <v>102</v>
      </c>
      <c r="N335" s="16" t="s">
        <v>46</v>
      </c>
      <c r="P335" s="16" t="s">
        <v>100</v>
      </c>
      <c r="Q335" s="16" t="s">
        <v>417</v>
      </c>
      <c r="T335" s="16">
        <v>201607</v>
      </c>
      <c r="U335" s="16" t="s">
        <v>34</v>
      </c>
      <c r="V335" s="18">
        <v>0</v>
      </c>
      <c r="W335" s="18">
        <v>-35490.629999999997</v>
      </c>
      <c r="Y335" s="16">
        <v>742155</v>
      </c>
      <c r="AA335" s="16" t="s">
        <v>35</v>
      </c>
      <c r="AB335" s="16" t="s">
        <v>107</v>
      </c>
      <c r="AD335" s="16" t="s">
        <v>217</v>
      </c>
      <c r="AE335" s="16" t="s">
        <v>36</v>
      </c>
      <c r="AG335" s="16" t="s">
        <v>100</v>
      </c>
      <c r="AH335" s="16" t="s">
        <v>105</v>
      </c>
    </row>
    <row r="336" spans="1:34" x14ac:dyDescent="0.25">
      <c r="A336" s="16" t="s">
        <v>30</v>
      </c>
      <c r="B336" s="16">
        <v>1</v>
      </c>
      <c r="C336" s="16">
        <v>21</v>
      </c>
      <c r="D336" s="16">
        <v>908</v>
      </c>
      <c r="E336" s="16" t="s">
        <v>40</v>
      </c>
      <c r="F336" s="16" t="s">
        <v>41</v>
      </c>
      <c r="G336" s="16">
        <v>20</v>
      </c>
      <c r="H336" s="16">
        <v>20</v>
      </c>
      <c r="I336" s="16" t="s">
        <v>100</v>
      </c>
      <c r="J336" s="16" t="s">
        <v>415</v>
      </c>
      <c r="K336" s="16" t="s">
        <v>415</v>
      </c>
      <c r="L336" s="16">
        <v>1</v>
      </c>
      <c r="M336" s="16" t="s">
        <v>102</v>
      </c>
      <c r="N336" s="16" t="s">
        <v>46</v>
      </c>
      <c r="O336" s="16" t="s">
        <v>82</v>
      </c>
      <c r="P336" s="16" t="s">
        <v>100</v>
      </c>
      <c r="Q336" s="16" t="s">
        <v>417</v>
      </c>
      <c r="R336" s="16">
        <v>2787220</v>
      </c>
      <c r="T336" s="16">
        <v>201607</v>
      </c>
      <c r="U336" s="16" t="s">
        <v>37</v>
      </c>
      <c r="V336" s="18">
        <v>0</v>
      </c>
      <c r="W336" s="18">
        <v>32420</v>
      </c>
      <c r="Y336" s="16">
        <v>742155</v>
      </c>
      <c r="AA336" s="16" t="s">
        <v>35</v>
      </c>
      <c r="AB336" s="16" t="s">
        <v>107</v>
      </c>
      <c r="AD336" s="16" t="s">
        <v>219</v>
      </c>
      <c r="AE336" s="16" t="s">
        <v>36</v>
      </c>
      <c r="AG336" s="16" t="s">
        <v>100</v>
      </c>
      <c r="AH336" s="16" t="s">
        <v>105</v>
      </c>
    </row>
    <row r="337" spans="1:34" x14ac:dyDescent="0.25">
      <c r="A337" s="16" t="s">
        <v>30</v>
      </c>
      <c r="B337" s="16">
        <v>1</v>
      </c>
      <c r="C337" s="16">
        <v>21</v>
      </c>
      <c r="D337" s="16">
        <v>908</v>
      </c>
      <c r="E337" s="16" t="s">
        <v>40</v>
      </c>
      <c r="F337" s="16" t="s">
        <v>41</v>
      </c>
      <c r="G337" s="16">
        <v>20</v>
      </c>
      <c r="H337" s="16">
        <v>20</v>
      </c>
      <c r="I337" s="16" t="s">
        <v>100</v>
      </c>
      <c r="J337" s="16" t="s">
        <v>415</v>
      </c>
      <c r="K337" s="16" t="s">
        <v>415</v>
      </c>
      <c r="L337" s="16">
        <v>1</v>
      </c>
      <c r="M337" s="16" t="s">
        <v>102</v>
      </c>
      <c r="N337" s="16" t="s">
        <v>46</v>
      </c>
      <c r="O337" s="16" t="s">
        <v>82</v>
      </c>
      <c r="P337" s="16" t="s">
        <v>100</v>
      </c>
      <c r="Q337" s="16" t="s">
        <v>417</v>
      </c>
      <c r="T337" s="16">
        <v>201607</v>
      </c>
      <c r="U337" s="16" t="s">
        <v>37</v>
      </c>
      <c r="V337" s="18">
        <v>0</v>
      </c>
      <c r="W337" s="18">
        <v>4920</v>
      </c>
      <c r="Y337" s="16">
        <v>742155</v>
      </c>
      <c r="AA337" s="16" t="s">
        <v>35</v>
      </c>
      <c r="AB337" s="16" t="s">
        <v>107</v>
      </c>
      <c r="AD337" s="16" t="s">
        <v>219</v>
      </c>
      <c r="AE337" s="16" t="s">
        <v>36</v>
      </c>
      <c r="AG337" s="16" t="s">
        <v>100</v>
      </c>
      <c r="AH337" s="16" t="s">
        <v>105</v>
      </c>
    </row>
    <row r="338" spans="1:34" x14ac:dyDescent="0.25">
      <c r="A338" s="16" t="s">
        <v>30</v>
      </c>
      <c r="B338" s="16">
        <v>1</v>
      </c>
      <c r="C338" s="16">
        <v>21</v>
      </c>
      <c r="D338" s="16">
        <v>908</v>
      </c>
      <c r="E338" s="16" t="s">
        <v>40</v>
      </c>
      <c r="F338" s="16" t="s">
        <v>41</v>
      </c>
      <c r="G338" s="16">
        <v>20</v>
      </c>
      <c r="H338" s="16">
        <v>20</v>
      </c>
      <c r="I338" s="16" t="s">
        <v>100</v>
      </c>
      <c r="J338" s="16" t="s">
        <v>415</v>
      </c>
      <c r="K338" s="16" t="s">
        <v>415</v>
      </c>
      <c r="L338" s="16">
        <v>1</v>
      </c>
      <c r="M338" s="16" t="s">
        <v>102</v>
      </c>
      <c r="N338" s="16" t="s">
        <v>46</v>
      </c>
      <c r="O338" s="16" t="s">
        <v>82</v>
      </c>
      <c r="P338" s="16" t="s">
        <v>100</v>
      </c>
      <c r="Q338" s="16" t="s">
        <v>419</v>
      </c>
      <c r="R338" s="16">
        <v>2756269</v>
      </c>
      <c r="T338" s="16">
        <v>201607</v>
      </c>
      <c r="U338" s="16" t="s">
        <v>37</v>
      </c>
      <c r="V338" s="18">
        <v>0</v>
      </c>
      <c r="W338" s="18">
        <v>2152.6999999999998</v>
      </c>
      <c r="Y338" s="16">
        <v>742155</v>
      </c>
      <c r="AA338" s="16" t="s">
        <v>35</v>
      </c>
      <c r="AB338" s="16" t="s">
        <v>107</v>
      </c>
      <c r="AD338" s="16" t="s">
        <v>219</v>
      </c>
      <c r="AE338" s="16" t="s">
        <v>36</v>
      </c>
      <c r="AG338" s="16" t="s">
        <v>100</v>
      </c>
      <c r="AH338" s="16" t="s">
        <v>105</v>
      </c>
    </row>
    <row r="339" spans="1:34" x14ac:dyDescent="0.25">
      <c r="A339" s="16" t="s">
        <v>30</v>
      </c>
      <c r="B339" s="16">
        <v>1</v>
      </c>
      <c r="C339" s="16">
        <v>21</v>
      </c>
      <c r="D339" s="16">
        <v>908</v>
      </c>
      <c r="E339" s="16" t="s">
        <v>40</v>
      </c>
      <c r="F339" s="16" t="s">
        <v>41</v>
      </c>
      <c r="G339" s="16">
        <v>20</v>
      </c>
      <c r="H339" s="16">
        <v>20</v>
      </c>
      <c r="I339" s="16" t="s">
        <v>100</v>
      </c>
      <c r="J339" s="16" t="s">
        <v>415</v>
      </c>
      <c r="K339" s="16" t="s">
        <v>415</v>
      </c>
      <c r="L339" s="16">
        <v>1</v>
      </c>
      <c r="M339" s="16" t="s">
        <v>102</v>
      </c>
      <c r="N339" s="16" t="s">
        <v>46</v>
      </c>
      <c r="O339" s="16" t="s">
        <v>82</v>
      </c>
      <c r="P339" s="16" t="s">
        <v>100</v>
      </c>
      <c r="Q339" s="16" t="s">
        <v>419</v>
      </c>
      <c r="R339" s="16">
        <v>2766586</v>
      </c>
      <c r="T339" s="16">
        <v>201607</v>
      </c>
      <c r="U339" s="16" t="s">
        <v>37</v>
      </c>
      <c r="V339" s="18">
        <v>0</v>
      </c>
      <c r="W339" s="18">
        <v>4150.25</v>
      </c>
      <c r="Y339" s="16">
        <v>742155</v>
      </c>
      <c r="AA339" s="16" t="s">
        <v>35</v>
      </c>
      <c r="AB339" s="16" t="s">
        <v>107</v>
      </c>
      <c r="AD339" s="16" t="s">
        <v>219</v>
      </c>
      <c r="AE339" s="16" t="s">
        <v>36</v>
      </c>
      <c r="AG339" s="16" t="s">
        <v>100</v>
      </c>
      <c r="AH339" s="16" t="s">
        <v>105</v>
      </c>
    </row>
    <row r="340" spans="1:34" x14ac:dyDescent="0.25">
      <c r="A340" s="16" t="s">
        <v>30</v>
      </c>
      <c r="B340" s="16">
        <v>1</v>
      </c>
      <c r="C340" s="16">
        <v>21</v>
      </c>
      <c r="D340" s="16">
        <v>908</v>
      </c>
      <c r="E340" s="16" t="s">
        <v>40</v>
      </c>
      <c r="F340" s="16" t="s">
        <v>41</v>
      </c>
      <c r="G340" s="16">
        <v>20</v>
      </c>
      <c r="H340" s="16">
        <v>20</v>
      </c>
      <c r="I340" s="16" t="s">
        <v>100</v>
      </c>
      <c r="J340" s="16" t="s">
        <v>420</v>
      </c>
      <c r="K340" s="16" t="s">
        <v>420</v>
      </c>
      <c r="L340" s="16">
        <v>1</v>
      </c>
      <c r="M340" s="16" t="s">
        <v>102</v>
      </c>
      <c r="N340" s="16">
        <v>34</v>
      </c>
      <c r="P340" s="16" t="s">
        <v>422</v>
      </c>
      <c r="Q340" s="16" t="s">
        <v>43</v>
      </c>
      <c r="R340" s="16">
        <v>2778538</v>
      </c>
      <c r="S340" s="62" t="s">
        <v>423</v>
      </c>
      <c r="T340" s="16">
        <v>201607</v>
      </c>
      <c r="U340" s="16" t="s">
        <v>37</v>
      </c>
      <c r="V340" s="18">
        <v>0</v>
      </c>
      <c r="W340" s="18">
        <v>973.19</v>
      </c>
      <c r="Y340" s="16">
        <v>755864</v>
      </c>
      <c r="AA340" s="16" t="s">
        <v>35</v>
      </c>
      <c r="AB340" s="16" t="s">
        <v>55</v>
      </c>
      <c r="AD340" s="16" t="s">
        <v>424</v>
      </c>
      <c r="AE340" s="16" t="s">
        <v>45</v>
      </c>
      <c r="AG340" s="16">
        <v>64531</v>
      </c>
      <c r="AH340" s="16" t="s">
        <v>105</v>
      </c>
    </row>
    <row r="341" spans="1:34" x14ac:dyDescent="0.25">
      <c r="A341" s="16" t="s">
        <v>30</v>
      </c>
      <c r="B341" s="16">
        <v>1</v>
      </c>
      <c r="C341" s="16">
        <v>21</v>
      </c>
      <c r="D341" s="16">
        <v>908</v>
      </c>
      <c r="E341" s="16" t="s">
        <v>40</v>
      </c>
      <c r="F341" s="16" t="s">
        <v>41</v>
      </c>
      <c r="G341" s="16">
        <v>20</v>
      </c>
      <c r="H341" s="16">
        <v>20</v>
      </c>
      <c r="I341" s="16" t="s">
        <v>100</v>
      </c>
      <c r="J341" s="16" t="s">
        <v>420</v>
      </c>
      <c r="K341" s="16" t="s">
        <v>420</v>
      </c>
      <c r="L341" s="16">
        <v>1</v>
      </c>
      <c r="M341" s="16" t="s">
        <v>102</v>
      </c>
      <c r="N341" s="16">
        <v>34</v>
      </c>
      <c r="P341" s="16" t="s">
        <v>422</v>
      </c>
      <c r="Q341" s="16" t="s">
        <v>43</v>
      </c>
      <c r="R341" s="16">
        <v>2783757</v>
      </c>
      <c r="S341" s="62" t="s">
        <v>425</v>
      </c>
      <c r="T341" s="16">
        <v>201607</v>
      </c>
      <c r="U341" s="16" t="s">
        <v>37</v>
      </c>
      <c r="V341" s="18">
        <v>0</v>
      </c>
      <c r="W341" s="18">
        <v>457.53</v>
      </c>
      <c r="Y341" s="16">
        <v>755864</v>
      </c>
      <c r="AA341" s="16" t="s">
        <v>35</v>
      </c>
      <c r="AB341" s="16" t="s">
        <v>55</v>
      </c>
      <c r="AD341" s="16" t="s">
        <v>426</v>
      </c>
      <c r="AE341" s="16" t="s">
        <v>45</v>
      </c>
      <c r="AG341" s="16">
        <v>64531</v>
      </c>
      <c r="AH341" s="16" t="s">
        <v>105</v>
      </c>
    </row>
    <row r="342" spans="1:34" x14ac:dyDescent="0.25">
      <c r="A342" s="16" t="s">
        <v>30</v>
      </c>
      <c r="B342" s="16">
        <v>1</v>
      </c>
      <c r="C342" s="16">
        <v>21</v>
      </c>
      <c r="D342" s="16">
        <v>908</v>
      </c>
      <c r="E342" s="16" t="s">
        <v>40</v>
      </c>
      <c r="F342" s="16" t="s">
        <v>41</v>
      </c>
      <c r="G342" s="16">
        <v>20</v>
      </c>
      <c r="H342" s="16">
        <v>20</v>
      </c>
      <c r="I342" s="16" t="s">
        <v>100</v>
      </c>
      <c r="J342" s="16" t="s">
        <v>420</v>
      </c>
      <c r="K342" s="16" t="s">
        <v>420</v>
      </c>
      <c r="L342" s="16">
        <v>1</v>
      </c>
      <c r="M342" s="16" t="s">
        <v>102</v>
      </c>
      <c r="N342" s="16">
        <v>34</v>
      </c>
      <c r="P342" s="16" t="s">
        <v>100</v>
      </c>
      <c r="Q342" s="16" t="s">
        <v>81</v>
      </c>
      <c r="R342" s="16">
        <v>2778538</v>
      </c>
      <c r="T342" s="16">
        <v>201607</v>
      </c>
      <c r="U342" s="16" t="s">
        <v>34</v>
      </c>
      <c r="V342" s="18">
        <v>0</v>
      </c>
      <c r="W342" s="18">
        <v>-973.19</v>
      </c>
      <c r="Y342" s="16">
        <v>755864</v>
      </c>
      <c r="AA342" s="16" t="s">
        <v>35</v>
      </c>
      <c r="AB342" s="16" t="s">
        <v>107</v>
      </c>
      <c r="AD342" s="16" t="s">
        <v>237</v>
      </c>
      <c r="AE342" s="16" t="s">
        <v>36</v>
      </c>
      <c r="AG342" s="16" t="s">
        <v>100</v>
      </c>
      <c r="AH342" s="16" t="s">
        <v>105</v>
      </c>
    </row>
    <row r="343" spans="1:34" x14ac:dyDescent="0.25">
      <c r="A343" s="16" t="s">
        <v>30</v>
      </c>
      <c r="B343" s="16">
        <v>1</v>
      </c>
      <c r="C343" s="16">
        <v>21</v>
      </c>
      <c r="D343" s="16">
        <v>908</v>
      </c>
      <c r="E343" s="16" t="s">
        <v>40</v>
      </c>
      <c r="F343" s="16" t="s">
        <v>41</v>
      </c>
      <c r="G343" s="16">
        <v>20</v>
      </c>
      <c r="H343" s="16">
        <v>20</v>
      </c>
      <c r="I343" s="16" t="s">
        <v>100</v>
      </c>
      <c r="J343" s="16" t="s">
        <v>420</v>
      </c>
      <c r="K343" s="16" t="s">
        <v>420</v>
      </c>
      <c r="L343" s="16">
        <v>1</v>
      </c>
      <c r="M343" s="16" t="s">
        <v>102</v>
      </c>
      <c r="N343" s="16">
        <v>34</v>
      </c>
      <c r="P343" s="16" t="s">
        <v>100</v>
      </c>
      <c r="Q343" s="16" t="s">
        <v>81</v>
      </c>
      <c r="R343" s="16">
        <v>2783757</v>
      </c>
      <c r="T343" s="16">
        <v>201607</v>
      </c>
      <c r="U343" s="16" t="s">
        <v>34</v>
      </c>
      <c r="V343" s="18">
        <v>0</v>
      </c>
      <c r="W343" s="18">
        <v>-457.53</v>
      </c>
      <c r="Y343" s="16">
        <v>755864</v>
      </c>
      <c r="AA343" s="16" t="s">
        <v>35</v>
      </c>
      <c r="AB343" s="16" t="s">
        <v>107</v>
      </c>
      <c r="AD343" s="16" t="s">
        <v>237</v>
      </c>
      <c r="AE343" s="16" t="s">
        <v>36</v>
      </c>
      <c r="AG343" s="16" t="s">
        <v>100</v>
      </c>
      <c r="AH343" s="16" t="s">
        <v>105</v>
      </c>
    </row>
    <row r="344" spans="1:34" x14ac:dyDescent="0.25">
      <c r="A344" s="16" t="s">
        <v>30</v>
      </c>
      <c r="B344" s="16">
        <v>1</v>
      </c>
      <c r="C344" s="16">
        <v>21</v>
      </c>
      <c r="D344" s="16">
        <v>908</v>
      </c>
      <c r="E344" s="16" t="s">
        <v>40</v>
      </c>
      <c r="F344" s="16" t="s">
        <v>41</v>
      </c>
      <c r="G344" s="16">
        <v>20</v>
      </c>
      <c r="H344" s="16">
        <v>20</v>
      </c>
      <c r="I344" s="16" t="s">
        <v>100</v>
      </c>
      <c r="J344" s="16" t="s">
        <v>420</v>
      </c>
      <c r="K344" s="16" t="s">
        <v>420</v>
      </c>
      <c r="L344" s="16">
        <v>1</v>
      </c>
      <c r="M344" s="16" t="s">
        <v>102</v>
      </c>
      <c r="N344" s="16" t="s">
        <v>46</v>
      </c>
      <c r="P344" s="16" t="s">
        <v>421</v>
      </c>
      <c r="Q344" s="16" t="s">
        <v>428</v>
      </c>
      <c r="R344" s="16">
        <v>2774909</v>
      </c>
      <c r="S344" s="62">
        <v>52200</v>
      </c>
      <c r="T344" s="16">
        <v>201607</v>
      </c>
      <c r="U344" s="16" t="s">
        <v>37</v>
      </c>
      <c r="V344" s="18">
        <v>425</v>
      </c>
      <c r="W344" s="18">
        <v>425</v>
      </c>
      <c r="X344" s="16" t="s">
        <v>56</v>
      </c>
      <c r="Y344" s="16">
        <v>750593</v>
      </c>
      <c r="AA344" s="16" t="s">
        <v>35</v>
      </c>
      <c r="AB344" s="16" t="s">
        <v>55</v>
      </c>
      <c r="AD344" s="16" t="s">
        <v>209</v>
      </c>
      <c r="AE344" s="16" t="s">
        <v>45</v>
      </c>
      <c r="AG344" s="16">
        <v>87078</v>
      </c>
      <c r="AH344" s="16" t="s">
        <v>105</v>
      </c>
    </row>
    <row r="345" spans="1:34" x14ac:dyDescent="0.25">
      <c r="A345" s="16" t="s">
        <v>30</v>
      </c>
      <c r="B345" s="16">
        <v>1</v>
      </c>
      <c r="C345" s="16">
        <v>21</v>
      </c>
      <c r="D345" s="16">
        <v>908</v>
      </c>
      <c r="E345" s="16" t="s">
        <v>40</v>
      </c>
      <c r="F345" s="16" t="s">
        <v>41</v>
      </c>
      <c r="G345" s="16">
        <v>20</v>
      </c>
      <c r="H345" s="16">
        <v>20</v>
      </c>
      <c r="I345" s="16" t="s">
        <v>100</v>
      </c>
      <c r="J345" s="16" t="s">
        <v>420</v>
      </c>
      <c r="K345" s="16" t="s">
        <v>420</v>
      </c>
      <c r="L345" s="16">
        <v>1</v>
      </c>
      <c r="M345" s="16" t="s">
        <v>102</v>
      </c>
      <c r="N345" s="16" t="s">
        <v>46</v>
      </c>
      <c r="P345" s="16" t="s">
        <v>421</v>
      </c>
      <c r="Q345" s="16" t="s">
        <v>428</v>
      </c>
      <c r="R345" s="16">
        <v>2777976</v>
      </c>
      <c r="S345" s="62">
        <v>525970000</v>
      </c>
      <c r="T345" s="16">
        <v>201607</v>
      </c>
      <c r="U345" s="16" t="s">
        <v>37</v>
      </c>
      <c r="V345" s="18">
        <v>9045</v>
      </c>
      <c r="W345" s="18">
        <v>9045</v>
      </c>
      <c r="X345" s="16" t="s">
        <v>56</v>
      </c>
      <c r="Y345" s="16">
        <v>750593</v>
      </c>
      <c r="AA345" s="16" t="s">
        <v>35</v>
      </c>
      <c r="AB345" s="16" t="s">
        <v>55</v>
      </c>
      <c r="AD345" s="16" t="s">
        <v>424</v>
      </c>
      <c r="AE345" s="16" t="s">
        <v>45</v>
      </c>
      <c r="AG345" s="16">
        <v>87078</v>
      </c>
      <c r="AH345" s="16" t="s">
        <v>105</v>
      </c>
    </row>
    <row r="346" spans="1:34" x14ac:dyDescent="0.25">
      <c r="A346" s="16" t="s">
        <v>30</v>
      </c>
      <c r="B346" s="16">
        <v>1</v>
      </c>
      <c r="C346" s="16">
        <v>21</v>
      </c>
      <c r="D346" s="16">
        <v>908</v>
      </c>
      <c r="E346" s="16" t="s">
        <v>40</v>
      </c>
      <c r="F346" s="16" t="s">
        <v>41</v>
      </c>
      <c r="G346" s="16">
        <v>20</v>
      </c>
      <c r="H346" s="16">
        <v>20</v>
      </c>
      <c r="I346" s="16" t="s">
        <v>100</v>
      </c>
      <c r="J346" s="16" t="s">
        <v>420</v>
      </c>
      <c r="K346" s="16" t="s">
        <v>420</v>
      </c>
      <c r="L346" s="16">
        <v>1</v>
      </c>
      <c r="M346" s="16" t="s">
        <v>102</v>
      </c>
      <c r="N346" s="16" t="s">
        <v>46</v>
      </c>
      <c r="P346" s="16" t="s">
        <v>422</v>
      </c>
      <c r="Q346" s="16" t="s">
        <v>429</v>
      </c>
      <c r="R346" s="16">
        <v>2778538</v>
      </c>
      <c r="S346" s="62" t="s">
        <v>423</v>
      </c>
      <c r="T346" s="16">
        <v>201607</v>
      </c>
      <c r="U346" s="16" t="s">
        <v>37</v>
      </c>
      <c r="V346" s="18">
        <v>19463.72</v>
      </c>
      <c r="W346" s="18">
        <v>19463.72</v>
      </c>
      <c r="X346" s="16" t="s">
        <v>56</v>
      </c>
      <c r="Y346" s="16">
        <v>755864</v>
      </c>
      <c r="AA346" s="16" t="s">
        <v>35</v>
      </c>
      <c r="AB346" s="16" t="s">
        <v>55</v>
      </c>
      <c r="AD346" s="16" t="s">
        <v>424</v>
      </c>
      <c r="AE346" s="16" t="s">
        <v>45</v>
      </c>
      <c r="AG346" s="16">
        <v>64531</v>
      </c>
      <c r="AH346" s="16" t="s">
        <v>105</v>
      </c>
    </row>
    <row r="347" spans="1:34" x14ac:dyDescent="0.25">
      <c r="A347" s="16" t="s">
        <v>30</v>
      </c>
      <c r="B347" s="16">
        <v>1</v>
      </c>
      <c r="C347" s="16">
        <v>21</v>
      </c>
      <c r="D347" s="16">
        <v>908</v>
      </c>
      <c r="E347" s="16" t="s">
        <v>40</v>
      </c>
      <c r="F347" s="16" t="s">
        <v>41</v>
      </c>
      <c r="G347" s="16">
        <v>20</v>
      </c>
      <c r="H347" s="16">
        <v>20</v>
      </c>
      <c r="I347" s="16" t="s">
        <v>100</v>
      </c>
      <c r="J347" s="16" t="s">
        <v>420</v>
      </c>
      <c r="K347" s="16" t="s">
        <v>420</v>
      </c>
      <c r="L347" s="16">
        <v>1</v>
      </c>
      <c r="M347" s="16" t="s">
        <v>102</v>
      </c>
      <c r="N347" s="16" t="s">
        <v>46</v>
      </c>
      <c r="P347" s="16" t="s">
        <v>422</v>
      </c>
      <c r="Q347" s="16" t="s">
        <v>429</v>
      </c>
      <c r="R347" s="16">
        <v>2783757</v>
      </c>
      <c r="S347" s="62" t="s">
        <v>425</v>
      </c>
      <c r="T347" s="16">
        <v>201607</v>
      </c>
      <c r="U347" s="16" t="s">
        <v>37</v>
      </c>
      <c r="V347" s="18">
        <v>9150.5</v>
      </c>
      <c r="W347" s="18">
        <v>9150.5</v>
      </c>
      <c r="X347" s="16" t="s">
        <v>56</v>
      </c>
      <c r="Y347" s="16">
        <v>755864</v>
      </c>
      <c r="AA347" s="16" t="s">
        <v>35</v>
      </c>
      <c r="AB347" s="16" t="s">
        <v>55</v>
      </c>
      <c r="AD347" s="16" t="s">
        <v>426</v>
      </c>
      <c r="AE347" s="16" t="s">
        <v>45</v>
      </c>
      <c r="AG347" s="16">
        <v>64531</v>
      </c>
      <c r="AH347" s="16" t="s">
        <v>105</v>
      </c>
    </row>
    <row r="348" spans="1:34" x14ac:dyDescent="0.25">
      <c r="A348" s="16" t="s">
        <v>30</v>
      </c>
      <c r="B348" s="16">
        <v>1</v>
      </c>
      <c r="C348" s="16">
        <v>21</v>
      </c>
      <c r="D348" s="16">
        <v>908</v>
      </c>
      <c r="E348" s="16" t="s">
        <v>40</v>
      </c>
      <c r="F348" s="16" t="s">
        <v>41</v>
      </c>
      <c r="G348" s="16">
        <v>20</v>
      </c>
      <c r="H348" s="16">
        <v>20</v>
      </c>
      <c r="I348" s="16" t="s">
        <v>100</v>
      </c>
      <c r="J348" s="16" t="s">
        <v>101</v>
      </c>
      <c r="K348" s="16" t="s">
        <v>101</v>
      </c>
      <c r="L348" s="16">
        <v>1</v>
      </c>
      <c r="M348" s="16" t="s">
        <v>102</v>
      </c>
      <c r="N348" s="16" t="s">
        <v>46</v>
      </c>
      <c r="O348" s="16" t="s">
        <v>82</v>
      </c>
      <c r="P348" s="16" t="s">
        <v>100</v>
      </c>
      <c r="Q348" s="16" t="s">
        <v>106</v>
      </c>
      <c r="T348" s="16">
        <v>201608</v>
      </c>
      <c r="U348" s="16" t="s">
        <v>34</v>
      </c>
      <c r="V348" s="18">
        <v>0</v>
      </c>
      <c r="W348" s="18">
        <v>-124266.13</v>
      </c>
      <c r="Y348" s="16">
        <v>742350</v>
      </c>
      <c r="AA348" s="16" t="s">
        <v>35</v>
      </c>
      <c r="AB348" s="16" t="s">
        <v>107</v>
      </c>
      <c r="AD348" s="16" t="s">
        <v>220</v>
      </c>
      <c r="AE348" s="16" t="s">
        <v>36</v>
      </c>
      <c r="AG348" s="16" t="s">
        <v>100</v>
      </c>
      <c r="AH348" s="16" t="s">
        <v>105</v>
      </c>
    </row>
    <row r="349" spans="1:34" x14ac:dyDescent="0.25">
      <c r="A349" s="16" t="s">
        <v>30</v>
      </c>
      <c r="B349" s="16">
        <v>1</v>
      </c>
      <c r="C349" s="16">
        <v>21</v>
      </c>
      <c r="D349" s="16">
        <v>908</v>
      </c>
      <c r="E349" s="16" t="s">
        <v>40</v>
      </c>
      <c r="F349" s="16" t="s">
        <v>41</v>
      </c>
      <c r="G349" s="16">
        <v>20</v>
      </c>
      <c r="H349" s="16">
        <v>20</v>
      </c>
      <c r="I349" s="16" t="s">
        <v>100</v>
      </c>
      <c r="J349" s="16" t="s">
        <v>101</v>
      </c>
      <c r="K349" s="16" t="s">
        <v>101</v>
      </c>
      <c r="L349" s="16">
        <v>1</v>
      </c>
      <c r="M349" s="16" t="s">
        <v>102</v>
      </c>
      <c r="N349" s="16" t="s">
        <v>46</v>
      </c>
      <c r="O349" s="16" t="s">
        <v>82</v>
      </c>
      <c r="P349" s="16" t="s">
        <v>100</v>
      </c>
      <c r="Q349" s="16" t="s">
        <v>106</v>
      </c>
      <c r="T349" s="16">
        <v>201608</v>
      </c>
      <c r="U349" s="16" t="s">
        <v>34</v>
      </c>
      <c r="V349" s="18">
        <v>0</v>
      </c>
      <c r="W349" s="18">
        <v>-6059.07</v>
      </c>
      <c r="Y349" s="16">
        <v>758507</v>
      </c>
      <c r="AA349" s="16" t="s">
        <v>35</v>
      </c>
      <c r="AB349" s="16" t="s">
        <v>107</v>
      </c>
      <c r="AD349" s="16" t="s">
        <v>221</v>
      </c>
      <c r="AE349" s="16" t="s">
        <v>36</v>
      </c>
      <c r="AG349" s="16" t="s">
        <v>100</v>
      </c>
      <c r="AH349" s="16" t="s">
        <v>105</v>
      </c>
    </row>
    <row r="350" spans="1:34" x14ac:dyDescent="0.25">
      <c r="A350" s="16" t="s">
        <v>30</v>
      </c>
      <c r="B350" s="16">
        <v>1</v>
      </c>
      <c r="C350" s="16">
        <v>21</v>
      </c>
      <c r="D350" s="16">
        <v>908</v>
      </c>
      <c r="E350" s="16" t="s">
        <v>40</v>
      </c>
      <c r="F350" s="16" t="s">
        <v>41</v>
      </c>
      <c r="G350" s="16">
        <v>20</v>
      </c>
      <c r="H350" s="16">
        <v>20</v>
      </c>
      <c r="I350" s="16" t="s">
        <v>100</v>
      </c>
      <c r="J350" s="16" t="s">
        <v>101</v>
      </c>
      <c r="K350" s="16" t="s">
        <v>101</v>
      </c>
      <c r="L350" s="16">
        <v>1</v>
      </c>
      <c r="M350" s="16" t="s">
        <v>102</v>
      </c>
      <c r="N350" s="16" t="s">
        <v>46</v>
      </c>
      <c r="O350" s="16" t="s">
        <v>82</v>
      </c>
      <c r="P350" s="16" t="s">
        <v>100</v>
      </c>
      <c r="Q350" s="16" t="s">
        <v>106</v>
      </c>
      <c r="T350" s="16">
        <v>201608</v>
      </c>
      <c r="U350" s="16" t="s">
        <v>37</v>
      </c>
      <c r="V350" s="18">
        <v>0</v>
      </c>
      <c r="W350" s="18">
        <v>62292.89</v>
      </c>
      <c r="Y350" s="16">
        <v>758507</v>
      </c>
      <c r="AA350" s="16" t="s">
        <v>35</v>
      </c>
      <c r="AB350" s="16" t="s">
        <v>107</v>
      </c>
      <c r="AD350" s="16" t="s">
        <v>221</v>
      </c>
      <c r="AE350" s="16" t="s">
        <v>36</v>
      </c>
      <c r="AG350" s="16" t="s">
        <v>100</v>
      </c>
      <c r="AH350" s="16" t="s">
        <v>105</v>
      </c>
    </row>
    <row r="351" spans="1:34" x14ac:dyDescent="0.25">
      <c r="A351" s="16" t="s">
        <v>30</v>
      </c>
      <c r="B351" s="16">
        <v>1</v>
      </c>
      <c r="C351" s="16">
        <v>21</v>
      </c>
      <c r="D351" s="16">
        <v>908</v>
      </c>
      <c r="E351" s="16" t="s">
        <v>40</v>
      </c>
      <c r="F351" s="16" t="s">
        <v>41</v>
      </c>
      <c r="G351" s="16">
        <v>20</v>
      </c>
      <c r="H351" s="16">
        <v>20</v>
      </c>
      <c r="I351" s="16" t="s">
        <v>100</v>
      </c>
      <c r="J351" s="16" t="s">
        <v>113</v>
      </c>
      <c r="K351" s="16" t="s">
        <v>113</v>
      </c>
      <c r="L351" s="16">
        <v>1</v>
      </c>
      <c r="M351" s="16" t="s">
        <v>102</v>
      </c>
      <c r="N351" s="16">
        <v>80</v>
      </c>
      <c r="P351" s="16" t="s">
        <v>127</v>
      </c>
      <c r="Q351" s="16" t="s">
        <v>48</v>
      </c>
      <c r="R351" s="16">
        <v>2793632</v>
      </c>
      <c r="S351" s="62">
        <v>3503201</v>
      </c>
      <c r="T351" s="16">
        <v>201608</v>
      </c>
      <c r="U351" s="16" t="s">
        <v>37</v>
      </c>
      <c r="V351" s="18">
        <v>0</v>
      </c>
      <c r="W351" s="18">
        <v>132.30000000000001</v>
      </c>
      <c r="AA351" s="16" t="s">
        <v>35</v>
      </c>
      <c r="AB351" s="16" t="s">
        <v>49</v>
      </c>
      <c r="AD351" s="16" t="s">
        <v>241</v>
      </c>
      <c r="AE351" s="16" t="s">
        <v>45</v>
      </c>
      <c r="AG351" s="16">
        <v>54693</v>
      </c>
      <c r="AH351" s="16" t="s">
        <v>105</v>
      </c>
    </row>
    <row r="352" spans="1:34" x14ac:dyDescent="0.25">
      <c r="A352" s="16" t="s">
        <v>30</v>
      </c>
      <c r="B352" s="16">
        <v>1</v>
      </c>
      <c r="C352" s="16">
        <v>21</v>
      </c>
      <c r="D352" s="16">
        <v>908</v>
      </c>
      <c r="E352" s="16" t="s">
        <v>40</v>
      </c>
      <c r="F352" s="16" t="s">
        <v>41</v>
      </c>
      <c r="G352" s="16">
        <v>20</v>
      </c>
      <c r="H352" s="16">
        <v>20</v>
      </c>
      <c r="I352" s="16" t="s">
        <v>100</v>
      </c>
      <c r="J352" s="16" t="s">
        <v>248</v>
      </c>
      <c r="K352" s="16" t="s">
        <v>248</v>
      </c>
      <c r="L352" s="16">
        <v>1</v>
      </c>
      <c r="M352" s="16" t="s">
        <v>102</v>
      </c>
      <c r="N352" s="16">
        <v>34</v>
      </c>
      <c r="P352" s="16" t="s">
        <v>249</v>
      </c>
      <c r="Q352" s="16" t="s">
        <v>43</v>
      </c>
      <c r="R352" s="16">
        <v>2790189</v>
      </c>
      <c r="S352" s="62">
        <v>139668</v>
      </c>
      <c r="T352" s="16">
        <v>201608</v>
      </c>
      <c r="U352" s="16" t="s">
        <v>37</v>
      </c>
      <c r="V352" s="18">
        <v>0</v>
      </c>
      <c r="W352" s="18">
        <v>637.95000000000005</v>
      </c>
      <c r="Y352" s="16">
        <v>755259</v>
      </c>
      <c r="AA352" s="16" t="s">
        <v>35</v>
      </c>
      <c r="AB352" s="16" t="s">
        <v>55</v>
      </c>
      <c r="AD352" s="16" t="s">
        <v>251</v>
      </c>
      <c r="AE352" s="16" t="s">
        <v>45</v>
      </c>
      <c r="AG352" s="16">
        <v>68926</v>
      </c>
      <c r="AH352" s="16" t="s">
        <v>105</v>
      </c>
    </row>
    <row r="353" spans="1:34" x14ac:dyDescent="0.25">
      <c r="A353" s="16" t="s">
        <v>30</v>
      </c>
      <c r="B353" s="16">
        <v>1</v>
      </c>
      <c r="C353" s="16">
        <v>21</v>
      </c>
      <c r="D353" s="16">
        <v>908</v>
      </c>
      <c r="E353" s="16" t="s">
        <v>40</v>
      </c>
      <c r="F353" s="16" t="s">
        <v>41</v>
      </c>
      <c r="G353" s="16">
        <v>20</v>
      </c>
      <c r="H353" s="16">
        <v>20</v>
      </c>
      <c r="I353" s="16" t="s">
        <v>100</v>
      </c>
      <c r="J353" s="16" t="s">
        <v>248</v>
      </c>
      <c r="K353" s="16" t="s">
        <v>248</v>
      </c>
      <c r="L353" s="16">
        <v>1</v>
      </c>
      <c r="M353" s="16" t="s">
        <v>102</v>
      </c>
      <c r="N353" s="16">
        <v>34</v>
      </c>
      <c r="P353" s="16" t="s">
        <v>100</v>
      </c>
      <c r="Q353" s="16" t="s">
        <v>81</v>
      </c>
      <c r="R353" s="16">
        <v>2790189</v>
      </c>
      <c r="T353" s="16">
        <v>201608</v>
      </c>
      <c r="U353" s="16" t="s">
        <v>34</v>
      </c>
      <c r="V353" s="18">
        <v>0</v>
      </c>
      <c r="W353" s="18">
        <v>-637.95000000000005</v>
      </c>
      <c r="Y353" s="16">
        <v>755259</v>
      </c>
      <c r="AA353" s="16" t="s">
        <v>35</v>
      </c>
      <c r="AB353" s="16" t="s">
        <v>107</v>
      </c>
      <c r="AD353" s="16" t="s">
        <v>253</v>
      </c>
      <c r="AE353" s="16" t="s">
        <v>36</v>
      </c>
      <c r="AG353" s="16" t="s">
        <v>100</v>
      </c>
      <c r="AH353" s="16" t="s">
        <v>105</v>
      </c>
    </row>
    <row r="354" spans="1:34" x14ac:dyDescent="0.25">
      <c r="A354" s="16" t="s">
        <v>30</v>
      </c>
      <c r="B354" s="16">
        <v>1</v>
      </c>
      <c r="C354" s="16">
        <v>21</v>
      </c>
      <c r="D354" s="16">
        <v>908</v>
      </c>
      <c r="E354" s="16" t="s">
        <v>40</v>
      </c>
      <c r="F354" s="16" t="s">
        <v>41</v>
      </c>
      <c r="G354" s="16">
        <v>20</v>
      </c>
      <c r="H354" s="16">
        <v>20</v>
      </c>
      <c r="I354" s="16" t="s">
        <v>100</v>
      </c>
      <c r="J354" s="16" t="s">
        <v>248</v>
      </c>
      <c r="K354" s="16" t="s">
        <v>248</v>
      </c>
      <c r="L354" s="16">
        <v>1</v>
      </c>
      <c r="M354" s="16" t="s">
        <v>102</v>
      </c>
      <c r="N354" s="16" t="s">
        <v>46</v>
      </c>
      <c r="P354" s="16" t="s">
        <v>249</v>
      </c>
      <c r="Q354" s="16" t="s">
        <v>259</v>
      </c>
      <c r="R354" s="16">
        <v>2790189</v>
      </c>
      <c r="S354" s="62">
        <v>139668</v>
      </c>
      <c r="T354" s="16">
        <v>201608</v>
      </c>
      <c r="U354" s="16" t="s">
        <v>37</v>
      </c>
      <c r="V354" s="18">
        <v>12758.94</v>
      </c>
      <c r="W354" s="18">
        <v>12758.94</v>
      </c>
      <c r="X354" s="16" t="s">
        <v>56</v>
      </c>
      <c r="Y354" s="16">
        <v>755259</v>
      </c>
      <c r="AA354" s="16" t="s">
        <v>35</v>
      </c>
      <c r="AB354" s="16" t="s">
        <v>55</v>
      </c>
      <c r="AD354" s="16" t="s">
        <v>251</v>
      </c>
      <c r="AE354" s="16" t="s">
        <v>45</v>
      </c>
      <c r="AG354" s="16">
        <v>68926</v>
      </c>
      <c r="AH354" s="16" t="s">
        <v>105</v>
      </c>
    </row>
    <row r="355" spans="1:34" x14ac:dyDescent="0.25">
      <c r="A355" s="16" t="s">
        <v>30</v>
      </c>
      <c r="B355" s="16">
        <v>1</v>
      </c>
      <c r="C355" s="16">
        <v>21</v>
      </c>
      <c r="D355" s="16">
        <v>908</v>
      </c>
      <c r="E355" s="16" t="s">
        <v>40</v>
      </c>
      <c r="F355" s="16" t="s">
        <v>41</v>
      </c>
      <c r="G355" s="16">
        <v>20</v>
      </c>
      <c r="H355" s="16">
        <v>20</v>
      </c>
      <c r="I355" s="16" t="s">
        <v>100</v>
      </c>
      <c r="J355" s="16" t="s">
        <v>248</v>
      </c>
      <c r="K355" s="16" t="s">
        <v>248</v>
      </c>
      <c r="L355" s="16">
        <v>1</v>
      </c>
      <c r="M355" s="16" t="s">
        <v>102</v>
      </c>
      <c r="N355" s="16" t="s">
        <v>46</v>
      </c>
      <c r="O355" s="16" t="s">
        <v>82</v>
      </c>
      <c r="P355" s="16" t="s">
        <v>100</v>
      </c>
      <c r="Q355" s="16" t="s">
        <v>263</v>
      </c>
      <c r="R355" s="16">
        <v>2790189</v>
      </c>
      <c r="T355" s="16">
        <v>201608</v>
      </c>
      <c r="U355" s="16" t="s">
        <v>34</v>
      </c>
      <c r="V355" s="18">
        <v>0</v>
      </c>
      <c r="W355" s="18">
        <v>-12758.94</v>
      </c>
      <c r="Y355" s="16">
        <v>755259</v>
      </c>
      <c r="AA355" s="16" t="s">
        <v>35</v>
      </c>
      <c r="AB355" s="16" t="s">
        <v>107</v>
      </c>
      <c r="AD355" s="16" t="s">
        <v>220</v>
      </c>
      <c r="AE355" s="16" t="s">
        <v>36</v>
      </c>
      <c r="AG355" s="16" t="s">
        <v>100</v>
      </c>
      <c r="AH355" s="16" t="s">
        <v>105</v>
      </c>
    </row>
    <row r="356" spans="1:34" x14ac:dyDescent="0.25">
      <c r="A356" s="16" t="s">
        <v>30</v>
      </c>
      <c r="B356" s="16">
        <v>1</v>
      </c>
      <c r="C356" s="16">
        <v>21</v>
      </c>
      <c r="D356" s="16">
        <v>908</v>
      </c>
      <c r="E356" s="16" t="s">
        <v>40</v>
      </c>
      <c r="F356" s="16" t="s">
        <v>41</v>
      </c>
      <c r="G356" s="16">
        <v>20</v>
      </c>
      <c r="H356" s="16">
        <v>20</v>
      </c>
      <c r="I356" s="16" t="s">
        <v>100</v>
      </c>
      <c r="J356" s="16" t="s">
        <v>248</v>
      </c>
      <c r="K356" s="16" t="s">
        <v>248</v>
      </c>
      <c r="L356" s="16">
        <v>1</v>
      </c>
      <c r="M356" s="16" t="s">
        <v>102</v>
      </c>
      <c r="N356" s="16" t="s">
        <v>46</v>
      </c>
      <c r="O356" s="16" t="s">
        <v>82</v>
      </c>
      <c r="P356" s="16" t="s">
        <v>100</v>
      </c>
      <c r="Q356" s="16" t="s">
        <v>263</v>
      </c>
      <c r="R356" s="16">
        <v>2790191</v>
      </c>
      <c r="T356" s="16">
        <v>201608</v>
      </c>
      <c r="U356" s="16" t="s">
        <v>34</v>
      </c>
      <c r="V356" s="18">
        <v>0</v>
      </c>
      <c r="W356" s="18">
        <v>-10592.32</v>
      </c>
      <c r="Y356" s="16">
        <v>755259</v>
      </c>
      <c r="AA356" s="16" t="s">
        <v>35</v>
      </c>
      <c r="AB356" s="16" t="s">
        <v>107</v>
      </c>
      <c r="AD356" s="16" t="s">
        <v>220</v>
      </c>
      <c r="AE356" s="16" t="s">
        <v>36</v>
      </c>
      <c r="AG356" s="16" t="s">
        <v>100</v>
      </c>
      <c r="AH356" s="16" t="s">
        <v>105</v>
      </c>
    </row>
    <row r="357" spans="1:34" x14ac:dyDescent="0.25">
      <c r="A357" s="16" t="s">
        <v>30</v>
      </c>
      <c r="B357" s="16">
        <v>1</v>
      </c>
      <c r="C357" s="16">
        <v>21</v>
      </c>
      <c r="D357" s="16">
        <v>908</v>
      </c>
      <c r="E357" s="16" t="s">
        <v>40</v>
      </c>
      <c r="F357" s="16" t="s">
        <v>41</v>
      </c>
      <c r="G357" s="16">
        <v>20</v>
      </c>
      <c r="H357" s="16">
        <v>20</v>
      </c>
      <c r="I357" s="16" t="s">
        <v>100</v>
      </c>
      <c r="J357" s="16" t="s">
        <v>248</v>
      </c>
      <c r="K357" s="16" t="s">
        <v>248</v>
      </c>
      <c r="L357" s="16">
        <v>1</v>
      </c>
      <c r="M357" s="16" t="s">
        <v>102</v>
      </c>
      <c r="N357" s="16" t="s">
        <v>46</v>
      </c>
      <c r="O357" s="16" t="s">
        <v>82</v>
      </c>
      <c r="P357" s="16" t="s">
        <v>100</v>
      </c>
      <c r="Q357" s="16" t="s">
        <v>263</v>
      </c>
      <c r="R357" s="16">
        <v>2816781</v>
      </c>
      <c r="T357" s="16">
        <v>201608</v>
      </c>
      <c r="U357" s="16" t="s">
        <v>37</v>
      </c>
      <c r="V357" s="18">
        <v>0</v>
      </c>
      <c r="W357" s="18">
        <v>39624.36</v>
      </c>
      <c r="Y357" s="16">
        <v>755259</v>
      </c>
      <c r="AA357" s="16" t="s">
        <v>35</v>
      </c>
      <c r="AB357" s="16" t="s">
        <v>107</v>
      </c>
      <c r="AD357" s="16" t="s">
        <v>221</v>
      </c>
      <c r="AE357" s="16" t="s">
        <v>36</v>
      </c>
      <c r="AG357" s="16" t="s">
        <v>100</v>
      </c>
      <c r="AH357" s="16" t="s">
        <v>105</v>
      </c>
    </row>
    <row r="358" spans="1:34" x14ac:dyDescent="0.25">
      <c r="A358" s="16" t="s">
        <v>30</v>
      </c>
      <c r="B358" s="16">
        <v>1</v>
      </c>
      <c r="C358" s="16">
        <v>21</v>
      </c>
      <c r="D358" s="16">
        <v>908</v>
      </c>
      <c r="E358" s="16" t="s">
        <v>40</v>
      </c>
      <c r="F358" s="16" t="s">
        <v>41</v>
      </c>
      <c r="G358" s="16">
        <v>20</v>
      </c>
      <c r="H358" s="16">
        <v>20</v>
      </c>
      <c r="I358" s="16" t="s">
        <v>100</v>
      </c>
      <c r="J358" s="16" t="s">
        <v>248</v>
      </c>
      <c r="K358" s="16" t="s">
        <v>248</v>
      </c>
      <c r="L358" s="16">
        <v>1</v>
      </c>
      <c r="M358" s="16" t="s">
        <v>102</v>
      </c>
      <c r="N358" s="16" t="s">
        <v>46</v>
      </c>
      <c r="O358" s="16" t="s">
        <v>82</v>
      </c>
      <c r="P358" s="16" t="s">
        <v>100</v>
      </c>
      <c r="Q358" s="16" t="s">
        <v>263</v>
      </c>
      <c r="R358" s="16">
        <v>2816782</v>
      </c>
      <c r="T358" s="16">
        <v>201608</v>
      </c>
      <c r="U358" s="16" t="s">
        <v>37</v>
      </c>
      <c r="V358" s="18">
        <v>0</v>
      </c>
      <c r="W358" s="18">
        <v>9595.98</v>
      </c>
      <c r="Y358" s="16">
        <v>755259</v>
      </c>
      <c r="AA358" s="16" t="s">
        <v>35</v>
      </c>
      <c r="AB358" s="16" t="s">
        <v>107</v>
      </c>
      <c r="AD358" s="16" t="s">
        <v>221</v>
      </c>
      <c r="AE358" s="16" t="s">
        <v>36</v>
      </c>
      <c r="AG358" s="16" t="s">
        <v>100</v>
      </c>
      <c r="AH358" s="16" t="s">
        <v>105</v>
      </c>
    </row>
    <row r="359" spans="1:34" x14ac:dyDescent="0.25">
      <c r="A359" s="16" t="s">
        <v>30</v>
      </c>
      <c r="B359" s="16">
        <v>1</v>
      </c>
      <c r="C359" s="16">
        <v>21</v>
      </c>
      <c r="D359" s="16">
        <v>908</v>
      </c>
      <c r="E359" s="16" t="s">
        <v>40</v>
      </c>
      <c r="F359" s="16" t="s">
        <v>41</v>
      </c>
      <c r="G359" s="16">
        <v>20</v>
      </c>
      <c r="H359" s="16">
        <v>20</v>
      </c>
      <c r="I359" s="16" t="s">
        <v>100</v>
      </c>
      <c r="J359" s="16" t="s">
        <v>248</v>
      </c>
      <c r="K359" s="16" t="s">
        <v>248</v>
      </c>
      <c r="L359" s="16">
        <v>1</v>
      </c>
      <c r="M359" s="16" t="s">
        <v>102</v>
      </c>
      <c r="N359" s="16" t="s">
        <v>46</v>
      </c>
      <c r="O359" s="16" t="s">
        <v>82</v>
      </c>
      <c r="P359" s="16" t="s">
        <v>100</v>
      </c>
      <c r="Q359" s="16" t="s">
        <v>263</v>
      </c>
      <c r="R359" s="16">
        <v>2816784</v>
      </c>
      <c r="T359" s="16">
        <v>201608</v>
      </c>
      <c r="U359" s="16" t="s">
        <v>37</v>
      </c>
      <c r="V359" s="18">
        <v>0</v>
      </c>
      <c r="W359" s="18">
        <v>8760.4</v>
      </c>
      <c r="Y359" s="16">
        <v>755259</v>
      </c>
      <c r="AA359" s="16" t="s">
        <v>35</v>
      </c>
      <c r="AB359" s="16" t="s">
        <v>107</v>
      </c>
      <c r="AD359" s="16" t="s">
        <v>221</v>
      </c>
      <c r="AE359" s="16" t="s">
        <v>36</v>
      </c>
      <c r="AG359" s="16" t="s">
        <v>100</v>
      </c>
      <c r="AH359" s="16" t="s">
        <v>105</v>
      </c>
    </row>
    <row r="360" spans="1:34" x14ac:dyDescent="0.25">
      <c r="A360" s="16" t="s">
        <v>30</v>
      </c>
      <c r="B360" s="16">
        <v>1</v>
      </c>
      <c r="C360" s="16">
        <v>21</v>
      </c>
      <c r="D360" s="16">
        <v>908</v>
      </c>
      <c r="E360" s="16" t="s">
        <v>40</v>
      </c>
      <c r="F360" s="16" t="s">
        <v>41</v>
      </c>
      <c r="G360" s="16">
        <v>20</v>
      </c>
      <c r="H360" s="16">
        <v>20</v>
      </c>
      <c r="I360" s="16" t="s">
        <v>100</v>
      </c>
      <c r="J360" s="16" t="s">
        <v>248</v>
      </c>
      <c r="K360" s="16" t="s">
        <v>248</v>
      </c>
      <c r="L360" s="16">
        <v>1</v>
      </c>
      <c r="M360" s="16" t="s">
        <v>102</v>
      </c>
      <c r="N360" s="16" t="s">
        <v>46</v>
      </c>
      <c r="O360" s="16" t="s">
        <v>82</v>
      </c>
      <c r="P360" s="16" t="s">
        <v>100</v>
      </c>
      <c r="Q360" s="16" t="s">
        <v>263</v>
      </c>
      <c r="R360" s="16">
        <v>2816785</v>
      </c>
      <c r="T360" s="16">
        <v>201608</v>
      </c>
      <c r="U360" s="16" t="s">
        <v>37</v>
      </c>
      <c r="V360" s="18">
        <v>0</v>
      </c>
      <c r="W360" s="18">
        <v>8235</v>
      </c>
      <c r="Y360" s="16">
        <v>755259</v>
      </c>
      <c r="AA360" s="16" t="s">
        <v>35</v>
      </c>
      <c r="AB360" s="16" t="s">
        <v>107</v>
      </c>
      <c r="AD360" s="16" t="s">
        <v>221</v>
      </c>
      <c r="AE360" s="16" t="s">
        <v>36</v>
      </c>
      <c r="AG360" s="16" t="s">
        <v>100</v>
      </c>
      <c r="AH360" s="16" t="s">
        <v>105</v>
      </c>
    </row>
    <row r="361" spans="1:34" x14ac:dyDescent="0.25">
      <c r="A361" s="16" t="s">
        <v>30</v>
      </c>
      <c r="B361" s="16">
        <v>1</v>
      </c>
      <c r="C361" s="16">
        <v>21</v>
      </c>
      <c r="D361" s="16">
        <v>908</v>
      </c>
      <c r="E361" s="16" t="s">
        <v>40</v>
      </c>
      <c r="F361" s="16" t="s">
        <v>41</v>
      </c>
      <c r="G361" s="16">
        <v>20</v>
      </c>
      <c r="H361" s="16">
        <v>20</v>
      </c>
      <c r="I361" s="16" t="s">
        <v>100</v>
      </c>
      <c r="J361" s="16" t="s">
        <v>248</v>
      </c>
      <c r="K361" s="16" t="s">
        <v>248</v>
      </c>
      <c r="L361" s="16">
        <v>1</v>
      </c>
      <c r="M361" s="16" t="s">
        <v>102</v>
      </c>
      <c r="N361" s="16" t="s">
        <v>46</v>
      </c>
      <c r="O361" s="16" t="s">
        <v>82</v>
      </c>
      <c r="P361" s="16" t="s">
        <v>100</v>
      </c>
      <c r="Q361" s="16" t="s">
        <v>263</v>
      </c>
      <c r="R361" s="16">
        <v>2816790</v>
      </c>
      <c r="T361" s="16">
        <v>201608</v>
      </c>
      <c r="U361" s="16" t="s">
        <v>37</v>
      </c>
      <c r="V361" s="18">
        <v>0</v>
      </c>
      <c r="W361" s="18">
        <v>9674.16</v>
      </c>
      <c r="Y361" s="16">
        <v>755259</v>
      </c>
      <c r="AA361" s="16" t="s">
        <v>35</v>
      </c>
      <c r="AB361" s="16" t="s">
        <v>107</v>
      </c>
      <c r="AD361" s="16" t="s">
        <v>221</v>
      </c>
      <c r="AE361" s="16" t="s">
        <v>36</v>
      </c>
      <c r="AG361" s="16" t="s">
        <v>100</v>
      </c>
      <c r="AH361" s="16" t="s">
        <v>105</v>
      </c>
    </row>
    <row r="362" spans="1:34" x14ac:dyDescent="0.25">
      <c r="A362" s="16" t="s">
        <v>30</v>
      </c>
      <c r="B362" s="16">
        <v>1</v>
      </c>
      <c r="C362" s="16">
        <v>21</v>
      </c>
      <c r="D362" s="16">
        <v>908</v>
      </c>
      <c r="E362" s="16" t="s">
        <v>40</v>
      </c>
      <c r="F362" s="16" t="s">
        <v>41</v>
      </c>
      <c r="G362" s="16">
        <v>20</v>
      </c>
      <c r="H362" s="16">
        <v>20</v>
      </c>
      <c r="I362" s="16" t="s">
        <v>100</v>
      </c>
      <c r="J362" s="16" t="s">
        <v>248</v>
      </c>
      <c r="K362" s="16" t="s">
        <v>248</v>
      </c>
      <c r="L362" s="16">
        <v>1</v>
      </c>
      <c r="M362" s="16" t="s">
        <v>102</v>
      </c>
      <c r="N362" s="16" t="s">
        <v>46</v>
      </c>
      <c r="O362" s="16" t="s">
        <v>82</v>
      </c>
      <c r="P362" s="16" t="s">
        <v>100</v>
      </c>
      <c r="Q362" s="16" t="s">
        <v>263</v>
      </c>
      <c r="R362" s="16">
        <v>2816815</v>
      </c>
      <c r="T362" s="16">
        <v>201608</v>
      </c>
      <c r="U362" s="16" t="s">
        <v>37</v>
      </c>
      <c r="V362" s="18">
        <v>0</v>
      </c>
      <c r="W362" s="18">
        <v>5728.68</v>
      </c>
      <c r="Y362" s="16">
        <v>755259</v>
      </c>
      <c r="AA362" s="16" t="s">
        <v>35</v>
      </c>
      <c r="AB362" s="16" t="s">
        <v>107</v>
      </c>
      <c r="AD362" s="16" t="s">
        <v>221</v>
      </c>
      <c r="AE362" s="16" t="s">
        <v>36</v>
      </c>
      <c r="AG362" s="16" t="s">
        <v>100</v>
      </c>
      <c r="AH362" s="16" t="s">
        <v>105</v>
      </c>
    </row>
    <row r="363" spans="1:34" x14ac:dyDescent="0.25">
      <c r="A363" s="16" t="s">
        <v>30</v>
      </c>
      <c r="B363" s="16">
        <v>1</v>
      </c>
      <c r="C363" s="16">
        <v>21</v>
      </c>
      <c r="D363" s="16">
        <v>908</v>
      </c>
      <c r="E363" s="16" t="s">
        <v>40</v>
      </c>
      <c r="F363" s="16" t="s">
        <v>41</v>
      </c>
      <c r="G363" s="16">
        <v>20</v>
      </c>
      <c r="H363" s="16">
        <v>20</v>
      </c>
      <c r="I363" s="16" t="s">
        <v>100</v>
      </c>
      <c r="J363" s="16" t="s">
        <v>248</v>
      </c>
      <c r="K363" s="16" t="s">
        <v>248</v>
      </c>
      <c r="L363" s="16">
        <v>1</v>
      </c>
      <c r="M363" s="16" t="s">
        <v>102</v>
      </c>
      <c r="N363" s="16" t="s">
        <v>46</v>
      </c>
      <c r="O363" s="16" t="s">
        <v>82</v>
      </c>
      <c r="P363" s="16" t="s">
        <v>100</v>
      </c>
      <c r="Q363" s="16" t="s">
        <v>263</v>
      </c>
      <c r="R363" s="16">
        <v>2816818</v>
      </c>
      <c r="T363" s="16">
        <v>201608</v>
      </c>
      <c r="U363" s="16" t="s">
        <v>37</v>
      </c>
      <c r="V363" s="18">
        <v>0</v>
      </c>
      <c r="W363" s="18">
        <v>8044.94</v>
      </c>
      <c r="Y363" s="16">
        <v>755259</v>
      </c>
      <c r="AA363" s="16" t="s">
        <v>35</v>
      </c>
      <c r="AB363" s="16" t="s">
        <v>107</v>
      </c>
      <c r="AD363" s="16" t="s">
        <v>221</v>
      </c>
      <c r="AE363" s="16" t="s">
        <v>36</v>
      </c>
      <c r="AG363" s="16" t="s">
        <v>100</v>
      </c>
      <c r="AH363" s="16" t="s">
        <v>105</v>
      </c>
    </row>
    <row r="364" spans="1:34" x14ac:dyDescent="0.25">
      <c r="A364" s="16" t="s">
        <v>30</v>
      </c>
      <c r="B364" s="16">
        <v>1</v>
      </c>
      <c r="C364" s="16">
        <v>21</v>
      </c>
      <c r="D364" s="16">
        <v>908</v>
      </c>
      <c r="E364" s="16" t="s">
        <v>40</v>
      </c>
      <c r="F364" s="16" t="s">
        <v>41</v>
      </c>
      <c r="G364" s="16">
        <v>20</v>
      </c>
      <c r="H364" s="16">
        <v>20</v>
      </c>
      <c r="I364" s="16" t="s">
        <v>100</v>
      </c>
      <c r="J364" s="16" t="s">
        <v>248</v>
      </c>
      <c r="K364" s="16" t="s">
        <v>248</v>
      </c>
      <c r="L364" s="16">
        <v>1</v>
      </c>
      <c r="M364" s="16" t="s">
        <v>102</v>
      </c>
      <c r="N364" s="16" t="s">
        <v>46</v>
      </c>
      <c r="O364" s="16" t="s">
        <v>82</v>
      </c>
      <c r="P364" s="16" t="s">
        <v>100</v>
      </c>
      <c r="Q364" s="16" t="s">
        <v>263</v>
      </c>
      <c r="R364" s="16">
        <v>2816819</v>
      </c>
      <c r="T364" s="16">
        <v>201608</v>
      </c>
      <c r="U364" s="16" t="s">
        <v>37</v>
      </c>
      <c r="V364" s="18">
        <v>0</v>
      </c>
      <c r="W364" s="18">
        <v>773.92</v>
      </c>
      <c r="Y364" s="16">
        <v>755259</v>
      </c>
      <c r="AA364" s="16" t="s">
        <v>35</v>
      </c>
      <c r="AB364" s="16" t="s">
        <v>107</v>
      </c>
      <c r="AD364" s="16" t="s">
        <v>221</v>
      </c>
      <c r="AE364" s="16" t="s">
        <v>36</v>
      </c>
      <c r="AG364" s="16" t="s">
        <v>100</v>
      </c>
      <c r="AH364" s="16" t="s">
        <v>105</v>
      </c>
    </row>
    <row r="365" spans="1:34" x14ac:dyDescent="0.25">
      <c r="A365" s="16" t="s">
        <v>30</v>
      </c>
      <c r="B365" s="16">
        <v>1</v>
      </c>
      <c r="C365" s="16">
        <v>21</v>
      </c>
      <c r="D365" s="16">
        <v>908</v>
      </c>
      <c r="E365" s="16" t="s">
        <v>40</v>
      </c>
      <c r="F365" s="16" t="s">
        <v>41</v>
      </c>
      <c r="G365" s="16">
        <v>20</v>
      </c>
      <c r="H365" s="16">
        <v>20</v>
      </c>
      <c r="I365" s="16" t="s">
        <v>100</v>
      </c>
      <c r="J365" s="16" t="s">
        <v>121</v>
      </c>
      <c r="K365" s="16" t="s">
        <v>121</v>
      </c>
      <c r="L365" s="16">
        <v>1</v>
      </c>
      <c r="M365" s="16" t="s">
        <v>102</v>
      </c>
      <c r="N365" s="16">
        <v>34</v>
      </c>
      <c r="P365" s="16" t="s">
        <v>122</v>
      </c>
      <c r="Q365" s="16" t="s">
        <v>43</v>
      </c>
      <c r="R365" s="16">
        <v>2790240</v>
      </c>
      <c r="S365" s="62">
        <v>54832</v>
      </c>
      <c r="T365" s="16">
        <v>201608</v>
      </c>
      <c r="U365" s="16" t="s">
        <v>37</v>
      </c>
      <c r="V365" s="18">
        <v>0</v>
      </c>
      <c r="W365" s="18">
        <v>434.13</v>
      </c>
      <c r="Y365" s="16">
        <v>751554</v>
      </c>
      <c r="AA365" s="16" t="s">
        <v>35</v>
      </c>
      <c r="AB365" s="16" t="s">
        <v>55</v>
      </c>
      <c r="AD365" s="16" t="s">
        <v>265</v>
      </c>
      <c r="AE365" s="16" t="s">
        <v>45</v>
      </c>
      <c r="AG365" s="16">
        <v>64877</v>
      </c>
      <c r="AH365" s="16" t="s">
        <v>105</v>
      </c>
    </row>
    <row r="366" spans="1:34" x14ac:dyDescent="0.25">
      <c r="A366" s="16" t="s">
        <v>30</v>
      </c>
      <c r="B366" s="16">
        <v>1</v>
      </c>
      <c r="C366" s="16">
        <v>21</v>
      </c>
      <c r="D366" s="16">
        <v>908</v>
      </c>
      <c r="E366" s="16" t="s">
        <v>40</v>
      </c>
      <c r="F366" s="16" t="s">
        <v>41</v>
      </c>
      <c r="G366" s="16">
        <v>20</v>
      </c>
      <c r="H366" s="16">
        <v>20</v>
      </c>
      <c r="I366" s="16" t="s">
        <v>100</v>
      </c>
      <c r="J366" s="16" t="s">
        <v>121</v>
      </c>
      <c r="K366" s="16" t="s">
        <v>121</v>
      </c>
      <c r="L366" s="16">
        <v>1</v>
      </c>
      <c r="M366" s="16" t="s">
        <v>102</v>
      </c>
      <c r="N366" s="16">
        <v>34</v>
      </c>
      <c r="P366" s="16" t="s">
        <v>122</v>
      </c>
      <c r="Q366" s="16" t="s">
        <v>43</v>
      </c>
      <c r="R366" s="16">
        <v>2807498</v>
      </c>
      <c r="S366" s="62">
        <v>55386</v>
      </c>
      <c r="T366" s="16">
        <v>201608</v>
      </c>
      <c r="U366" s="16" t="s">
        <v>37</v>
      </c>
      <c r="V366" s="18">
        <v>0</v>
      </c>
      <c r="W366" s="18">
        <v>422.93</v>
      </c>
      <c r="Y366" s="16">
        <v>751554</v>
      </c>
      <c r="AA366" s="16" t="s">
        <v>35</v>
      </c>
      <c r="AB366" s="16" t="s">
        <v>55</v>
      </c>
      <c r="AD366" s="16" t="s">
        <v>266</v>
      </c>
      <c r="AE366" s="16" t="s">
        <v>45</v>
      </c>
      <c r="AG366" s="16">
        <v>64877</v>
      </c>
      <c r="AH366" s="16" t="s">
        <v>105</v>
      </c>
    </row>
    <row r="367" spans="1:34" x14ac:dyDescent="0.25">
      <c r="A367" s="16" t="s">
        <v>30</v>
      </c>
      <c r="B367" s="16">
        <v>1</v>
      </c>
      <c r="C367" s="16">
        <v>21</v>
      </c>
      <c r="D367" s="16">
        <v>908</v>
      </c>
      <c r="E367" s="16" t="s">
        <v>40</v>
      </c>
      <c r="F367" s="16" t="s">
        <v>41</v>
      </c>
      <c r="G367" s="16">
        <v>20</v>
      </c>
      <c r="H367" s="16">
        <v>20</v>
      </c>
      <c r="I367" s="16" t="s">
        <v>100</v>
      </c>
      <c r="J367" s="16" t="s">
        <v>121</v>
      </c>
      <c r="K367" s="16" t="s">
        <v>121</v>
      </c>
      <c r="L367" s="16">
        <v>1</v>
      </c>
      <c r="M367" s="16" t="s">
        <v>102</v>
      </c>
      <c r="N367" s="16">
        <v>34</v>
      </c>
      <c r="P367" s="16" t="s">
        <v>100</v>
      </c>
      <c r="Q367" s="16" t="s">
        <v>81</v>
      </c>
      <c r="R367" s="16">
        <v>2790240</v>
      </c>
      <c r="T367" s="16">
        <v>201608</v>
      </c>
      <c r="U367" s="16" t="s">
        <v>34</v>
      </c>
      <c r="V367" s="18">
        <v>0</v>
      </c>
      <c r="W367" s="18">
        <v>-434.13</v>
      </c>
      <c r="Y367" s="16">
        <v>751554</v>
      </c>
      <c r="AA367" s="16" t="s">
        <v>35</v>
      </c>
      <c r="AB367" s="16" t="s">
        <v>107</v>
      </c>
      <c r="AD367" s="16" t="s">
        <v>253</v>
      </c>
      <c r="AE367" s="16" t="s">
        <v>36</v>
      </c>
      <c r="AG367" s="16" t="s">
        <v>100</v>
      </c>
      <c r="AH367" s="16" t="s">
        <v>105</v>
      </c>
    </row>
    <row r="368" spans="1:34" x14ac:dyDescent="0.25">
      <c r="A368" s="16" t="s">
        <v>30</v>
      </c>
      <c r="B368" s="16">
        <v>1</v>
      </c>
      <c r="C368" s="16">
        <v>21</v>
      </c>
      <c r="D368" s="16">
        <v>908</v>
      </c>
      <c r="E368" s="16" t="s">
        <v>40</v>
      </c>
      <c r="F368" s="16" t="s">
        <v>41</v>
      </c>
      <c r="G368" s="16">
        <v>20</v>
      </c>
      <c r="H368" s="16">
        <v>20</v>
      </c>
      <c r="I368" s="16" t="s">
        <v>100</v>
      </c>
      <c r="J368" s="16" t="s">
        <v>121</v>
      </c>
      <c r="K368" s="16" t="s">
        <v>121</v>
      </c>
      <c r="L368" s="16">
        <v>1</v>
      </c>
      <c r="M368" s="16" t="s">
        <v>102</v>
      </c>
      <c r="N368" s="16">
        <v>34</v>
      </c>
      <c r="P368" s="16" t="s">
        <v>100</v>
      </c>
      <c r="Q368" s="16" t="s">
        <v>81</v>
      </c>
      <c r="R368" s="16">
        <v>2807498</v>
      </c>
      <c r="T368" s="16">
        <v>201608</v>
      </c>
      <c r="U368" s="16" t="s">
        <v>34</v>
      </c>
      <c r="V368" s="18">
        <v>0</v>
      </c>
      <c r="W368" s="18">
        <v>-422.93</v>
      </c>
      <c r="Y368" s="16">
        <v>751554</v>
      </c>
      <c r="AA368" s="16" t="s">
        <v>35</v>
      </c>
      <c r="AB368" s="16" t="s">
        <v>107</v>
      </c>
      <c r="AD368" s="16" t="s">
        <v>253</v>
      </c>
      <c r="AE368" s="16" t="s">
        <v>36</v>
      </c>
      <c r="AG368" s="16" t="s">
        <v>100</v>
      </c>
      <c r="AH368" s="16" t="s">
        <v>105</v>
      </c>
    </row>
    <row r="369" spans="1:34" x14ac:dyDescent="0.25">
      <c r="A369" s="16" t="s">
        <v>30</v>
      </c>
      <c r="B369" s="16">
        <v>1</v>
      </c>
      <c r="C369" s="16">
        <v>21</v>
      </c>
      <c r="D369" s="16">
        <v>908</v>
      </c>
      <c r="E369" s="16" t="s">
        <v>40</v>
      </c>
      <c r="F369" s="16" t="s">
        <v>41</v>
      </c>
      <c r="G369" s="16">
        <v>20</v>
      </c>
      <c r="H369" s="16">
        <v>20</v>
      </c>
      <c r="I369" s="16" t="s">
        <v>100</v>
      </c>
      <c r="J369" s="16" t="s">
        <v>121</v>
      </c>
      <c r="K369" s="16" t="s">
        <v>121</v>
      </c>
      <c r="L369" s="16">
        <v>1</v>
      </c>
      <c r="M369" s="16" t="s">
        <v>102</v>
      </c>
      <c r="N369" s="16" t="s">
        <v>47</v>
      </c>
      <c r="P369" s="16" t="s">
        <v>122</v>
      </c>
      <c r="Q369" s="16" t="s">
        <v>267</v>
      </c>
      <c r="R369" s="16">
        <v>2790240</v>
      </c>
      <c r="S369" s="62">
        <v>54832</v>
      </c>
      <c r="T369" s="16">
        <v>201608</v>
      </c>
      <c r="U369" s="16" t="s">
        <v>37</v>
      </c>
      <c r="V369" s="18">
        <v>8682.5</v>
      </c>
      <c r="W369" s="18">
        <v>8682.5</v>
      </c>
      <c r="X369" s="16" t="s">
        <v>56</v>
      </c>
      <c r="Y369" s="16">
        <v>751554</v>
      </c>
      <c r="AA369" s="16" t="s">
        <v>35</v>
      </c>
      <c r="AB369" s="16" t="s">
        <v>55</v>
      </c>
      <c r="AD369" s="16" t="s">
        <v>265</v>
      </c>
      <c r="AE369" s="16" t="s">
        <v>45</v>
      </c>
      <c r="AG369" s="16">
        <v>64877</v>
      </c>
      <c r="AH369" s="16" t="s">
        <v>105</v>
      </c>
    </row>
    <row r="370" spans="1:34" x14ac:dyDescent="0.25">
      <c r="A370" s="16" t="s">
        <v>30</v>
      </c>
      <c r="B370" s="16">
        <v>1</v>
      </c>
      <c r="C370" s="16">
        <v>21</v>
      </c>
      <c r="D370" s="16">
        <v>908</v>
      </c>
      <c r="E370" s="16" t="s">
        <v>40</v>
      </c>
      <c r="F370" s="16" t="s">
        <v>41</v>
      </c>
      <c r="G370" s="16">
        <v>20</v>
      </c>
      <c r="H370" s="16">
        <v>20</v>
      </c>
      <c r="I370" s="16" t="s">
        <v>100</v>
      </c>
      <c r="J370" s="16" t="s">
        <v>121</v>
      </c>
      <c r="K370" s="16" t="s">
        <v>121</v>
      </c>
      <c r="L370" s="16">
        <v>1</v>
      </c>
      <c r="M370" s="16" t="s">
        <v>102</v>
      </c>
      <c r="N370" s="16" t="s">
        <v>47</v>
      </c>
      <c r="P370" s="16" t="s">
        <v>122</v>
      </c>
      <c r="Q370" s="16" t="s">
        <v>267</v>
      </c>
      <c r="R370" s="16">
        <v>2807498</v>
      </c>
      <c r="S370" s="62">
        <v>55386</v>
      </c>
      <c r="T370" s="16">
        <v>201608</v>
      </c>
      <c r="U370" s="16" t="s">
        <v>37</v>
      </c>
      <c r="V370" s="18">
        <v>8458.5</v>
      </c>
      <c r="W370" s="18">
        <v>8458.5</v>
      </c>
      <c r="X370" s="16" t="s">
        <v>56</v>
      </c>
      <c r="Y370" s="16">
        <v>751554</v>
      </c>
      <c r="AA370" s="16" t="s">
        <v>35</v>
      </c>
      <c r="AB370" s="16" t="s">
        <v>55</v>
      </c>
      <c r="AD370" s="16" t="s">
        <v>266</v>
      </c>
      <c r="AE370" s="16" t="s">
        <v>45</v>
      </c>
      <c r="AG370" s="16">
        <v>64877</v>
      </c>
      <c r="AH370" s="16" t="s">
        <v>105</v>
      </c>
    </row>
    <row r="371" spans="1:34" x14ac:dyDescent="0.25">
      <c r="A371" s="16" t="s">
        <v>30</v>
      </c>
      <c r="B371" s="16">
        <v>1</v>
      </c>
      <c r="C371" s="16">
        <v>21</v>
      </c>
      <c r="D371" s="16">
        <v>908</v>
      </c>
      <c r="E371" s="16" t="s">
        <v>40</v>
      </c>
      <c r="F371" s="16" t="s">
        <v>41</v>
      </c>
      <c r="G371" s="16">
        <v>20</v>
      </c>
      <c r="H371" s="16">
        <v>20</v>
      </c>
      <c r="I371" s="16" t="s">
        <v>100</v>
      </c>
      <c r="J371" s="16" t="s">
        <v>121</v>
      </c>
      <c r="K371" s="16" t="s">
        <v>121</v>
      </c>
      <c r="L371" s="16">
        <v>1</v>
      </c>
      <c r="M371" s="16" t="s">
        <v>102</v>
      </c>
      <c r="N371" s="16" t="s">
        <v>47</v>
      </c>
      <c r="O371" s="16" t="s">
        <v>82</v>
      </c>
      <c r="P371" s="16" t="s">
        <v>100</v>
      </c>
      <c r="Q371" s="16" t="s">
        <v>268</v>
      </c>
      <c r="R371" s="16">
        <v>2790240</v>
      </c>
      <c r="T371" s="16">
        <v>201608</v>
      </c>
      <c r="U371" s="16" t="s">
        <v>34</v>
      </c>
      <c r="V371" s="18">
        <v>0</v>
      </c>
      <c r="W371" s="18">
        <v>-10323</v>
      </c>
      <c r="Y371" s="16">
        <v>751554</v>
      </c>
      <c r="AA371" s="16" t="s">
        <v>35</v>
      </c>
      <c r="AB371" s="16" t="s">
        <v>107</v>
      </c>
      <c r="AD371" s="16" t="s">
        <v>220</v>
      </c>
      <c r="AE371" s="16" t="s">
        <v>36</v>
      </c>
      <c r="AG371" s="16" t="s">
        <v>100</v>
      </c>
      <c r="AH371" s="16" t="s">
        <v>105</v>
      </c>
    </row>
    <row r="372" spans="1:34" x14ac:dyDescent="0.25">
      <c r="A372" s="16" t="s">
        <v>30</v>
      </c>
      <c r="B372" s="16">
        <v>1</v>
      </c>
      <c r="C372" s="16">
        <v>21</v>
      </c>
      <c r="D372" s="16">
        <v>908</v>
      </c>
      <c r="E372" s="16" t="s">
        <v>40</v>
      </c>
      <c r="F372" s="16" t="s">
        <v>41</v>
      </c>
      <c r="G372" s="16">
        <v>20</v>
      </c>
      <c r="H372" s="16">
        <v>20</v>
      </c>
      <c r="I372" s="16" t="s">
        <v>100</v>
      </c>
      <c r="J372" s="16" t="s">
        <v>121</v>
      </c>
      <c r="K372" s="16" t="s">
        <v>121</v>
      </c>
      <c r="L372" s="16">
        <v>1</v>
      </c>
      <c r="M372" s="16" t="s">
        <v>102</v>
      </c>
      <c r="N372" s="16" t="s">
        <v>47</v>
      </c>
      <c r="O372" s="16" t="s">
        <v>82</v>
      </c>
      <c r="P372" s="16" t="s">
        <v>100</v>
      </c>
      <c r="Q372" s="16" t="s">
        <v>268</v>
      </c>
      <c r="T372" s="16">
        <v>201608</v>
      </c>
      <c r="U372" s="16" t="s">
        <v>34</v>
      </c>
      <c r="V372" s="18">
        <v>0</v>
      </c>
      <c r="W372" s="18">
        <v>-9448</v>
      </c>
      <c r="Y372" s="16">
        <v>751554</v>
      </c>
      <c r="AA372" s="16" t="s">
        <v>35</v>
      </c>
      <c r="AB372" s="16" t="s">
        <v>107</v>
      </c>
      <c r="AD372" s="16" t="s">
        <v>220</v>
      </c>
      <c r="AE372" s="16" t="s">
        <v>36</v>
      </c>
      <c r="AG372" s="16" t="s">
        <v>100</v>
      </c>
      <c r="AH372" s="16" t="s">
        <v>105</v>
      </c>
    </row>
    <row r="373" spans="1:34" x14ac:dyDescent="0.25">
      <c r="A373" s="16" t="s">
        <v>30</v>
      </c>
      <c r="B373" s="16">
        <v>1</v>
      </c>
      <c r="C373" s="16">
        <v>21</v>
      </c>
      <c r="D373" s="16">
        <v>908</v>
      </c>
      <c r="E373" s="16" t="s">
        <v>40</v>
      </c>
      <c r="F373" s="16" t="s">
        <v>41</v>
      </c>
      <c r="G373" s="16">
        <v>20</v>
      </c>
      <c r="H373" s="16">
        <v>20</v>
      </c>
      <c r="I373" s="16" t="s">
        <v>100</v>
      </c>
      <c r="J373" s="16" t="s">
        <v>121</v>
      </c>
      <c r="K373" s="16" t="s">
        <v>121</v>
      </c>
      <c r="L373" s="16">
        <v>1</v>
      </c>
      <c r="M373" s="16" t="s">
        <v>102</v>
      </c>
      <c r="N373" s="16" t="s">
        <v>47</v>
      </c>
      <c r="O373" s="16" t="s">
        <v>82</v>
      </c>
      <c r="P373" s="16" t="s">
        <v>100</v>
      </c>
      <c r="Q373" s="16" t="s">
        <v>268</v>
      </c>
      <c r="T373" s="16">
        <v>201608</v>
      </c>
      <c r="U373" s="16" t="s">
        <v>37</v>
      </c>
      <c r="V373" s="18">
        <v>0</v>
      </c>
      <c r="W373" s="18">
        <v>10546</v>
      </c>
      <c r="Y373" s="16">
        <v>751554</v>
      </c>
      <c r="AA373" s="16" t="s">
        <v>35</v>
      </c>
      <c r="AB373" s="16" t="s">
        <v>107</v>
      </c>
      <c r="AD373" s="16" t="s">
        <v>221</v>
      </c>
      <c r="AE373" s="16" t="s">
        <v>36</v>
      </c>
      <c r="AG373" s="16" t="s">
        <v>100</v>
      </c>
      <c r="AH373" s="16" t="s">
        <v>105</v>
      </c>
    </row>
    <row r="374" spans="1:34" x14ac:dyDescent="0.25">
      <c r="A374" s="16" t="s">
        <v>30</v>
      </c>
      <c r="B374" s="16">
        <v>1</v>
      </c>
      <c r="C374" s="16">
        <v>21</v>
      </c>
      <c r="D374" s="16">
        <v>908</v>
      </c>
      <c r="E374" s="16" t="s">
        <v>40</v>
      </c>
      <c r="F374" s="16" t="s">
        <v>41</v>
      </c>
      <c r="G374" s="16">
        <v>20</v>
      </c>
      <c r="H374" s="16">
        <v>20</v>
      </c>
      <c r="I374" s="16" t="s">
        <v>100</v>
      </c>
      <c r="J374" s="16" t="s">
        <v>138</v>
      </c>
      <c r="K374" s="16" t="s">
        <v>138</v>
      </c>
      <c r="L374" s="16">
        <v>1</v>
      </c>
      <c r="M374" s="16" t="s">
        <v>102</v>
      </c>
      <c r="N374" s="16" t="s">
        <v>50</v>
      </c>
      <c r="P374" s="16" t="s">
        <v>225</v>
      </c>
      <c r="Q374" s="16" t="s">
        <v>229</v>
      </c>
      <c r="R374" s="16">
        <v>2812461</v>
      </c>
      <c r="S374" s="62" t="s">
        <v>281</v>
      </c>
      <c r="T374" s="16">
        <v>201608</v>
      </c>
      <c r="U374" s="16" t="s">
        <v>37</v>
      </c>
      <c r="V374" s="18">
        <v>117514.45</v>
      </c>
      <c r="W374" s="18">
        <v>117514.45</v>
      </c>
      <c r="X374" s="16" t="s">
        <v>56</v>
      </c>
      <c r="Y374" s="16">
        <v>751533</v>
      </c>
      <c r="AA374" s="16" t="s">
        <v>35</v>
      </c>
      <c r="AB374" s="16" t="s">
        <v>55</v>
      </c>
      <c r="AD374" s="16" t="s">
        <v>282</v>
      </c>
      <c r="AE374" s="16" t="s">
        <v>45</v>
      </c>
      <c r="AG374" s="16">
        <v>88727</v>
      </c>
      <c r="AH374" s="16" t="s">
        <v>105</v>
      </c>
    </row>
    <row r="375" spans="1:34" x14ac:dyDescent="0.25">
      <c r="A375" s="16" t="s">
        <v>30</v>
      </c>
      <c r="B375" s="16">
        <v>1</v>
      </c>
      <c r="C375" s="16">
        <v>21</v>
      </c>
      <c r="D375" s="16">
        <v>908</v>
      </c>
      <c r="E375" s="16" t="s">
        <v>40</v>
      </c>
      <c r="F375" s="16" t="s">
        <v>41</v>
      </c>
      <c r="G375" s="16">
        <v>20</v>
      </c>
      <c r="H375" s="16">
        <v>20</v>
      </c>
      <c r="I375" s="16" t="s">
        <v>100</v>
      </c>
      <c r="J375" s="16" t="s">
        <v>138</v>
      </c>
      <c r="K375" s="16" t="s">
        <v>138</v>
      </c>
      <c r="L375" s="16">
        <v>1</v>
      </c>
      <c r="M375" s="16" t="s">
        <v>102</v>
      </c>
      <c r="N375" s="16" t="s">
        <v>50</v>
      </c>
      <c r="P375" s="16" t="s">
        <v>100</v>
      </c>
      <c r="Q375" s="16" t="s">
        <v>290</v>
      </c>
      <c r="T375" s="16">
        <v>201608</v>
      </c>
      <c r="U375" s="16" t="s">
        <v>37</v>
      </c>
      <c r="V375" s="18">
        <v>0</v>
      </c>
      <c r="W375" s="18">
        <v>11639</v>
      </c>
      <c r="AA375" s="16" t="s">
        <v>35</v>
      </c>
      <c r="AB375" s="16" t="s">
        <v>83</v>
      </c>
      <c r="AD375" s="16" t="s">
        <v>291</v>
      </c>
      <c r="AE375" s="16" t="s">
        <v>36</v>
      </c>
      <c r="AG375" s="16" t="s">
        <v>100</v>
      </c>
      <c r="AH375" s="16" t="s">
        <v>105</v>
      </c>
    </row>
    <row r="376" spans="1:34" x14ac:dyDescent="0.25">
      <c r="A376" s="16" t="s">
        <v>30</v>
      </c>
      <c r="B376" s="16">
        <v>1</v>
      </c>
      <c r="C376" s="16">
        <v>21</v>
      </c>
      <c r="D376" s="16">
        <v>908</v>
      </c>
      <c r="E376" s="16" t="s">
        <v>40</v>
      </c>
      <c r="F376" s="16" t="s">
        <v>41</v>
      </c>
      <c r="G376" s="16">
        <v>20</v>
      </c>
      <c r="H376" s="16">
        <v>20</v>
      </c>
      <c r="I376" s="16" t="s">
        <v>100</v>
      </c>
      <c r="J376" s="16" t="s">
        <v>138</v>
      </c>
      <c r="K376" s="16" t="s">
        <v>138</v>
      </c>
      <c r="L376" s="16">
        <v>1</v>
      </c>
      <c r="M376" s="16" t="s">
        <v>102</v>
      </c>
      <c r="N376" s="16" t="s">
        <v>50</v>
      </c>
      <c r="O376" s="16" t="s">
        <v>82</v>
      </c>
      <c r="P376" s="16" t="s">
        <v>100</v>
      </c>
      <c r="Q376" s="16" t="s">
        <v>230</v>
      </c>
      <c r="R376" s="16">
        <v>2812093</v>
      </c>
      <c r="T376" s="16">
        <v>201608</v>
      </c>
      <c r="U376" s="16" t="s">
        <v>37</v>
      </c>
      <c r="V376" s="18">
        <v>0</v>
      </c>
      <c r="W376" s="18">
        <v>86512.07</v>
      </c>
      <c r="Y376" s="16">
        <v>751533</v>
      </c>
      <c r="AA376" s="16" t="s">
        <v>35</v>
      </c>
      <c r="AB376" s="16" t="s">
        <v>107</v>
      </c>
      <c r="AD376" s="16" t="s">
        <v>221</v>
      </c>
      <c r="AE376" s="16" t="s">
        <v>36</v>
      </c>
      <c r="AG376" s="16" t="s">
        <v>100</v>
      </c>
      <c r="AH376" s="16" t="s">
        <v>105</v>
      </c>
    </row>
    <row r="377" spans="1:34" x14ac:dyDescent="0.25">
      <c r="A377" s="16" t="s">
        <v>30</v>
      </c>
      <c r="B377" s="16">
        <v>1</v>
      </c>
      <c r="C377" s="16">
        <v>21</v>
      </c>
      <c r="D377" s="16">
        <v>908</v>
      </c>
      <c r="E377" s="16" t="s">
        <v>40</v>
      </c>
      <c r="F377" s="16" t="s">
        <v>41</v>
      </c>
      <c r="G377" s="16">
        <v>20</v>
      </c>
      <c r="H377" s="16">
        <v>20</v>
      </c>
      <c r="I377" s="16" t="s">
        <v>100</v>
      </c>
      <c r="J377" s="16" t="s">
        <v>138</v>
      </c>
      <c r="K377" s="16" t="s">
        <v>138</v>
      </c>
      <c r="L377" s="16">
        <v>1</v>
      </c>
      <c r="M377" s="16" t="s">
        <v>102</v>
      </c>
      <c r="N377" s="16" t="s">
        <v>50</v>
      </c>
      <c r="O377" s="16" t="s">
        <v>82</v>
      </c>
      <c r="P377" s="16" t="s">
        <v>100</v>
      </c>
      <c r="Q377" s="16" t="s">
        <v>230</v>
      </c>
      <c r="T377" s="16">
        <v>201608</v>
      </c>
      <c r="U377" s="16" t="s">
        <v>34</v>
      </c>
      <c r="V377" s="18">
        <v>0</v>
      </c>
      <c r="W377" s="18">
        <v>-117514.45</v>
      </c>
      <c r="Y377" s="16">
        <v>751533</v>
      </c>
      <c r="AA377" s="16" t="s">
        <v>35</v>
      </c>
      <c r="AB377" s="16" t="s">
        <v>107</v>
      </c>
      <c r="AD377" s="16" t="s">
        <v>220</v>
      </c>
      <c r="AE377" s="16" t="s">
        <v>36</v>
      </c>
      <c r="AG377" s="16" t="s">
        <v>100</v>
      </c>
      <c r="AH377" s="16" t="s">
        <v>105</v>
      </c>
    </row>
    <row r="378" spans="1:34" x14ac:dyDescent="0.25">
      <c r="A378" s="16" t="s">
        <v>30</v>
      </c>
      <c r="B378" s="16">
        <v>1</v>
      </c>
      <c r="C378" s="16">
        <v>21</v>
      </c>
      <c r="D378" s="16">
        <v>908</v>
      </c>
      <c r="E378" s="16" t="s">
        <v>40</v>
      </c>
      <c r="F378" s="16" t="s">
        <v>41</v>
      </c>
      <c r="G378" s="16">
        <v>20</v>
      </c>
      <c r="H378" s="16">
        <v>20</v>
      </c>
      <c r="I378" s="16" t="s">
        <v>100</v>
      </c>
      <c r="J378" s="16" t="s">
        <v>138</v>
      </c>
      <c r="K378" s="16" t="s">
        <v>138</v>
      </c>
      <c r="L378" s="16">
        <v>1</v>
      </c>
      <c r="M378" s="16" t="s">
        <v>102</v>
      </c>
      <c r="N378" s="16" t="s">
        <v>46</v>
      </c>
      <c r="P378" s="16" t="s">
        <v>225</v>
      </c>
      <c r="Q378" s="16" t="s">
        <v>229</v>
      </c>
      <c r="R378" s="16">
        <v>2812461</v>
      </c>
      <c r="S378" s="62" t="s">
        <v>281</v>
      </c>
      <c r="T378" s="16">
        <v>201608</v>
      </c>
      <c r="U378" s="16" t="s">
        <v>37</v>
      </c>
      <c r="V378" s="18">
        <v>102630.67</v>
      </c>
      <c r="W378" s="18">
        <v>102630.67</v>
      </c>
      <c r="X378" s="16" t="s">
        <v>56</v>
      </c>
      <c r="Y378" s="16">
        <v>751533</v>
      </c>
      <c r="AA378" s="16" t="s">
        <v>35</v>
      </c>
      <c r="AB378" s="16" t="s">
        <v>55</v>
      </c>
      <c r="AD378" s="16" t="s">
        <v>282</v>
      </c>
      <c r="AE378" s="16" t="s">
        <v>45</v>
      </c>
      <c r="AG378" s="16">
        <v>88727</v>
      </c>
      <c r="AH378" s="16" t="s">
        <v>105</v>
      </c>
    </row>
    <row r="379" spans="1:34" x14ac:dyDescent="0.25">
      <c r="A379" s="16" t="s">
        <v>30</v>
      </c>
      <c r="B379" s="16">
        <v>1</v>
      </c>
      <c r="C379" s="16">
        <v>21</v>
      </c>
      <c r="D379" s="16">
        <v>908</v>
      </c>
      <c r="E379" s="16" t="s">
        <v>40</v>
      </c>
      <c r="F379" s="16" t="s">
        <v>41</v>
      </c>
      <c r="G379" s="16">
        <v>20</v>
      </c>
      <c r="H379" s="16">
        <v>20</v>
      </c>
      <c r="I379" s="16" t="s">
        <v>100</v>
      </c>
      <c r="J379" s="16" t="s">
        <v>138</v>
      </c>
      <c r="K379" s="16" t="s">
        <v>138</v>
      </c>
      <c r="L379" s="16">
        <v>1</v>
      </c>
      <c r="M379" s="16" t="s">
        <v>102</v>
      </c>
      <c r="N379" s="16" t="s">
        <v>46</v>
      </c>
      <c r="P379" s="16" t="s">
        <v>100</v>
      </c>
      <c r="Q379" s="16" t="s">
        <v>139</v>
      </c>
      <c r="T379" s="16">
        <v>201608</v>
      </c>
      <c r="U379" s="16" t="s">
        <v>34</v>
      </c>
      <c r="V379" s="18">
        <v>0</v>
      </c>
      <c r="W379" s="18">
        <v>-69856.850000000006</v>
      </c>
      <c r="AA379" s="16" t="s">
        <v>35</v>
      </c>
      <c r="AB379" s="16" t="s">
        <v>83</v>
      </c>
      <c r="AD379" s="16" t="s">
        <v>295</v>
      </c>
      <c r="AE379" s="16" t="s">
        <v>36</v>
      </c>
      <c r="AG379" s="16" t="s">
        <v>100</v>
      </c>
      <c r="AH379" s="16" t="s">
        <v>105</v>
      </c>
    </row>
    <row r="380" spans="1:34" x14ac:dyDescent="0.25">
      <c r="A380" s="16" t="s">
        <v>30</v>
      </c>
      <c r="B380" s="16">
        <v>1</v>
      </c>
      <c r="C380" s="16">
        <v>21</v>
      </c>
      <c r="D380" s="16">
        <v>908</v>
      </c>
      <c r="E380" s="16" t="s">
        <v>40</v>
      </c>
      <c r="F380" s="16" t="s">
        <v>41</v>
      </c>
      <c r="G380" s="16">
        <v>20</v>
      </c>
      <c r="H380" s="16">
        <v>20</v>
      </c>
      <c r="I380" s="16" t="s">
        <v>100</v>
      </c>
      <c r="J380" s="16" t="s">
        <v>138</v>
      </c>
      <c r="K380" s="16" t="s">
        <v>138</v>
      </c>
      <c r="L380" s="16">
        <v>1</v>
      </c>
      <c r="M380" s="16" t="s">
        <v>102</v>
      </c>
      <c r="N380" s="16" t="s">
        <v>46</v>
      </c>
      <c r="P380" s="16" t="s">
        <v>100</v>
      </c>
      <c r="Q380" s="16" t="s">
        <v>139</v>
      </c>
      <c r="T380" s="16">
        <v>201608</v>
      </c>
      <c r="U380" s="16" t="s">
        <v>37</v>
      </c>
      <c r="V380" s="18">
        <v>0</v>
      </c>
      <c r="W380" s="18">
        <v>54808.67</v>
      </c>
      <c r="AA380" s="16" t="s">
        <v>35</v>
      </c>
      <c r="AB380" s="16" t="s">
        <v>83</v>
      </c>
      <c r="AD380" s="16" t="s">
        <v>296</v>
      </c>
      <c r="AE380" s="16" t="s">
        <v>36</v>
      </c>
      <c r="AG380" s="16" t="s">
        <v>100</v>
      </c>
      <c r="AH380" s="16" t="s">
        <v>105</v>
      </c>
    </row>
    <row r="381" spans="1:34" x14ac:dyDescent="0.25">
      <c r="A381" s="16" t="s">
        <v>30</v>
      </c>
      <c r="B381" s="16">
        <v>1</v>
      </c>
      <c r="C381" s="16">
        <v>21</v>
      </c>
      <c r="D381" s="16">
        <v>908</v>
      </c>
      <c r="E381" s="16" t="s">
        <v>40</v>
      </c>
      <c r="F381" s="16" t="s">
        <v>41</v>
      </c>
      <c r="G381" s="16">
        <v>20</v>
      </c>
      <c r="H381" s="16">
        <v>20</v>
      </c>
      <c r="I381" s="16" t="s">
        <v>100</v>
      </c>
      <c r="J381" s="16" t="s">
        <v>138</v>
      </c>
      <c r="K381" s="16" t="s">
        <v>138</v>
      </c>
      <c r="L381" s="16">
        <v>1</v>
      </c>
      <c r="M381" s="16" t="s">
        <v>102</v>
      </c>
      <c r="N381" s="16" t="s">
        <v>46</v>
      </c>
      <c r="O381" s="16" t="s">
        <v>82</v>
      </c>
      <c r="P381" s="16" t="s">
        <v>100</v>
      </c>
      <c r="Q381" s="16" t="s">
        <v>230</v>
      </c>
      <c r="R381" s="16">
        <v>2812093</v>
      </c>
      <c r="T381" s="16">
        <v>201608</v>
      </c>
      <c r="U381" s="16" t="s">
        <v>37</v>
      </c>
      <c r="V381" s="18">
        <v>0</v>
      </c>
      <c r="W381" s="18">
        <v>69589.56</v>
      </c>
      <c r="Y381" s="16">
        <v>751533</v>
      </c>
      <c r="AA381" s="16" t="s">
        <v>35</v>
      </c>
      <c r="AB381" s="16" t="s">
        <v>107</v>
      </c>
      <c r="AD381" s="16" t="s">
        <v>221</v>
      </c>
      <c r="AE381" s="16" t="s">
        <v>36</v>
      </c>
      <c r="AG381" s="16" t="s">
        <v>100</v>
      </c>
      <c r="AH381" s="16" t="s">
        <v>105</v>
      </c>
    </row>
    <row r="382" spans="1:34" x14ac:dyDescent="0.25">
      <c r="A382" s="16" t="s">
        <v>30</v>
      </c>
      <c r="B382" s="16">
        <v>1</v>
      </c>
      <c r="C382" s="16">
        <v>21</v>
      </c>
      <c r="D382" s="16">
        <v>908</v>
      </c>
      <c r="E382" s="16" t="s">
        <v>40</v>
      </c>
      <c r="F382" s="16" t="s">
        <v>41</v>
      </c>
      <c r="G382" s="16">
        <v>20</v>
      </c>
      <c r="H382" s="16">
        <v>20</v>
      </c>
      <c r="I382" s="16" t="s">
        <v>100</v>
      </c>
      <c r="J382" s="16" t="s">
        <v>138</v>
      </c>
      <c r="K382" s="16" t="s">
        <v>138</v>
      </c>
      <c r="L382" s="16">
        <v>1</v>
      </c>
      <c r="M382" s="16" t="s">
        <v>102</v>
      </c>
      <c r="N382" s="16" t="s">
        <v>46</v>
      </c>
      <c r="O382" s="16" t="s">
        <v>82</v>
      </c>
      <c r="P382" s="16" t="s">
        <v>100</v>
      </c>
      <c r="Q382" s="16" t="s">
        <v>230</v>
      </c>
      <c r="T382" s="16">
        <v>201608</v>
      </c>
      <c r="U382" s="16" t="s">
        <v>34</v>
      </c>
      <c r="V382" s="18">
        <v>0</v>
      </c>
      <c r="W382" s="18">
        <v>-48372.47</v>
      </c>
      <c r="Y382" s="16">
        <v>751533</v>
      </c>
      <c r="AA382" s="16" t="s">
        <v>35</v>
      </c>
      <c r="AB382" s="16" t="s">
        <v>107</v>
      </c>
      <c r="AD382" s="16" t="s">
        <v>220</v>
      </c>
      <c r="AE382" s="16" t="s">
        <v>36</v>
      </c>
      <c r="AG382" s="16" t="s">
        <v>100</v>
      </c>
      <c r="AH382" s="16" t="s">
        <v>105</v>
      </c>
    </row>
    <row r="383" spans="1:34" x14ac:dyDescent="0.25">
      <c r="A383" s="16" t="s">
        <v>30</v>
      </c>
      <c r="B383" s="16">
        <v>1</v>
      </c>
      <c r="C383" s="16">
        <v>21</v>
      </c>
      <c r="D383" s="16">
        <v>908</v>
      </c>
      <c r="E383" s="16" t="s">
        <v>40</v>
      </c>
      <c r="F383" s="16" t="s">
        <v>41</v>
      </c>
      <c r="G383" s="16">
        <v>20</v>
      </c>
      <c r="H383" s="16">
        <v>20</v>
      </c>
      <c r="I383" s="16" t="s">
        <v>100</v>
      </c>
      <c r="J383" s="16" t="s">
        <v>142</v>
      </c>
      <c r="K383" s="16" t="s">
        <v>142</v>
      </c>
      <c r="L383" s="16">
        <v>1</v>
      </c>
      <c r="M383" s="16" t="s">
        <v>102</v>
      </c>
      <c r="N383" s="16" t="s">
        <v>50</v>
      </c>
      <c r="P383" s="16" t="s">
        <v>225</v>
      </c>
      <c r="Q383" s="16" t="s">
        <v>229</v>
      </c>
      <c r="R383" s="16">
        <v>2812461</v>
      </c>
      <c r="S383" s="62" t="s">
        <v>281</v>
      </c>
      <c r="T383" s="16">
        <v>201608</v>
      </c>
      <c r="U383" s="16" t="s">
        <v>37</v>
      </c>
      <c r="V383" s="18">
        <v>80625.53</v>
      </c>
      <c r="W383" s="18">
        <v>80625.53</v>
      </c>
      <c r="X383" s="16" t="s">
        <v>56</v>
      </c>
      <c r="Y383" s="16">
        <v>751533</v>
      </c>
      <c r="AA383" s="16" t="s">
        <v>35</v>
      </c>
      <c r="AB383" s="16" t="s">
        <v>55</v>
      </c>
      <c r="AD383" s="16" t="s">
        <v>282</v>
      </c>
      <c r="AE383" s="16" t="s">
        <v>45</v>
      </c>
      <c r="AG383" s="16">
        <v>88727</v>
      </c>
      <c r="AH383" s="16" t="s">
        <v>105</v>
      </c>
    </row>
    <row r="384" spans="1:34" x14ac:dyDescent="0.25">
      <c r="A384" s="16" t="s">
        <v>30</v>
      </c>
      <c r="B384" s="16">
        <v>1</v>
      </c>
      <c r="C384" s="16">
        <v>21</v>
      </c>
      <c r="D384" s="16">
        <v>908</v>
      </c>
      <c r="E384" s="16" t="s">
        <v>40</v>
      </c>
      <c r="F384" s="16" t="s">
        <v>41</v>
      </c>
      <c r="G384" s="16">
        <v>20</v>
      </c>
      <c r="H384" s="16">
        <v>20</v>
      </c>
      <c r="I384" s="16" t="s">
        <v>100</v>
      </c>
      <c r="J384" s="16" t="s">
        <v>142</v>
      </c>
      <c r="K384" s="16" t="s">
        <v>142</v>
      </c>
      <c r="L384" s="16">
        <v>1</v>
      </c>
      <c r="M384" s="16" t="s">
        <v>102</v>
      </c>
      <c r="N384" s="16" t="s">
        <v>50</v>
      </c>
      <c r="P384" s="16" t="s">
        <v>100</v>
      </c>
      <c r="Q384" s="16" t="s">
        <v>290</v>
      </c>
      <c r="T384" s="16">
        <v>201608</v>
      </c>
      <c r="U384" s="16" t="s">
        <v>37</v>
      </c>
      <c r="V384" s="18">
        <v>0</v>
      </c>
      <c r="W384" s="18">
        <v>20279.62</v>
      </c>
      <c r="AA384" s="16" t="s">
        <v>35</v>
      </c>
      <c r="AB384" s="16" t="s">
        <v>83</v>
      </c>
      <c r="AD384" s="16" t="s">
        <v>291</v>
      </c>
      <c r="AE384" s="16" t="s">
        <v>36</v>
      </c>
      <c r="AG384" s="16" t="s">
        <v>100</v>
      </c>
      <c r="AH384" s="16" t="s">
        <v>105</v>
      </c>
    </row>
    <row r="385" spans="1:34" x14ac:dyDescent="0.25">
      <c r="A385" s="16" t="s">
        <v>30</v>
      </c>
      <c r="B385" s="16">
        <v>1</v>
      </c>
      <c r="C385" s="16">
        <v>21</v>
      </c>
      <c r="D385" s="16">
        <v>908</v>
      </c>
      <c r="E385" s="16" t="s">
        <v>40</v>
      </c>
      <c r="F385" s="16" t="s">
        <v>41</v>
      </c>
      <c r="G385" s="16">
        <v>20</v>
      </c>
      <c r="H385" s="16">
        <v>20</v>
      </c>
      <c r="I385" s="16" t="s">
        <v>100</v>
      </c>
      <c r="J385" s="16" t="s">
        <v>142</v>
      </c>
      <c r="K385" s="16" t="s">
        <v>142</v>
      </c>
      <c r="L385" s="16">
        <v>1</v>
      </c>
      <c r="M385" s="16" t="s">
        <v>102</v>
      </c>
      <c r="N385" s="16" t="s">
        <v>50</v>
      </c>
      <c r="O385" s="16" t="s">
        <v>82</v>
      </c>
      <c r="P385" s="16" t="s">
        <v>100</v>
      </c>
      <c r="Q385" s="16" t="s">
        <v>230</v>
      </c>
      <c r="R385" s="16">
        <v>2812093</v>
      </c>
      <c r="T385" s="16">
        <v>201608</v>
      </c>
      <c r="U385" s="16" t="s">
        <v>37</v>
      </c>
      <c r="V385" s="18">
        <v>0</v>
      </c>
      <c r="W385" s="18">
        <v>144511.17000000001</v>
      </c>
      <c r="Y385" s="16">
        <v>751533</v>
      </c>
      <c r="AA385" s="16" t="s">
        <v>35</v>
      </c>
      <c r="AB385" s="16" t="s">
        <v>107</v>
      </c>
      <c r="AD385" s="16" t="s">
        <v>221</v>
      </c>
      <c r="AE385" s="16" t="s">
        <v>36</v>
      </c>
      <c r="AG385" s="16" t="s">
        <v>100</v>
      </c>
      <c r="AH385" s="16" t="s">
        <v>105</v>
      </c>
    </row>
    <row r="386" spans="1:34" x14ac:dyDescent="0.25">
      <c r="A386" s="16" t="s">
        <v>30</v>
      </c>
      <c r="B386" s="16">
        <v>1</v>
      </c>
      <c r="C386" s="16">
        <v>21</v>
      </c>
      <c r="D386" s="16">
        <v>908</v>
      </c>
      <c r="E386" s="16" t="s">
        <v>40</v>
      </c>
      <c r="F386" s="16" t="s">
        <v>41</v>
      </c>
      <c r="G386" s="16">
        <v>20</v>
      </c>
      <c r="H386" s="16">
        <v>20</v>
      </c>
      <c r="I386" s="16" t="s">
        <v>100</v>
      </c>
      <c r="J386" s="16" t="s">
        <v>142</v>
      </c>
      <c r="K386" s="16" t="s">
        <v>142</v>
      </c>
      <c r="L386" s="16">
        <v>1</v>
      </c>
      <c r="M386" s="16" t="s">
        <v>102</v>
      </c>
      <c r="N386" s="16" t="s">
        <v>50</v>
      </c>
      <c r="O386" s="16" t="s">
        <v>82</v>
      </c>
      <c r="P386" s="16" t="s">
        <v>100</v>
      </c>
      <c r="Q386" s="16" t="s">
        <v>230</v>
      </c>
      <c r="T386" s="16">
        <v>201608</v>
      </c>
      <c r="U386" s="16" t="s">
        <v>34</v>
      </c>
      <c r="V386" s="18">
        <v>0</v>
      </c>
      <c r="W386" s="18">
        <v>-80625.53</v>
      </c>
      <c r="Y386" s="16">
        <v>751533</v>
      </c>
      <c r="AA386" s="16" t="s">
        <v>35</v>
      </c>
      <c r="AB386" s="16" t="s">
        <v>107</v>
      </c>
      <c r="AD386" s="16" t="s">
        <v>220</v>
      </c>
      <c r="AE386" s="16" t="s">
        <v>36</v>
      </c>
      <c r="AG386" s="16" t="s">
        <v>100</v>
      </c>
      <c r="AH386" s="16" t="s">
        <v>105</v>
      </c>
    </row>
    <row r="387" spans="1:34" x14ac:dyDescent="0.25">
      <c r="A387" s="16" t="s">
        <v>30</v>
      </c>
      <c r="B387" s="16">
        <v>1</v>
      </c>
      <c r="C387" s="16">
        <v>21</v>
      </c>
      <c r="D387" s="16">
        <v>908</v>
      </c>
      <c r="E387" s="16" t="s">
        <v>40</v>
      </c>
      <c r="F387" s="16" t="s">
        <v>41</v>
      </c>
      <c r="G387" s="16">
        <v>20</v>
      </c>
      <c r="H387" s="16">
        <v>20</v>
      </c>
      <c r="I387" s="16" t="s">
        <v>100</v>
      </c>
      <c r="J387" s="16" t="s">
        <v>142</v>
      </c>
      <c r="K387" s="16" t="s">
        <v>142</v>
      </c>
      <c r="L387" s="16">
        <v>1</v>
      </c>
      <c r="M387" s="16" t="s">
        <v>102</v>
      </c>
      <c r="N387" s="16" t="s">
        <v>46</v>
      </c>
      <c r="P387" s="16" t="s">
        <v>225</v>
      </c>
      <c r="Q387" s="16" t="s">
        <v>229</v>
      </c>
      <c r="R387" s="16">
        <v>2812461</v>
      </c>
      <c r="S387" s="62" t="s">
        <v>281</v>
      </c>
      <c r="T387" s="16">
        <v>201608</v>
      </c>
      <c r="U387" s="16" t="s">
        <v>37</v>
      </c>
      <c r="V387" s="18">
        <v>258181.47</v>
      </c>
      <c r="W387" s="18">
        <v>258181.47</v>
      </c>
      <c r="X387" s="16" t="s">
        <v>56</v>
      </c>
      <c r="Y387" s="16">
        <v>751533</v>
      </c>
      <c r="AA387" s="16" t="s">
        <v>35</v>
      </c>
      <c r="AB387" s="16" t="s">
        <v>55</v>
      </c>
      <c r="AD387" s="16" t="s">
        <v>282</v>
      </c>
      <c r="AE387" s="16" t="s">
        <v>45</v>
      </c>
      <c r="AG387" s="16">
        <v>88727</v>
      </c>
      <c r="AH387" s="16" t="s">
        <v>105</v>
      </c>
    </row>
    <row r="388" spans="1:34" x14ac:dyDescent="0.25">
      <c r="A388" s="16" t="s">
        <v>30</v>
      </c>
      <c r="B388" s="16">
        <v>1</v>
      </c>
      <c r="C388" s="16">
        <v>21</v>
      </c>
      <c r="D388" s="16">
        <v>908</v>
      </c>
      <c r="E388" s="16" t="s">
        <v>40</v>
      </c>
      <c r="F388" s="16" t="s">
        <v>41</v>
      </c>
      <c r="G388" s="16">
        <v>20</v>
      </c>
      <c r="H388" s="16">
        <v>20</v>
      </c>
      <c r="I388" s="16" t="s">
        <v>100</v>
      </c>
      <c r="J388" s="16" t="s">
        <v>142</v>
      </c>
      <c r="K388" s="16" t="s">
        <v>142</v>
      </c>
      <c r="L388" s="16">
        <v>1</v>
      </c>
      <c r="M388" s="16" t="s">
        <v>102</v>
      </c>
      <c r="N388" s="16" t="s">
        <v>46</v>
      </c>
      <c r="P388" s="16" t="s">
        <v>100</v>
      </c>
      <c r="Q388" s="16" t="s">
        <v>139</v>
      </c>
      <c r="T388" s="16">
        <v>201608</v>
      </c>
      <c r="U388" s="16" t="s">
        <v>34</v>
      </c>
      <c r="V388" s="18">
        <v>0</v>
      </c>
      <c r="W388" s="18">
        <v>-508843.1</v>
      </c>
      <c r="AA388" s="16" t="s">
        <v>35</v>
      </c>
      <c r="AB388" s="16" t="s">
        <v>83</v>
      </c>
      <c r="AD388" s="16" t="s">
        <v>295</v>
      </c>
      <c r="AE388" s="16" t="s">
        <v>36</v>
      </c>
      <c r="AG388" s="16" t="s">
        <v>100</v>
      </c>
      <c r="AH388" s="16" t="s">
        <v>105</v>
      </c>
    </row>
    <row r="389" spans="1:34" x14ac:dyDescent="0.25">
      <c r="A389" s="16" t="s">
        <v>30</v>
      </c>
      <c r="B389" s="16">
        <v>1</v>
      </c>
      <c r="C389" s="16">
        <v>21</v>
      </c>
      <c r="D389" s="16">
        <v>908</v>
      </c>
      <c r="E389" s="16" t="s">
        <v>40</v>
      </c>
      <c r="F389" s="16" t="s">
        <v>41</v>
      </c>
      <c r="G389" s="16">
        <v>20</v>
      </c>
      <c r="H389" s="16">
        <v>20</v>
      </c>
      <c r="I389" s="16" t="s">
        <v>100</v>
      </c>
      <c r="J389" s="16" t="s">
        <v>142</v>
      </c>
      <c r="K389" s="16" t="s">
        <v>142</v>
      </c>
      <c r="L389" s="16">
        <v>1</v>
      </c>
      <c r="M389" s="16" t="s">
        <v>102</v>
      </c>
      <c r="N389" s="16" t="s">
        <v>46</v>
      </c>
      <c r="P389" s="16" t="s">
        <v>100</v>
      </c>
      <c r="Q389" s="16" t="s">
        <v>139</v>
      </c>
      <c r="T389" s="16">
        <v>201608</v>
      </c>
      <c r="U389" s="16" t="s">
        <v>37</v>
      </c>
      <c r="V389" s="18">
        <v>0</v>
      </c>
      <c r="W389" s="18">
        <v>336014.09</v>
      </c>
      <c r="AA389" s="16" t="s">
        <v>35</v>
      </c>
      <c r="AB389" s="16" t="s">
        <v>83</v>
      </c>
      <c r="AD389" s="16" t="s">
        <v>296</v>
      </c>
      <c r="AE389" s="16" t="s">
        <v>36</v>
      </c>
      <c r="AG389" s="16" t="s">
        <v>100</v>
      </c>
      <c r="AH389" s="16" t="s">
        <v>105</v>
      </c>
    </row>
    <row r="390" spans="1:34" x14ac:dyDescent="0.25">
      <c r="A390" s="16" t="s">
        <v>30</v>
      </c>
      <c r="B390" s="16">
        <v>1</v>
      </c>
      <c r="C390" s="16">
        <v>21</v>
      </c>
      <c r="D390" s="16">
        <v>908</v>
      </c>
      <c r="E390" s="16" t="s">
        <v>40</v>
      </c>
      <c r="F390" s="16" t="s">
        <v>41</v>
      </c>
      <c r="G390" s="16">
        <v>20</v>
      </c>
      <c r="H390" s="16">
        <v>20</v>
      </c>
      <c r="I390" s="16" t="s">
        <v>100</v>
      </c>
      <c r="J390" s="16" t="s">
        <v>142</v>
      </c>
      <c r="K390" s="16" t="s">
        <v>142</v>
      </c>
      <c r="L390" s="16">
        <v>1</v>
      </c>
      <c r="M390" s="16" t="s">
        <v>102</v>
      </c>
      <c r="N390" s="16" t="s">
        <v>46</v>
      </c>
      <c r="O390" s="16" t="s">
        <v>82</v>
      </c>
      <c r="P390" s="16" t="s">
        <v>100</v>
      </c>
      <c r="Q390" s="16" t="s">
        <v>230</v>
      </c>
      <c r="R390" s="16">
        <v>2812093</v>
      </c>
      <c r="T390" s="16">
        <v>201608</v>
      </c>
      <c r="U390" s="16" t="s">
        <v>37</v>
      </c>
      <c r="V390" s="18">
        <v>0</v>
      </c>
      <c r="W390" s="18">
        <v>425127</v>
      </c>
      <c r="Y390" s="16">
        <v>751533</v>
      </c>
      <c r="AA390" s="16" t="s">
        <v>35</v>
      </c>
      <c r="AB390" s="16" t="s">
        <v>107</v>
      </c>
      <c r="AD390" s="16" t="s">
        <v>221</v>
      </c>
      <c r="AE390" s="16" t="s">
        <v>36</v>
      </c>
      <c r="AG390" s="16" t="s">
        <v>100</v>
      </c>
      <c r="AH390" s="16" t="s">
        <v>105</v>
      </c>
    </row>
    <row r="391" spans="1:34" x14ac:dyDescent="0.25">
      <c r="A391" s="16" t="s">
        <v>30</v>
      </c>
      <c r="B391" s="16">
        <v>1</v>
      </c>
      <c r="C391" s="16">
        <v>21</v>
      </c>
      <c r="D391" s="16">
        <v>908</v>
      </c>
      <c r="E391" s="16" t="s">
        <v>40</v>
      </c>
      <c r="F391" s="16" t="s">
        <v>41</v>
      </c>
      <c r="G391" s="16">
        <v>20</v>
      </c>
      <c r="H391" s="16">
        <v>20</v>
      </c>
      <c r="I391" s="16" t="s">
        <v>100</v>
      </c>
      <c r="J391" s="16" t="s">
        <v>142</v>
      </c>
      <c r="K391" s="16" t="s">
        <v>142</v>
      </c>
      <c r="L391" s="16">
        <v>1</v>
      </c>
      <c r="M391" s="16" t="s">
        <v>102</v>
      </c>
      <c r="N391" s="16" t="s">
        <v>46</v>
      </c>
      <c r="O391" s="16" t="s">
        <v>82</v>
      </c>
      <c r="P391" s="16" t="s">
        <v>100</v>
      </c>
      <c r="Q391" s="16" t="s">
        <v>230</v>
      </c>
      <c r="T391" s="16">
        <v>201608</v>
      </c>
      <c r="U391" s="16" t="s">
        <v>34</v>
      </c>
      <c r="V391" s="18">
        <v>0</v>
      </c>
      <c r="W391" s="18">
        <v>-46827.63</v>
      </c>
      <c r="Y391" s="16">
        <v>751533</v>
      </c>
      <c r="AA391" s="16" t="s">
        <v>35</v>
      </c>
      <c r="AB391" s="16" t="s">
        <v>107</v>
      </c>
      <c r="AD391" s="16" t="s">
        <v>220</v>
      </c>
      <c r="AE391" s="16" t="s">
        <v>36</v>
      </c>
      <c r="AG391" s="16" t="s">
        <v>100</v>
      </c>
      <c r="AH391" s="16" t="s">
        <v>105</v>
      </c>
    </row>
    <row r="392" spans="1:34" x14ac:dyDescent="0.25">
      <c r="A392" s="16" t="s">
        <v>30</v>
      </c>
      <c r="B392" s="16">
        <v>1</v>
      </c>
      <c r="C392" s="16">
        <v>21</v>
      </c>
      <c r="D392" s="16">
        <v>908</v>
      </c>
      <c r="E392" s="16" t="s">
        <v>40</v>
      </c>
      <c r="F392" s="16" t="s">
        <v>41</v>
      </c>
      <c r="G392" s="16">
        <v>20</v>
      </c>
      <c r="H392" s="16">
        <v>20</v>
      </c>
      <c r="I392" s="16" t="s">
        <v>100</v>
      </c>
      <c r="J392" s="16" t="s">
        <v>142</v>
      </c>
      <c r="K392" s="16" t="s">
        <v>142</v>
      </c>
      <c r="L392" s="16">
        <v>1</v>
      </c>
      <c r="M392" s="16" t="s">
        <v>102</v>
      </c>
      <c r="N392" s="16" t="s">
        <v>46</v>
      </c>
      <c r="O392" s="16" t="s">
        <v>82</v>
      </c>
      <c r="P392" s="16" t="s">
        <v>100</v>
      </c>
      <c r="Q392" s="16" t="s">
        <v>230</v>
      </c>
      <c r="T392" s="16">
        <v>201608</v>
      </c>
      <c r="U392" s="16" t="s">
        <v>37</v>
      </c>
      <c r="V392" s="18">
        <v>0</v>
      </c>
      <c r="W392" s="18">
        <v>2295.69</v>
      </c>
      <c r="Y392" s="16">
        <v>751533</v>
      </c>
      <c r="AA392" s="16" t="s">
        <v>35</v>
      </c>
      <c r="AB392" s="16" t="s">
        <v>107</v>
      </c>
      <c r="AD392" s="16" t="s">
        <v>220</v>
      </c>
      <c r="AE392" s="16" t="s">
        <v>36</v>
      </c>
      <c r="AG392" s="16" t="s">
        <v>100</v>
      </c>
      <c r="AH392" s="16" t="s">
        <v>105</v>
      </c>
    </row>
    <row r="393" spans="1:34" x14ac:dyDescent="0.25">
      <c r="A393" s="16" t="s">
        <v>30</v>
      </c>
      <c r="B393" s="16">
        <v>1</v>
      </c>
      <c r="C393" s="16">
        <v>21</v>
      </c>
      <c r="D393" s="16">
        <v>908</v>
      </c>
      <c r="E393" s="16" t="s">
        <v>40</v>
      </c>
      <c r="F393" s="16" t="s">
        <v>41</v>
      </c>
      <c r="G393" s="16">
        <v>20</v>
      </c>
      <c r="H393" s="16">
        <v>20</v>
      </c>
      <c r="I393" s="16" t="s">
        <v>100</v>
      </c>
      <c r="J393" s="16" t="s">
        <v>143</v>
      </c>
      <c r="K393" s="16" t="s">
        <v>143</v>
      </c>
      <c r="L393" s="16">
        <v>1</v>
      </c>
      <c r="M393" s="16" t="s">
        <v>102</v>
      </c>
      <c r="N393" s="16" t="s">
        <v>50</v>
      </c>
      <c r="P393" s="16" t="s">
        <v>100</v>
      </c>
      <c r="Q393" s="16" t="s">
        <v>290</v>
      </c>
      <c r="T393" s="16">
        <v>201608</v>
      </c>
      <c r="U393" s="16" t="s">
        <v>37</v>
      </c>
      <c r="V393" s="18">
        <v>0</v>
      </c>
      <c r="W393" s="18">
        <v>4034</v>
      </c>
      <c r="AA393" s="16" t="s">
        <v>35</v>
      </c>
      <c r="AB393" s="16" t="s">
        <v>83</v>
      </c>
      <c r="AD393" s="16" t="s">
        <v>291</v>
      </c>
      <c r="AE393" s="16" t="s">
        <v>36</v>
      </c>
      <c r="AG393" s="16" t="s">
        <v>100</v>
      </c>
      <c r="AH393" s="16" t="s">
        <v>105</v>
      </c>
    </row>
    <row r="394" spans="1:34" x14ac:dyDescent="0.25">
      <c r="A394" s="16" t="s">
        <v>30</v>
      </c>
      <c r="B394" s="16">
        <v>1</v>
      </c>
      <c r="C394" s="16">
        <v>21</v>
      </c>
      <c r="D394" s="16">
        <v>908</v>
      </c>
      <c r="E394" s="16" t="s">
        <v>40</v>
      </c>
      <c r="F394" s="16" t="s">
        <v>41</v>
      </c>
      <c r="G394" s="16">
        <v>20</v>
      </c>
      <c r="H394" s="16">
        <v>20</v>
      </c>
      <c r="I394" s="16" t="s">
        <v>100</v>
      </c>
      <c r="J394" s="16" t="s">
        <v>143</v>
      </c>
      <c r="K394" s="16" t="s">
        <v>143</v>
      </c>
      <c r="L394" s="16">
        <v>1</v>
      </c>
      <c r="M394" s="16" t="s">
        <v>102</v>
      </c>
      <c r="N394" s="16" t="s">
        <v>50</v>
      </c>
      <c r="O394" s="16" t="s">
        <v>82</v>
      </c>
      <c r="P394" s="16" t="s">
        <v>100</v>
      </c>
      <c r="Q394" s="16" t="s">
        <v>230</v>
      </c>
      <c r="R394" s="16">
        <v>2812093</v>
      </c>
      <c r="T394" s="16">
        <v>201608</v>
      </c>
      <c r="U394" s="16" t="s">
        <v>37</v>
      </c>
      <c r="V394" s="18">
        <v>0</v>
      </c>
      <c r="W394" s="18">
        <v>1291.5999999999999</v>
      </c>
      <c r="Y394" s="16">
        <v>751533</v>
      </c>
      <c r="AA394" s="16" t="s">
        <v>35</v>
      </c>
      <c r="AB394" s="16" t="s">
        <v>107</v>
      </c>
      <c r="AD394" s="16" t="s">
        <v>221</v>
      </c>
      <c r="AE394" s="16" t="s">
        <v>36</v>
      </c>
      <c r="AG394" s="16" t="s">
        <v>100</v>
      </c>
      <c r="AH394" s="16" t="s">
        <v>105</v>
      </c>
    </row>
    <row r="395" spans="1:34" x14ac:dyDescent="0.25">
      <c r="A395" s="16" t="s">
        <v>30</v>
      </c>
      <c r="B395" s="16">
        <v>1</v>
      </c>
      <c r="C395" s="16">
        <v>21</v>
      </c>
      <c r="D395" s="16">
        <v>908</v>
      </c>
      <c r="E395" s="16" t="s">
        <v>40</v>
      </c>
      <c r="F395" s="16" t="s">
        <v>41</v>
      </c>
      <c r="G395" s="16">
        <v>20</v>
      </c>
      <c r="H395" s="16">
        <v>20</v>
      </c>
      <c r="I395" s="16" t="s">
        <v>100</v>
      </c>
      <c r="J395" s="16" t="s">
        <v>143</v>
      </c>
      <c r="K395" s="16" t="s">
        <v>143</v>
      </c>
      <c r="L395" s="16">
        <v>1</v>
      </c>
      <c r="M395" s="16" t="s">
        <v>102</v>
      </c>
      <c r="N395" s="16" t="s">
        <v>46</v>
      </c>
      <c r="P395" s="16" t="s">
        <v>225</v>
      </c>
      <c r="Q395" s="16" t="s">
        <v>229</v>
      </c>
      <c r="R395" s="16">
        <v>2812461</v>
      </c>
      <c r="S395" s="62" t="s">
        <v>281</v>
      </c>
      <c r="T395" s="16">
        <v>201608</v>
      </c>
      <c r="U395" s="16" t="s">
        <v>37</v>
      </c>
      <c r="V395" s="18">
        <v>8222.1200000000008</v>
      </c>
      <c r="W395" s="18">
        <v>8222.1200000000008</v>
      </c>
      <c r="X395" s="16" t="s">
        <v>56</v>
      </c>
      <c r="Y395" s="16">
        <v>751533</v>
      </c>
      <c r="AA395" s="16" t="s">
        <v>35</v>
      </c>
      <c r="AB395" s="16" t="s">
        <v>55</v>
      </c>
      <c r="AD395" s="16" t="s">
        <v>282</v>
      </c>
      <c r="AE395" s="16" t="s">
        <v>45</v>
      </c>
      <c r="AG395" s="16">
        <v>88727</v>
      </c>
      <c r="AH395" s="16" t="s">
        <v>105</v>
      </c>
    </row>
    <row r="396" spans="1:34" x14ac:dyDescent="0.25">
      <c r="A396" s="16" t="s">
        <v>30</v>
      </c>
      <c r="B396" s="16">
        <v>1</v>
      </c>
      <c r="C396" s="16">
        <v>21</v>
      </c>
      <c r="D396" s="16">
        <v>908</v>
      </c>
      <c r="E396" s="16" t="s">
        <v>40</v>
      </c>
      <c r="F396" s="16" t="s">
        <v>41</v>
      </c>
      <c r="G396" s="16">
        <v>20</v>
      </c>
      <c r="H396" s="16">
        <v>20</v>
      </c>
      <c r="I396" s="16" t="s">
        <v>100</v>
      </c>
      <c r="J396" s="16" t="s">
        <v>143</v>
      </c>
      <c r="K396" s="16" t="s">
        <v>143</v>
      </c>
      <c r="L396" s="16">
        <v>1</v>
      </c>
      <c r="M396" s="16" t="s">
        <v>102</v>
      </c>
      <c r="N396" s="16" t="s">
        <v>46</v>
      </c>
      <c r="P396" s="16" t="s">
        <v>100</v>
      </c>
      <c r="Q396" s="16" t="s">
        <v>139</v>
      </c>
      <c r="T396" s="16">
        <v>201608</v>
      </c>
      <c r="U396" s="16" t="s">
        <v>34</v>
      </c>
      <c r="V396" s="18">
        <v>0</v>
      </c>
      <c r="W396" s="18">
        <v>-30026.36</v>
      </c>
      <c r="AA396" s="16" t="s">
        <v>35</v>
      </c>
      <c r="AB396" s="16" t="s">
        <v>83</v>
      </c>
      <c r="AD396" s="16" t="s">
        <v>295</v>
      </c>
      <c r="AE396" s="16" t="s">
        <v>36</v>
      </c>
      <c r="AG396" s="16" t="s">
        <v>100</v>
      </c>
      <c r="AH396" s="16" t="s">
        <v>105</v>
      </c>
    </row>
    <row r="397" spans="1:34" x14ac:dyDescent="0.25">
      <c r="A397" s="16" t="s">
        <v>30</v>
      </c>
      <c r="B397" s="16">
        <v>1</v>
      </c>
      <c r="C397" s="16">
        <v>21</v>
      </c>
      <c r="D397" s="16">
        <v>908</v>
      </c>
      <c r="E397" s="16" t="s">
        <v>40</v>
      </c>
      <c r="F397" s="16" t="s">
        <v>41</v>
      </c>
      <c r="G397" s="16">
        <v>20</v>
      </c>
      <c r="H397" s="16">
        <v>20</v>
      </c>
      <c r="I397" s="16" t="s">
        <v>100</v>
      </c>
      <c r="J397" s="16" t="s">
        <v>143</v>
      </c>
      <c r="K397" s="16" t="s">
        <v>143</v>
      </c>
      <c r="L397" s="16">
        <v>1</v>
      </c>
      <c r="M397" s="16" t="s">
        <v>102</v>
      </c>
      <c r="N397" s="16" t="s">
        <v>46</v>
      </c>
      <c r="P397" s="16" t="s">
        <v>100</v>
      </c>
      <c r="Q397" s="16" t="s">
        <v>139</v>
      </c>
      <c r="T397" s="16">
        <v>201608</v>
      </c>
      <c r="U397" s="16" t="s">
        <v>37</v>
      </c>
      <c r="V397" s="18">
        <v>0</v>
      </c>
      <c r="W397" s="18">
        <v>21804.240000000002</v>
      </c>
      <c r="AA397" s="16" t="s">
        <v>35</v>
      </c>
      <c r="AB397" s="16" t="s">
        <v>83</v>
      </c>
      <c r="AD397" s="16" t="s">
        <v>296</v>
      </c>
      <c r="AE397" s="16" t="s">
        <v>36</v>
      </c>
      <c r="AG397" s="16" t="s">
        <v>100</v>
      </c>
      <c r="AH397" s="16" t="s">
        <v>105</v>
      </c>
    </row>
    <row r="398" spans="1:34" x14ac:dyDescent="0.25">
      <c r="A398" s="16" t="s">
        <v>30</v>
      </c>
      <c r="B398" s="16">
        <v>1</v>
      </c>
      <c r="C398" s="16">
        <v>21</v>
      </c>
      <c r="D398" s="16">
        <v>908</v>
      </c>
      <c r="E398" s="16" t="s">
        <v>40</v>
      </c>
      <c r="F398" s="16" t="s">
        <v>41</v>
      </c>
      <c r="G398" s="16">
        <v>20</v>
      </c>
      <c r="H398" s="16">
        <v>20</v>
      </c>
      <c r="I398" s="16" t="s">
        <v>100</v>
      </c>
      <c r="J398" s="16" t="s">
        <v>143</v>
      </c>
      <c r="K398" s="16" t="s">
        <v>143</v>
      </c>
      <c r="L398" s="16">
        <v>1</v>
      </c>
      <c r="M398" s="16" t="s">
        <v>102</v>
      </c>
      <c r="N398" s="16" t="s">
        <v>46</v>
      </c>
      <c r="O398" s="16" t="s">
        <v>82</v>
      </c>
      <c r="P398" s="16" t="s">
        <v>100</v>
      </c>
      <c r="Q398" s="16" t="s">
        <v>230</v>
      </c>
      <c r="R398" s="16">
        <v>2812093</v>
      </c>
      <c r="T398" s="16">
        <v>201608</v>
      </c>
      <c r="U398" s="16" t="s">
        <v>37</v>
      </c>
      <c r="V398" s="18">
        <v>0</v>
      </c>
      <c r="W398" s="18">
        <v>798.15</v>
      </c>
      <c r="Y398" s="16">
        <v>751533</v>
      </c>
      <c r="AA398" s="16" t="s">
        <v>35</v>
      </c>
      <c r="AB398" s="16" t="s">
        <v>107</v>
      </c>
      <c r="AD398" s="16" t="s">
        <v>221</v>
      </c>
      <c r="AE398" s="16" t="s">
        <v>36</v>
      </c>
      <c r="AG398" s="16" t="s">
        <v>100</v>
      </c>
      <c r="AH398" s="16" t="s">
        <v>105</v>
      </c>
    </row>
    <row r="399" spans="1:34" x14ac:dyDescent="0.25">
      <c r="A399" s="16" t="s">
        <v>30</v>
      </c>
      <c r="B399" s="16">
        <v>1</v>
      </c>
      <c r="C399" s="16">
        <v>21</v>
      </c>
      <c r="D399" s="16">
        <v>908</v>
      </c>
      <c r="E399" s="16" t="s">
        <v>40</v>
      </c>
      <c r="F399" s="16" t="s">
        <v>41</v>
      </c>
      <c r="G399" s="16">
        <v>20</v>
      </c>
      <c r="H399" s="16">
        <v>20</v>
      </c>
      <c r="I399" s="16" t="s">
        <v>100</v>
      </c>
      <c r="J399" s="16" t="s">
        <v>144</v>
      </c>
      <c r="K399" s="16" t="s">
        <v>144</v>
      </c>
      <c r="L399" s="16">
        <v>1</v>
      </c>
      <c r="M399" s="16" t="s">
        <v>102</v>
      </c>
      <c r="N399" s="16">
        <v>80</v>
      </c>
      <c r="P399" s="16" t="s">
        <v>307</v>
      </c>
      <c r="Q399" s="16" t="s">
        <v>308</v>
      </c>
      <c r="R399" s="16">
        <v>2815079</v>
      </c>
      <c r="S399" s="62">
        <v>3959245</v>
      </c>
      <c r="T399" s="16">
        <v>201608</v>
      </c>
      <c r="U399" s="16" t="s">
        <v>37</v>
      </c>
      <c r="V399" s="18">
        <v>0</v>
      </c>
      <c r="W399" s="18">
        <v>9</v>
      </c>
      <c r="AA399" s="16" t="s">
        <v>35</v>
      </c>
      <c r="AB399" s="16" t="s">
        <v>49</v>
      </c>
      <c r="AD399" s="16" t="s">
        <v>282</v>
      </c>
      <c r="AE399" s="16" t="s">
        <v>45</v>
      </c>
      <c r="AG399" s="16">
        <v>55072</v>
      </c>
      <c r="AH399" s="16" t="s">
        <v>105</v>
      </c>
    </row>
    <row r="400" spans="1:34" x14ac:dyDescent="0.25">
      <c r="A400" s="16" t="s">
        <v>30</v>
      </c>
      <c r="B400" s="16">
        <v>1</v>
      </c>
      <c r="C400" s="16">
        <v>21</v>
      </c>
      <c r="D400" s="16">
        <v>908</v>
      </c>
      <c r="E400" s="16" t="s">
        <v>40</v>
      </c>
      <c r="F400" s="16" t="s">
        <v>41</v>
      </c>
      <c r="G400" s="16">
        <v>20</v>
      </c>
      <c r="H400" s="16">
        <v>20</v>
      </c>
      <c r="I400" s="16" t="s">
        <v>100</v>
      </c>
      <c r="J400" s="16" t="s">
        <v>144</v>
      </c>
      <c r="K400" s="16" t="s">
        <v>144</v>
      </c>
      <c r="L400" s="16">
        <v>1</v>
      </c>
      <c r="M400" s="16" t="s">
        <v>102</v>
      </c>
      <c r="N400" s="16">
        <v>80</v>
      </c>
      <c r="P400" s="16" t="s">
        <v>148</v>
      </c>
      <c r="Q400" s="16" t="s">
        <v>48</v>
      </c>
      <c r="R400" s="16">
        <v>2811552</v>
      </c>
      <c r="S400" s="62">
        <v>3921204</v>
      </c>
      <c r="T400" s="16">
        <v>201608</v>
      </c>
      <c r="U400" s="16" t="s">
        <v>37</v>
      </c>
      <c r="V400" s="18">
        <v>0</v>
      </c>
      <c r="W400" s="18">
        <v>360.18</v>
      </c>
      <c r="AA400" s="16" t="s">
        <v>35</v>
      </c>
      <c r="AB400" s="16" t="s">
        <v>49</v>
      </c>
      <c r="AD400" s="16" t="s">
        <v>309</v>
      </c>
      <c r="AE400" s="16" t="s">
        <v>45</v>
      </c>
      <c r="AG400" s="16">
        <v>59133</v>
      </c>
      <c r="AH400" s="16" t="s">
        <v>105</v>
      </c>
    </row>
    <row r="401" spans="1:34" x14ac:dyDescent="0.25">
      <c r="A401" s="16" t="s">
        <v>30</v>
      </c>
      <c r="B401" s="16">
        <v>1</v>
      </c>
      <c r="C401" s="16">
        <v>21</v>
      </c>
      <c r="D401" s="16">
        <v>908</v>
      </c>
      <c r="E401" s="16" t="s">
        <v>40</v>
      </c>
      <c r="F401" s="16" t="s">
        <v>41</v>
      </c>
      <c r="G401" s="16">
        <v>20</v>
      </c>
      <c r="H401" s="16">
        <v>20</v>
      </c>
      <c r="I401" s="16" t="s">
        <v>100</v>
      </c>
      <c r="J401" s="16" t="s">
        <v>144</v>
      </c>
      <c r="K401" s="16" t="s">
        <v>144</v>
      </c>
      <c r="L401" s="16">
        <v>1</v>
      </c>
      <c r="M401" s="16" t="s">
        <v>102</v>
      </c>
      <c r="N401" s="16">
        <v>80</v>
      </c>
      <c r="O401" s="16" t="s">
        <v>51</v>
      </c>
      <c r="P401" s="16" t="s">
        <v>145</v>
      </c>
      <c r="Q401" s="16" t="s">
        <v>311</v>
      </c>
      <c r="R401" s="16">
        <v>2813932</v>
      </c>
      <c r="S401" s="62">
        <v>3916253</v>
      </c>
      <c r="T401" s="16">
        <v>201608</v>
      </c>
      <c r="U401" s="16" t="s">
        <v>37</v>
      </c>
      <c r="V401" s="18">
        <v>0</v>
      </c>
      <c r="W401" s="18">
        <v>254.2</v>
      </c>
      <c r="AA401" s="16" t="s">
        <v>35</v>
      </c>
      <c r="AB401" s="16" t="s">
        <v>44</v>
      </c>
      <c r="AD401" s="16" t="s">
        <v>312</v>
      </c>
      <c r="AE401" s="16" t="s">
        <v>45</v>
      </c>
      <c r="AG401" s="16">
        <v>54507</v>
      </c>
      <c r="AH401" s="16" t="s">
        <v>105</v>
      </c>
    </row>
    <row r="402" spans="1:34" x14ac:dyDescent="0.25">
      <c r="A402" s="16" t="s">
        <v>30</v>
      </c>
      <c r="B402" s="16">
        <v>1</v>
      </c>
      <c r="C402" s="16">
        <v>21</v>
      </c>
      <c r="D402" s="16">
        <v>908</v>
      </c>
      <c r="E402" s="16" t="s">
        <v>40</v>
      </c>
      <c r="F402" s="16" t="s">
        <v>41</v>
      </c>
      <c r="G402" s="16">
        <v>20</v>
      </c>
      <c r="H402" s="16">
        <v>20</v>
      </c>
      <c r="I402" s="16" t="s">
        <v>100</v>
      </c>
      <c r="J402" s="16" t="s">
        <v>144</v>
      </c>
      <c r="K402" s="16" t="s">
        <v>144</v>
      </c>
      <c r="L402" s="16">
        <v>1</v>
      </c>
      <c r="M402" s="16" t="s">
        <v>102</v>
      </c>
      <c r="N402" s="16">
        <v>82</v>
      </c>
      <c r="P402" s="16" t="s">
        <v>148</v>
      </c>
      <c r="Q402" s="16" t="s">
        <v>315</v>
      </c>
      <c r="R402" s="16">
        <v>2811552</v>
      </c>
      <c r="S402" s="62">
        <v>3921204</v>
      </c>
      <c r="T402" s="16">
        <v>201608</v>
      </c>
      <c r="U402" s="16" t="s">
        <v>37</v>
      </c>
      <c r="V402" s="18">
        <v>0</v>
      </c>
      <c r="W402" s="18">
        <v>41.54</v>
      </c>
      <c r="AA402" s="16" t="s">
        <v>35</v>
      </c>
      <c r="AB402" s="16" t="s">
        <v>49</v>
      </c>
      <c r="AD402" s="16" t="s">
        <v>309</v>
      </c>
      <c r="AE402" s="16" t="s">
        <v>45</v>
      </c>
      <c r="AG402" s="16">
        <v>59133</v>
      </c>
      <c r="AH402" s="16" t="s">
        <v>105</v>
      </c>
    </row>
    <row r="403" spans="1:34" x14ac:dyDescent="0.25">
      <c r="A403" s="16" t="s">
        <v>30</v>
      </c>
      <c r="B403" s="16">
        <v>1</v>
      </c>
      <c r="C403" s="16">
        <v>21</v>
      </c>
      <c r="D403" s="16">
        <v>908</v>
      </c>
      <c r="E403" s="16" t="s">
        <v>40</v>
      </c>
      <c r="F403" s="16" t="s">
        <v>41</v>
      </c>
      <c r="G403" s="16">
        <v>20</v>
      </c>
      <c r="H403" s="16">
        <v>20</v>
      </c>
      <c r="I403" s="16" t="s">
        <v>100</v>
      </c>
      <c r="J403" s="16" t="s">
        <v>144</v>
      </c>
      <c r="K403" s="16" t="s">
        <v>144</v>
      </c>
      <c r="L403" s="16">
        <v>1</v>
      </c>
      <c r="M403" s="16" t="s">
        <v>102</v>
      </c>
      <c r="N403" s="16">
        <v>82</v>
      </c>
      <c r="P403" s="16" t="s">
        <v>148</v>
      </c>
      <c r="Q403" s="16" t="s">
        <v>316</v>
      </c>
      <c r="R403" s="16">
        <v>2811552</v>
      </c>
      <c r="S403" s="62">
        <v>3921204</v>
      </c>
      <c r="T403" s="16">
        <v>201608</v>
      </c>
      <c r="U403" s="16" t="s">
        <v>37</v>
      </c>
      <c r="V403" s="18">
        <v>0</v>
      </c>
      <c r="W403" s="18">
        <v>89.1</v>
      </c>
      <c r="AA403" s="16" t="s">
        <v>35</v>
      </c>
      <c r="AB403" s="16" t="s">
        <v>49</v>
      </c>
      <c r="AD403" s="16" t="s">
        <v>309</v>
      </c>
      <c r="AE403" s="16" t="s">
        <v>45</v>
      </c>
      <c r="AG403" s="16">
        <v>59133</v>
      </c>
      <c r="AH403" s="16" t="s">
        <v>105</v>
      </c>
    </row>
    <row r="404" spans="1:34" x14ac:dyDescent="0.25">
      <c r="A404" s="16" t="s">
        <v>30</v>
      </c>
      <c r="B404" s="16">
        <v>1</v>
      </c>
      <c r="C404" s="16">
        <v>21</v>
      </c>
      <c r="D404" s="16">
        <v>908</v>
      </c>
      <c r="E404" s="16" t="s">
        <v>40</v>
      </c>
      <c r="F404" s="16" t="s">
        <v>41</v>
      </c>
      <c r="G404" s="16">
        <v>20</v>
      </c>
      <c r="H404" s="16">
        <v>20</v>
      </c>
      <c r="I404" s="16" t="s">
        <v>100</v>
      </c>
      <c r="J404" s="16" t="s">
        <v>144</v>
      </c>
      <c r="K404" s="16" t="s">
        <v>144</v>
      </c>
      <c r="L404" s="16">
        <v>1</v>
      </c>
      <c r="M404" s="16" t="s">
        <v>102</v>
      </c>
      <c r="N404" s="16">
        <v>82</v>
      </c>
      <c r="O404" s="16" t="s">
        <v>51</v>
      </c>
      <c r="P404" s="16" t="s">
        <v>145</v>
      </c>
      <c r="Q404" s="16" t="s">
        <v>317</v>
      </c>
      <c r="R404" s="16">
        <v>2813932</v>
      </c>
      <c r="S404" s="62">
        <v>3916253</v>
      </c>
      <c r="T404" s="16">
        <v>201608</v>
      </c>
      <c r="U404" s="16" t="s">
        <v>37</v>
      </c>
      <c r="V404" s="18">
        <v>0</v>
      </c>
      <c r="W404" s="18">
        <v>71.739999999999995</v>
      </c>
      <c r="AA404" s="16" t="s">
        <v>35</v>
      </c>
      <c r="AB404" s="16" t="s">
        <v>44</v>
      </c>
      <c r="AD404" s="16" t="s">
        <v>312</v>
      </c>
      <c r="AE404" s="16" t="s">
        <v>45</v>
      </c>
      <c r="AG404" s="16">
        <v>54507</v>
      </c>
      <c r="AH404" s="16" t="s">
        <v>105</v>
      </c>
    </row>
    <row r="405" spans="1:34" x14ac:dyDescent="0.25">
      <c r="A405" s="16" t="s">
        <v>30</v>
      </c>
      <c r="B405" s="16">
        <v>1</v>
      </c>
      <c r="C405" s="16">
        <v>21</v>
      </c>
      <c r="D405" s="16">
        <v>908</v>
      </c>
      <c r="E405" s="16" t="s">
        <v>40</v>
      </c>
      <c r="F405" s="16" t="s">
        <v>41</v>
      </c>
      <c r="G405" s="16">
        <v>20</v>
      </c>
      <c r="H405" s="16">
        <v>20</v>
      </c>
      <c r="I405" s="16" t="s">
        <v>100</v>
      </c>
      <c r="J405" s="16" t="s">
        <v>144</v>
      </c>
      <c r="K405" s="16" t="s">
        <v>144</v>
      </c>
      <c r="L405" s="16">
        <v>1</v>
      </c>
      <c r="M405" s="16" t="s">
        <v>102</v>
      </c>
      <c r="N405" s="16">
        <v>82</v>
      </c>
      <c r="O405" s="16" t="s">
        <v>320</v>
      </c>
      <c r="P405" s="16" t="s">
        <v>127</v>
      </c>
      <c r="Q405" s="16" t="s">
        <v>321</v>
      </c>
      <c r="R405" s="16">
        <v>2794562</v>
      </c>
      <c r="S405" s="62">
        <v>3687271</v>
      </c>
      <c r="T405" s="16">
        <v>201608</v>
      </c>
      <c r="U405" s="16" t="s">
        <v>37</v>
      </c>
      <c r="V405" s="18">
        <v>0</v>
      </c>
      <c r="W405" s="18">
        <v>1121</v>
      </c>
      <c r="AA405" s="16" t="s">
        <v>35</v>
      </c>
      <c r="AB405" s="16" t="s">
        <v>44</v>
      </c>
      <c r="AD405" s="16" t="s">
        <v>322</v>
      </c>
      <c r="AE405" s="16" t="s">
        <v>45</v>
      </c>
      <c r="AG405" s="16">
        <v>54693</v>
      </c>
      <c r="AH405" s="16" t="s">
        <v>105</v>
      </c>
    </row>
    <row r="406" spans="1:34" x14ac:dyDescent="0.25">
      <c r="A406" s="16" t="s">
        <v>30</v>
      </c>
      <c r="B406" s="16">
        <v>1</v>
      </c>
      <c r="C406" s="16">
        <v>21</v>
      </c>
      <c r="D406" s="16">
        <v>908</v>
      </c>
      <c r="E406" s="16" t="s">
        <v>40</v>
      </c>
      <c r="F406" s="16" t="s">
        <v>41</v>
      </c>
      <c r="G406" s="16">
        <v>20</v>
      </c>
      <c r="H406" s="16">
        <v>20</v>
      </c>
      <c r="I406" s="16" t="s">
        <v>100</v>
      </c>
      <c r="J406" s="16" t="s">
        <v>144</v>
      </c>
      <c r="K406" s="16" t="s">
        <v>144</v>
      </c>
      <c r="L406" s="16">
        <v>1</v>
      </c>
      <c r="M406" s="16" t="s">
        <v>102</v>
      </c>
      <c r="N406" s="16" t="s">
        <v>46</v>
      </c>
      <c r="P406" s="16" t="s">
        <v>225</v>
      </c>
      <c r="Q406" s="16" t="s">
        <v>229</v>
      </c>
      <c r="R406" s="16">
        <v>2812461</v>
      </c>
      <c r="S406" s="62" t="s">
        <v>281</v>
      </c>
      <c r="T406" s="16">
        <v>201608</v>
      </c>
      <c r="U406" s="16" t="s">
        <v>37</v>
      </c>
      <c r="V406" s="18">
        <v>100000</v>
      </c>
      <c r="W406" s="18">
        <v>100000</v>
      </c>
      <c r="X406" s="16" t="s">
        <v>56</v>
      </c>
      <c r="Y406" s="16">
        <v>751533</v>
      </c>
      <c r="AA406" s="16" t="s">
        <v>35</v>
      </c>
      <c r="AB406" s="16" t="s">
        <v>55</v>
      </c>
      <c r="AD406" s="16" t="s">
        <v>282</v>
      </c>
      <c r="AE406" s="16" t="s">
        <v>45</v>
      </c>
      <c r="AG406" s="16">
        <v>88727</v>
      </c>
      <c r="AH406" s="16" t="s">
        <v>105</v>
      </c>
    </row>
    <row r="407" spans="1:34" x14ac:dyDescent="0.25">
      <c r="A407" s="16" t="s">
        <v>30</v>
      </c>
      <c r="B407" s="16">
        <v>1</v>
      </c>
      <c r="C407" s="16">
        <v>21</v>
      </c>
      <c r="D407" s="16">
        <v>908</v>
      </c>
      <c r="E407" s="16" t="s">
        <v>40</v>
      </c>
      <c r="F407" s="16" t="s">
        <v>41</v>
      </c>
      <c r="G407" s="16">
        <v>20</v>
      </c>
      <c r="H407" s="16">
        <v>20</v>
      </c>
      <c r="I407" s="16" t="s">
        <v>100</v>
      </c>
      <c r="J407" s="16" t="s">
        <v>144</v>
      </c>
      <c r="K407" s="16" t="s">
        <v>144</v>
      </c>
      <c r="L407" s="16">
        <v>1</v>
      </c>
      <c r="M407" s="16" t="s">
        <v>102</v>
      </c>
      <c r="N407" s="16" t="s">
        <v>46</v>
      </c>
      <c r="O407" s="16" t="s">
        <v>82</v>
      </c>
      <c r="P407" s="16" t="s">
        <v>100</v>
      </c>
      <c r="Q407" s="16" t="s">
        <v>230</v>
      </c>
      <c r="R407" s="16">
        <v>2812093</v>
      </c>
      <c r="T407" s="16">
        <v>201608</v>
      </c>
      <c r="U407" s="16" t="s">
        <v>37</v>
      </c>
      <c r="V407" s="18">
        <v>0</v>
      </c>
      <c r="W407" s="18">
        <v>100000</v>
      </c>
      <c r="Y407" s="16">
        <v>751533</v>
      </c>
      <c r="AA407" s="16" t="s">
        <v>35</v>
      </c>
      <c r="AB407" s="16" t="s">
        <v>107</v>
      </c>
      <c r="AD407" s="16" t="s">
        <v>221</v>
      </c>
      <c r="AE407" s="16" t="s">
        <v>36</v>
      </c>
      <c r="AG407" s="16" t="s">
        <v>100</v>
      </c>
      <c r="AH407" s="16" t="s">
        <v>105</v>
      </c>
    </row>
    <row r="408" spans="1:34" x14ac:dyDescent="0.25">
      <c r="A408" s="16" t="s">
        <v>30</v>
      </c>
      <c r="B408" s="16">
        <v>1</v>
      </c>
      <c r="C408" s="16">
        <v>21</v>
      </c>
      <c r="D408" s="16">
        <v>908</v>
      </c>
      <c r="E408" s="16" t="s">
        <v>40</v>
      </c>
      <c r="F408" s="16" t="s">
        <v>41</v>
      </c>
      <c r="G408" s="16">
        <v>20</v>
      </c>
      <c r="H408" s="16">
        <v>20</v>
      </c>
      <c r="I408" s="16" t="s">
        <v>100</v>
      </c>
      <c r="J408" s="16" t="s">
        <v>144</v>
      </c>
      <c r="K408" s="16" t="s">
        <v>144</v>
      </c>
      <c r="L408" s="16">
        <v>1</v>
      </c>
      <c r="M408" s="16" t="s">
        <v>102</v>
      </c>
      <c r="N408" s="16" t="s">
        <v>46</v>
      </c>
      <c r="O408" s="16" t="s">
        <v>82</v>
      </c>
      <c r="P408" s="16" t="s">
        <v>100</v>
      </c>
      <c r="Q408" s="16" t="s">
        <v>230</v>
      </c>
      <c r="T408" s="16">
        <v>201608</v>
      </c>
      <c r="U408" s="16" t="s">
        <v>34</v>
      </c>
      <c r="V408" s="18">
        <v>0</v>
      </c>
      <c r="W408" s="18">
        <v>-100000</v>
      </c>
      <c r="Y408" s="16">
        <v>751533</v>
      </c>
      <c r="AA408" s="16" t="s">
        <v>35</v>
      </c>
      <c r="AB408" s="16" t="s">
        <v>107</v>
      </c>
      <c r="AD408" s="16" t="s">
        <v>220</v>
      </c>
      <c r="AE408" s="16" t="s">
        <v>36</v>
      </c>
      <c r="AG408" s="16" t="s">
        <v>100</v>
      </c>
      <c r="AH408" s="16" t="s">
        <v>105</v>
      </c>
    </row>
    <row r="409" spans="1:34" x14ac:dyDescent="0.25">
      <c r="A409" s="16" t="s">
        <v>30</v>
      </c>
      <c r="B409" s="16">
        <v>1</v>
      </c>
      <c r="C409" s="16">
        <v>21</v>
      </c>
      <c r="D409" s="16">
        <v>908</v>
      </c>
      <c r="E409" s="16" t="s">
        <v>40</v>
      </c>
      <c r="F409" s="16" t="s">
        <v>41</v>
      </c>
      <c r="G409" s="16">
        <v>20</v>
      </c>
      <c r="H409" s="16">
        <v>20</v>
      </c>
      <c r="I409" s="16" t="s">
        <v>100</v>
      </c>
      <c r="J409" s="16" t="s">
        <v>158</v>
      </c>
      <c r="K409" s="16" t="s">
        <v>158</v>
      </c>
      <c r="L409" s="16">
        <v>1</v>
      </c>
      <c r="M409" s="16" t="s">
        <v>102</v>
      </c>
      <c r="N409" s="16">
        <v>34</v>
      </c>
      <c r="P409" s="16" t="s">
        <v>57</v>
      </c>
      <c r="Q409" s="16" t="s">
        <v>43</v>
      </c>
      <c r="R409" s="16">
        <v>2803298</v>
      </c>
      <c r="S409" s="62" t="s">
        <v>328</v>
      </c>
      <c r="T409" s="16">
        <v>201608</v>
      </c>
      <c r="U409" s="16" t="s">
        <v>37</v>
      </c>
      <c r="V409" s="18">
        <v>0</v>
      </c>
      <c r="W409" s="18">
        <v>1700</v>
      </c>
      <c r="Y409" s="16">
        <v>758587</v>
      </c>
      <c r="AA409" s="16" t="s">
        <v>35</v>
      </c>
      <c r="AB409" s="16" t="s">
        <v>55</v>
      </c>
      <c r="AD409" s="16" t="s">
        <v>329</v>
      </c>
      <c r="AE409" s="16" t="s">
        <v>45</v>
      </c>
      <c r="AG409" s="16">
        <v>8454</v>
      </c>
      <c r="AH409" s="16" t="s">
        <v>105</v>
      </c>
    </row>
    <row r="410" spans="1:34" x14ac:dyDescent="0.25">
      <c r="A410" s="16" t="s">
        <v>30</v>
      </c>
      <c r="B410" s="16">
        <v>1</v>
      </c>
      <c r="C410" s="16">
        <v>21</v>
      </c>
      <c r="D410" s="16">
        <v>908</v>
      </c>
      <c r="E410" s="16" t="s">
        <v>40</v>
      </c>
      <c r="F410" s="16" t="s">
        <v>41</v>
      </c>
      <c r="G410" s="16">
        <v>20</v>
      </c>
      <c r="H410" s="16">
        <v>20</v>
      </c>
      <c r="I410" s="16" t="s">
        <v>100</v>
      </c>
      <c r="J410" s="16" t="s">
        <v>158</v>
      </c>
      <c r="K410" s="16" t="s">
        <v>158</v>
      </c>
      <c r="L410" s="16">
        <v>1</v>
      </c>
      <c r="M410" s="16" t="s">
        <v>102</v>
      </c>
      <c r="N410" s="16">
        <v>34</v>
      </c>
      <c r="P410" s="16" t="s">
        <v>100</v>
      </c>
      <c r="Q410" s="16" t="s">
        <v>81</v>
      </c>
      <c r="R410" s="16">
        <v>2803298</v>
      </c>
      <c r="T410" s="16">
        <v>201608</v>
      </c>
      <c r="U410" s="16" t="s">
        <v>34</v>
      </c>
      <c r="V410" s="18">
        <v>0</v>
      </c>
      <c r="W410" s="18">
        <v>-1700</v>
      </c>
      <c r="Y410" s="16">
        <v>758587</v>
      </c>
      <c r="AA410" s="16" t="s">
        <v>35</v>
      </c>
      <c r="AB410" s="16" t="s">
        <v>107</v>
      </c>
      <c r="AD410" s="16" t="s">
        <v>253</v>
      </c>
      <c r="AE410" s="16" t="s">
        <v>36</v>
      </c>
      <c r="AG410" s="16" t="s">
        <v>100</v>
      </c>
      <c r="AH410" s="16" t="s">
        <v>105</v>
      </c>
    </row>
    <row r="411" spans="1:34" x14ac:dyDescent="0.25">
      <c r="A411" s="16" t="s">
        <v>30</v>
      </c>
      <c r="B411" s="16">
        <v>1</v>
      </c>
      <c r="C411" s="16">
        <v>21</v>
      </c>
      <c r="D411" s="16">
        <v>908</v>
      </c>
      <c r="E411" s="16" t="s">
        <v>40</v>
      </c>
      <c r="F411" s="16" t="s">
        <v>41</v>
      </c>
      <c r="G411" s="16">
        <v>20</v>
      </c>
      <c r="H411" s="16">
        <v>20</v>
      </c>
      <c r="I411" s="16" t="s">
        <v>100</v>
      </c>
      <c r="J411" s="16" t="s">
        <v>158</v>
      </c>
      <c r="K411" s="16" t="s">
        <v>158</v>
      </c>
      <c r="L411" s="16">
        <v>1</v>
      </c>
      <c r="M411" s="16" t="s">
        <v>102</v>
      </c>
      <c r="N411" s="16" t="s">
        <v>50</v>
      </c>
      <c r="P411" s="16" t="s">
        <v>57</v>
      </c>
      <c r="Q411" s="16" t="s">
        <v>103</v>
      </c>
      <c r="R411" s="16">
        <v>2790197</v>
      </c>
      <c r="S411" s="62">
        <v>7282016007</v>
      </c>
      <c r="T411" s="16">
        <v>201608</v>
      </c>
      <c r="U411" s="16" t="s">
        <v>37</v>
      </c>
      <c r="V411" s="18">
        <v>43421.26</v>
      </c>
      <c r="W411" s="18">
        <v>43421.26</v>
      </c>
      <c r="X411" s="16" t="s">
        <v>56</v>
      </c>
      <c r="Y411" s="16">
        <v>742350</v>
      </c>
      <c r="AA411" s="16" t="s">
        <v>35</v>
      </c>
      <c r="AB411" s="16" t="s">
        <v>55</v>
      </c>
      <c r="AD411" s="16" t="s">
        <v>322</v>
      </c>
      <c r="AE411" s="16" t="s">
        <v>45</v>
      </c>
      <c r="AG411" s="16">
        <v>8454</v>
      </c>
      <c r="AH411" s="16" t="s">
        <v>105</v>
      </c>
    </row>
    <row r="412" spans="1:34" x14ac:dyDescent="0.25">
      <c r="A412" s="16" t="s">
        <v>30</v>
      </c>
      <c r="B412" s="16">
        <v>1</v>
      </c>
      <c r="C412" s="16">
        <v>21</v>
      </c>
      <c r="D412" s="16">
        <v>908</v>
      </c>
      <c r="E412" s="16" t="s">
        <v>40</v>
      </c>
      <c r="F412" s="16" t="s">
        <v>41</v>
      </c>
      <c r="G412" s="16">
        <v>20</v>
      </c>
      <c r="H412" s="16">
        <v>20</v>
      </c>
      <c r="I412" s="16" t="s">
        <v>100</v>
      </c>
      <c r="J412" s="16" t="s">
        <v>158</v>
      </c>
      <c r="K412" s="16" t="s">
        <v>158</v>
      </c>
      <c r="L412" s="16">
        <v>1</v>
      </c>
      <c r="M412" s="16" t="s">
        <v>102</v>
      </c>
      <c r="N412" s="16" t="s">
        <v>50</v>
      </c>
      <c r="P412" s="16" t="s">
        <v>57</v>
      </c>
      <c r="Q412" s="16" t="s">
        <v>331</v>
      </c>
      <c r="R412" s="16">
        <v>2803298</v>
      </c>
      <c r="S412" s="62" t="s">
        <v>328</v>
      </c>
      <c r="T412" s="16">
        <v>201608</v>
      </c>
      <c r="U412" s="16" t="s">
        <v>37</v>
      </c>
      <c r="V412" s="18">
        <v>34668.620000000003</v>
      </c>
      <c r="W412" s="18">
        <v>34668.620000000003</v>
      </c>
      <c r="X412" s="16" t="s">
        <v>56</v>
      </c>
      <c r="Y412" s="16">
        <v>758587</v>
      </c>
      <c r="AA412" s="16" t="s">
        <v>35</v>
      </c>
      <c r="AB412" s="16" t="s">
        <v>55</v>
      </c>
      <c r="AD412" s="16" t="s">
        <v>329</v>
      </c>
      <c r="AE412" s="16" t="s">
        <v>45</v>
      </c>
      <c r="AG412" s="16">
        <v>8454</v>
      </c>
      <c r="AH412" s="16" t="s">
        <v>105</v>
      </c>
    </row>
    <row r="413" spans="1:34" x14ac:dyDescent="0.25">
      <c r="A413" s="16" t="s">
        <v>30</v>
      </c>
      <c r="B413" s="16">
        <v>1</v>
      </c>
      <c r="C413" s="16">
        <v>21</v>
      </c>
      <c r="D413" s="16">
        <v>908</v>
      </c>
      <c r="E413" s="16" t="s">
        <v>40</v>
      </c>
      <c r="F413" s="16" t="s">
        <v>41</v>
      </c>
      <c r="G413" s="16">
        <v>20</v>
      </c>
      <c r="H413" s="16">
        <v>20</v>
      </c>
      <c r="I413" s="16" t="s">
        <v>100</v>
      </c>
      <c r="J413" s="16" t="s">
        <v>158</v>
      </c>
      <c r="K413" s="16" t="s">
        <v>158</v>
      </c>
      <c r="L413" s="16">
        <v>1</v>
      </c>
      <c r="M413" s="16" t="s">
        <v>102</v>
      </c>
      <c r="N413" s="16" t="s">
        <v>50</v>
      </c>
      <c r="P413" s="16" t="s">
        <v>57</v>
      </c>
      <c r="Q413" s="16" t="s">
        <v>331</v>
      </c>
      <c r="R413" s="16">
        <v>2810181</v>
      </c>
      <c r="S413" s="62" t="s">
        <v>332</v>
      </c>
      <c r="T413" s="16">
        <v>201608</v>
      </c>
      <c r="U413" s="16" t="s">
        <v>37</v>
      </c>
      <c r="V413" s="18">
        <v>117992.66</v>
      </c>
      <c r="W413" s="18">
        <v>117992.66</v>
      </c>
      <c r="X413" s="16" t="s">
        <v>56</v>
      </c>
      <c r="Y413" s="16">
        <v>758587</v>
      </c>
      <c r="AA413" s="16" t="s">
        <v>35</v>
      </c>
      <c r="AB413" s="16" t="s">
        <v>55</v>
      </c>
      <c r="AD413" s="16" t="s">
        <v>333</v>
      </c>
      <c r="AE413" s="16" t="s">
        <v>45</v>
      </c>
      <c r="AG413" s="16">
        <v>8454</v>
      </c>
      <c r="AH413" s="16" t="s">
        <v>105</v>
      </c>
    </row>
    <row r="414" spans="1:34" x14ac:dyDescent="0.25">
      <c r="A414" s="16" t="s">
        <v>30</v>
      </c>
      <c r="B414" s="16">
        <v>1</v>
      </c>
      <c r="C414" s="16">
        <v>21</v>
      </c>
      <c r="D414" s="16">
        <v>908</v>
      </c>
      <c r="E414" s="16" t="s">
        <v>40</v>
      </c>
      <c r="F414" s="16" t="s">
        <v>41</v>
      </c>
      <c r="G414" s="16">
        <v>20</v>
      </c>
      <c r="H414" s="16">
        <v>20</v>
      </c>
      <c r="I414" s="16" t="s">
        <v>100</v>
      </c>
      <c r="J414" s="16" t="s">
        <v>158</v>
      </c>
      <c r="K414" s="16" t="s">
        <v>158</v>
      </c>
      <c r="L414" s="16">
        <v>1</v>
      </c>
      <c r="M414" s="16" t="s">
        <v>102</v>
      </c>
      <c r="N414" s="16" t="s">
        <v>50</v>
      </c>
      <c r="O414" s="16" t="s">
        <v>82</v>
      </c>
      <c r="P414" s="16" t="s">
        <v>100</v>
      </c>
      <c r="Q414" s="16" t="s">
        <v>106</v>
      </c>
      <c r="R414" s="16">
        <v>2790197</v>
      </c>
      <c r="T414" s="16">
        <v>201608</v>
      </c>
      <c r="U414" s="16" t="s">
        <v>34</v>
      </c>
      <c r="V414" s="18">
        <v>0</v>
      </c>
      <c r="W414" s="18">
        <v>-43421.26</v>
      </c>
      <c r="Y414" s="16">
        <v>742350</v>
      </c>
      <c r="AA414" s="16" t="s">
        <v>35</v>
      </c>
      <c r="AB414" s="16" t="s">
        <v>107</v>
      </c>
      <c r="AD414" s="16" t="s">
        <v>220</v>
      </c>
      <c r="AE414" s="16" t="s">
        <v>36</v>
      </c>
      <c r="AG414" s="16" t="s">
        <v>100</v>
      </c>
      <c r="AH414" s="16" t="s">
        <v>105</v>
      </c>
    </row>
    <row r="415" spans="1:34" x14ac:dyDescent="0.25">
      <c r="A415" s="16" t="s">
        <v>30</v>
      </c>
      <c r="B415" s="16">
        <v>1</v>
      </c>
      <c r="C415" s="16">
        <v>21</v>
      </c>
      <c r="D415" s="16">
        <v>908</v>
      </c>
      <c r="E415" s="16" t="s">
        <v>40</v>
      </c>
      <c r="F415" s="16" t="s">
        <v>41</v>
      </c>
      <c r="G415" s="16">
        <v>20</v>
      </c>
      <c r="H415" s="16">
        <v>20</v>
      </c>
      <c r="I415" s="16" t="s">
        <v>100</v>
      </c>
      <c r="J415" s="16" t="s">
        <v>158</v>
      </c>
      <c r="K415" s="16" t="s">
        <v>158</v>
      </c>
      <c r="L415" s="16">
        <v>1</v>
      </c>
      <c r="M415" s="16" t="s">
        <v>102</v>
      </c>
      <c r="N415" s="16" t="s">
        <v>50</v>
      </c>
      <c r="O415" s="16" t="s">
        <v>82</v>
      </c>
      <c r="P415" s="16" t="s">
        <v>100</v>
      </c>
      <c r="Q415" s="16" t="s">
        <v>106</v>
      </c>
      <c r="T415" s="16">
        <v>201608</v>
      </c>
      <c r="U415" s="16" t="s">
        <v>37</v>
      </c>
      <c r="V415" s="18">
        <v>0</v>
      </c>
      <c r="W415" s="18">
        <v>1996</v>
      </c>
      <c r="Y415" s="16">
        <v>758507</v>
      </c>
      <c r="AA415" s="16" t="s">
        <v>35</v>
      </c>
      <c r="AB415" s="16" t="s">
        <v>107</v>
      </c>
      <c r="AD415" s="16" t="s">
        <v>221</v>
      </c>
      <c r="AE415" s="16" t="s">
        <v>36</v>
      </c>
      <c r="AG415" s="16" t="s">
        <v>100</v>
      </c>
      <c r="AH415" s="16" t="s">
        <v>105</v>
      </c>
    </row>
    <row r="416" spans="1:34" x14ac:dyDescent="0.25">
      <c r="A416" s="16" t="s">
        <v>30</v>
      </c>
      <c r="B416" s="16">
        <v>1</v>
      </c>
      <c r="C416" s="16">
        <v>21</v>
      </c>
      <c r="D416" s="16">
        <v>908</v>
      </c>
      <c r="E416" s="16" t="s">
        <v>40</v>
      </c>
      <c r="F416" s="16" t="s">
        <v>41</v>
      </c>
      <c r="G416" s="16">
        <v>20</v>
      </c>
      <c r="H416" s="16">
        <v>20</v>
      </c>
      <c r="I416" s="16" t="s">
        <v>100</v>
      </c>
      <c r="J416" s="16" t="s">
        <v>158</v>
      </c>
      <c r="K416" s="16" t="s">
        <v>158</v>
      </c>
      <c r="L416" s="16">
        <v>1</v>
      </c>
      <c r="M416" s="16" t="s">
        <v>102</v>
      </c>
      <c r="N416" s="16" t="s">
        <v>46</v>
      </c>
      <c r="O416" s="16" t="s">
        <v>82</v>
      </c>
      <c r="P416" s="16" t="s">
        <v>100</v>
      </c>
      <c r="Q416" s="16" t="s">
        <v>106</v>
      </c>
      <c r="T416" s="16">
        <v>201608</v>
      </c>
      <c r="U416" s="16" t="s">
        <v>34</v>
      </c>
      <c r="V416" s="18">
        <v>0</v>
      </c>
      <c r="W416" s="18">
        <v>-74319.009999999995</v>
      </c>
      <c r="Y416" s="16">
        <v>742350</v>
      </c>
      <c r="AA416" s="16" t="s">
        <v>35</v>
      </c>
      <c r="AB416" s="16" t="s">
        <v>107</v>
      </c>
      <c r="AD416" s="16" t="s">
        <v>220</v>
      </c>
      <c r="AE416" s="16" t="s">
        <v>36</v>
      </c>
      <c r="AG416" s="16" t="s">
        <v>100</v>
      </c>
      <c r="AH416" s="16" t="s">
        <v>105</v>
      </c>
    </row>
    <row r="417" spans="1:34" x14ac:dyDescent="0.25">
      <c r="A417" s="16" t="s">
        <v>30</v>
      </c>
      <c r="B417" s="16">
        <v>1</v>
      </c>
      <c r="C417" s="16">
        <v>21</v>
      </c>
      <c r="D417" s="16">
        <v>908</v>
      </c>
      <c r="E417" s="16" t="s">
        <v>40</v>
      </c>
      <c r="F417" s="16" t="s">
        <v>41</v>
      </c>
      <c r="G417" s="16">
        <v>20</v>
      </c>
      <c r="H417" s="16">
        <v>20</v>
      </c>
      <c r="I417" s="16" t="s">
        <v>100</v>
      </c>
      <c r="J417" s="16" t="s">
        <v>158</v>
      </c>
      <c r="K417" s="16" t="s">
        <v>158</v>
      </c>
      <c r="L417" s="16">
        <v>1</v>
      </c>
      <c r="M417" s="16" t="s">
        <v>102</v>
      </c>
      <c r="N417" s="16" t="s">
        <v>46</v>
      </c>
      <c r="O417" s="16" t="s">
        <v>82</v>
      </c>
      <c r="P417" s="16" t="s">
        <v>100</v>
      </c>
      <c r="Q417" s="16" t="s">
        <v>106</v>
      </c>
      <c r="T417" s="16">
        <v>201608</v>
      </c>
      <c r="U417" s="16" t="s">
        <v>37</v>
      </c>
      <c r="V417" s="18">
        <v>0</v>
      </c>
      <c r="W417" s="18">
        <v>298156.03000000003</v>
      </c>
      <c r="Y417" s="16">
        <v>758507</v>
      </c>
      <c r="AA417" s="16" t="s">
        <v>35</v>
      </c>
      <c r="AB417" s="16" t="s">
        <v>107</v>
      </c>
      <c r="AD417" s="16" t="s">
        <v>221</v>
      </c>
      <c r="AE417" s="16" t="s">
        <v>36</v>
      </c>
      <c r="AG417" s="16" t="s">
        <v>100</v>
      </c>
      <c r="AH417" s="16" t="s">
        <v>105</v>
      </c>
    </row>
    <row r="418" spans="1:34" x14ac:dyDescent="0.25">
      <c r="A418" s="16" t="s">
        <v>30</v>
      </c>
      <c r="B418" s="16">
        <v>1</v>
      </c>
      <c r="C418" s="16">
        <v>21</v>
      </c>
      <c r="D418" s="16">
        <v>908</v>
      </c>
      <c r="E418" s="16" t="s">
        <v>40</v>
      </c>
      <c r="F418" s="16" t="s">
        <v>41</v>
      </c>
      <c r="G418" s="16">
        <v>20</v>
      </c>
      <c r="H418" s="16">
        <v>20</v>
      </c>
      <c r="I418" s="16" t="s">
        <v>100</v>
      </c>
      <c r="J418" s="16" t="s">
        <v>162</v>
      </c>
      <c r="K418" s="16" t="s">
        <v>162</v>
      </c>
      <c r="L418" s="16">
        <v>1</v>
      </c>
      <c r="M418" s="16" t="s">
        <v>102</v>
      </c>
      <c r="N418" s="16" t="s">
        <v>50</v>
      </c>
      <c r="P418" s="16" t="s">
        <v>57</v>
      </c>
      <c r="Q418" s="16" t="s">
        <v>103</v>
      </c>
      <c r="R418" s="16">
        <v>2795259</v>
      </c>
      <c r="S418" s="62">
        <v>80220160910</v>
      </c>
      <c r="T418" s="16">
        <v>201608</v>
      </c>
      <c r="U418" s="16" t="s">
        <v>37</v>
      </c>
      <c r="V418" s="18">
        <v>71610</v>
      </c>
      <c r="W418" s="18">
        <v>71610</v>
      </c>
      <c r="X418" s="16" t="s">
        <v>56</v>
      </c>
      <c r="Y418" s="16">
        <v>742350</v>
      </c>
      <c r="AA418" s="16" t="s">
        <v>35</v>
      </c>
      <c r="AB418" s="16" t="s">
        <v>55</v>
      </c>
      <c r="AD418" s="16" t="s">
        <v>340</v>
      </c>
      <c r="AE418" s="16" t="s">
        <v>45</v>
      </c>
      <c r="AG418" s="16">
        <v>8454</v>
      </c>
      <c r="AH418" s="16" t="s">
        <v>105</v>
      </c>
    </row>
    <row r="419" spans="1:34" x14ac:dyDescent="0.25">
      <c r="A419" s="16" t="s">
        <v>30</v>
      </c>
      <c r="B419" s="16">
        <v>1</v>
      </c>
      <c r="C419" s="16">
        <v>21</v>
      </c>
      <c r="D419" s="16">
        <v>908</v>
      </c>
      <c r="E419" s="16" t="s">
        <v>40</v>
      </c>
      <c r="F419" s="16" t="s">
        <v>41</v>
      </c>
      <c r="G419" s="16">
        <v>20</v>
      </c>
      <c r="H419" s="16">
        <v>20</v>
      </c>
      <c r="I419" s="16" t="s">
        <v>100</v>
      </c>
      <c r="J419" s="16" t="s">
        <v>162</v>
      </c>
      <c r="K419" s="16" t="s">
        <v>162</v>
      </c>
      <c r="L419" s="16">
        <v>1</v>
      </c>
      <c r="M419" s="16" t="s">
        <v>102</v>
      </c>
      <c r="N419" s="16" t="s">
        <v>50</v>
      </c>
      <c r="P419" s="16" t="s">
        <v>57</v>
      </c>
      <c r="Q419" s="16" t="s">
        <v>331</v>
      </c>
      <c r="R419" s="16">
        <v>2803113</v>
      </c>
      <c r="S419" s="62" t="s">
        <v>341</v>
      </c>
      <c r="T419" s="16">
        <v>201608</v>
      </c>
      <c r="U419" s="16" t="s">
        <v>37</v>
      </c>
      <c r="V419" s="18">
        <v>79290</v>
      </c>
      <c r="W419" s="18">
        <v>79290</v>
      </c>
      <c r="X419" s="16" t="s">
        <v>56</v>
      </c>
      <c r="Y419" s="16">
        <v>758587</v>
      </c>
      <c r="AA419" s="16" t="s">
        <v>35</v>
      </c>
      <c r="AB419" s="16" t="s">
        <v>55</v>
      </c>
      <c r="AD419" s="16" t="s">
        <v>329</v>
      </c>
      <c r="AE419" s="16" t="s">
        <v>45</v>
      </c>
      <c r="AG419" s="16">
        <v>8454</v>
      </c>
      <c r="AH419" s="16" t="s">
        <v>105</v>
      </c>
    </row>
    <row r="420" spans="1:34" x14ac:dyDescent="0.25">
      <c r="A420" s="16" t="s">
        <v>30</v>
      </c>
      <c r="B420" s="16">
        <v>1</v>
      </c>
      <c r="C420" s="16">
        <v>21</v>
      </c>
      <c r="D420" s="16">
        <v>908</v>
      </c>
      <c r="E420" s="16" t="s">
        <v>40</v>
      </c>
      <c r="F420" s="16" t="s">
        <v>41</v>
      </c>
      <c r="G420" s="16">
        <v>20</v>
      </c>
      <c r="H420" s="16">
        <v>20</v>
      </c>
      <c r="I420" s="16" t="s">
        <v>100</v>
      </c>
      <c r="J420" s="16" t="s">
        <v>162</v>
      </c>
      <c r="K420" s="16" t="s">
        <v>162</v>
      </c>
      <c r="L420" s="16">
        <v>1</v>
      </c>
      <c r="M420" s="16" t="s">
        <v>102</v>
      </c>
      <c r="N420" s="16" t="s">
        <v>50</v>
      </c>
      <c r="P420" s="16" t="s">
        <v>57</v>
      </c>
      <c r="Q420" s="16" t="s">
        <v>331</v>
      </c>
      <c r="R420" s="16">
        <v>2803297</v>
      </c>
      <c r="S420" s="62" t="s">
        <v>342</v>
      </c>
      <c r="T420" s="16">
        <v>201608</v>
      </c>
      <c r="U420" s="16" t="s">
        <v>37</v>
      </c>
      <c r="V420" s="18">
        <v>83420</v>
      </c>
      <c r="W420" s="18">
        <v>83420</v>
      </c>
      <c r="X420" s="16" t="s">
        <v>56</v>
      </c>
      <c r="Y420" s="16">
        <v>758587</v>
      </c>
      <c r="AA420" s="16" t="s">
        <v>35</v>
      </c>
      <c r="AB420" s="16" t="s">
        <v>55</v>
      </c>
      <c r="AD420" s="16" t="s">
        <v>329</v>
      </c>
      <c r="AE420" s="16" t="s">
        <v>45</v>
      </c>
      <c r="AG420" s="16">
        <v>8454</v>
      </c>
      <c r="AH420" s="16" t="s">
        <v>105</v>
      </c>
    </row>
    <row r="421" spans="1:34" x14ac:dyDescent="0.25">
      <c r="A421" s="16" t="s">
        <v>30</v>
      </c>
      <c r="B421" s="16">
        <v>1</v>
      </c>
      <c r="C421" s="16">
        <v>21</v>
      </c>
      <c r="D421" s="16">
        <v>908</v>
      </c>
      <c r="E421" s="16" t="s">
        <v>40</v>
      </c>
      <c r="F421" s="16" t="s">
        <v>41</v>
      </c>
      <c r="G421" s="16">
        <v>20</v>
      </c>
      <c r="H421" s="16">
        <v>20</v>
      </c>
      <c r="I421" s="16" t="s">
        <v>100</v>
      </c>
      <c r="J421" s="16" t="s">
        <v>162</v>
      </c>
      <c r="K421" s="16" t="s">
        <v>162</v>
      </c>
      <c r="L421" s="16">
        <v>1</v>
      </c>
      <c r="M421" s="16" t="s">
        <v>102</v>
      </c>
      <c r="N421" s="16" t="s">
        <v>50</v>
      </c>
      <c r="P421" s="16" t="s">
        <v>57</v>
      </c>
      <c r="Q421" s="16" t="s">
        <v>331</v>
      </c>
      <c r="R421" s="16">
        <v>2809877</v>
      </c>
      <c r="S421" s="62" t="s">
        <v>343</v>
      </c>
      <c r="T421" s="16">
        <v>201608</v>
      </c>
      <c r="U421" s="16" t="s">
        <v>37</v>
      </c>
      <c r="V421" s="18">
        <v>850</v>
      </c>
      <c r="W421" s="18">
        <v>850</v>
      </c>
      <c r="X421" s="16" t="s">
        <v>56</v>
      </c>
      <c r="Y421" s="16">
        <v>758587</v>
      </c>
      <c r="AA421" s="16" t="s">
        <v>35</v>
      </c>
      <c r="AB421" s="16" t="s">
        <v>55</v>
      </c>
      <c r="AD421" s="16" t="s">
        <v>333</v>
      </c>
      <c r="AE421" s="16" t="s">
        <v>45</v>
      </c>
      <c r="AG421" s="16">
        <v>8454</v>
      </c>
      <c r="AH421" s="16" t="s">
        <v>105</v>
      </c>
    </row>
    <row r="422" spans="1:34" x14ac:dyDescent="0.25">
      <c r="A422" s="16" t="s">
        <v>30</v>
      </c>
      <c r="B422" s="16">
        <v>1</v>
      </c>
      <c r="C422" s="16">
        <v>21</v>
      </c>
      <c r="D422" s="16">
        <v>908</v>
      </c>
      <c r="E422" s="16" t="s">
        <v>40</v>
      </c>
      <c r="F422" s="16" t="s">
        <v>41</v>
      </c>
      <c r="G422" s="16">
        <v>20</v>
      </c>
      <c r="H422" s="16">
        <v>20</v>
      </c>
      <c r="I422" s="16" t="s">
        <v>100</v>
      </c>
      <c r="J422" s="16" t="s">
        <v>162</v>
      </c>
      <c r="K422" s="16" t="s">
        <v>162</v>
      </c>
      <c r="L422" s="16">
        <v>1</v>
      </c>
      <c r="M422" s="16" t="s">
        <v>102</v>
      </c>
      <c r="N422" s="16" t="s">
        <v>50</v>
      </c>
      <c r="P422" s="16" t="s">
        <v>57</v>
      </c>
      <c r="Q422" s="16" t="s">
        <v>331</v>
      </c>
      <c r="R422" s="16">
        <v>2812361</v>
      </c>
      <c r="S422" s="62" t="s">
        <v>344</v>
      </c>
      <c r="T422" s="16">
        <v>201608</v>
      </c>
      <c r="U422" s="16" t="s">
        <v>37</v>
      </c>
      <c r="V422" s="18">
        <v>6360</v>
      </c>
      <c r="W422" s="18">
        <v>6360</v>
      </c>
      <c r="X422" s="16" t="s">
        <v>56</v>
      </c>
      <c r="Y422" s="16">
        <v>758587</v>
      </c>
      <c r="AA422" s="16" t="s">
        <v>35</v>
      </c>
      <c r="AB422" s="16" t="s">
        <v>55</v>
      </c>
      <c r="AD422" s="16" t="s">
        <v>345</v>
      </c>
      <c r="AE422" s="16" t="s">
        <v>45</v>
      </c>
      <c r="AG422" s="16">
        <v>8454</v>
      </c>
      <c r="AH422" s="16" t="s">
        <v>105</v>
      </c>
    </row>
    <row r="423" spans="1:34" x14ac:dyDescent="0.25">
      <c r="A423" s="16" t="s">
        <v>30</v>
      </c>
      <c r="B423" s="16">
        <v>1</v>
      </c>
      <c r="C423" s="16">
        <v>21</v>
      </c>
      <c r="D423" s="16">
        <v>908</v>
      </c>
      <c r="E423" s="16" t="s">
        <v>40</v>
      </c>
      <c r="F423" s="16" t="s">
        <v>41</v>
      </c>
      <c r="G423" s="16">
        <v>20</v>
      </c>
      <c r="H423" s="16">
        <v>20</v>
      </c>
      <c r="I423" s="16" t="s">
        <v>100</v>
      </c>
      <c r="J423" s="16" t="s">
        <v>162</v>
      </c>
      <c r="K423" s="16" t="s">
        <v>162</v>
      </c>
      <c r="L423" s="16">
        <v>1</v>
      </c>
      <c r="M423" s="16" t="s">
        <v>102</v>
      </c>
      <c r="N423" s="16" t="s">
        <v>50</v>
      </c>
      <c r="P423" s="16" t="s">
        <v>57</v>
      </c>
      <c r="Q423" s="16" t="s">
        <v>331</v>
      </c>
      <c r="R423" s="16">
        <v>2815720</v>
      </c>
      <c r="S423" s="62" t="s">
        <v>346</v>
      </c>
      <c r="T423" s="16">
        <v>201608</v>
      </c>
      <c r="U423" s="16" t="s">
        <v>37</v>
      </c>
      <c r="V423" s="18">
        <v>1410</v>
      </c>
      <c r="W423" s="18">
        <v>1410</v>
      </c>
      <c r="X423" s="16" t="s">
        <v>56</v>
      </c>
      <c r="Y423" s="16">
        <v>758587</v>
      </c>
      <c r="AA423" s="16" t="s">
        <v>35</v>
      </c>
      <c r="AB423" s="16" t="s">
        <v>55</v>
      </c>
      <c r="AD423" s="16" t="s">
        <v>347</v>
      </c>
      <c r="AE423" s="16" t="s">
        <v>45</v>
      </c>
      <c r="AG423" s="16">
        <v>8454</v>
      </c>
      <c r="AH423" s="16" t="s">
        <v>105</v>
      </c>
    </row>
    <row r="424" spans="1:34" x14ac:dyDescent="0.25">
      <c r="A424" s="16" t="s">
        <v>30</v>
      </c>
      <c r="B424" s="16">
        <v>1</v>
      </c>
      <c r="C424" s="16">
        <v>21</v>
      </c>
      <c r="D424" s="16">
        <v>908</v>
      </c>
      <c r="E424" s="16" t="s">
        <v>40</v>
      </c>
      <c r="F424" s="16" t="s">
        <v>41</v>
      </c>
      <c r="G424" s="16">
        <v>20</v>
      </c>
      <c r="H424" s="16">
        <v>20</v>
      </c>
      <c r="I424" s="16" t="s">
        <v>100</v>
      </c>
      <c r="J424" s="16" t="s">
        <v>162</v>
      </c>
      <c r="K424" s="16" t="s">
        <v>162</v>
      </c>
      <c r="L424" s="16">
        <v>1</v>
      </c>
      <c r="M424" s="16" t="s">
        <v>102</v>
      </c>
      <c r="N424" s="16" t="s">
        <v>50</v>
      </c>
      <c r="P424" s="16" t="s">
        <v>100</v>
      </c>
      <c r="Q424" s="16" t="s">
        <v>359</v>
      </c>
      <c r="R424" s="16">
        <v>2806483</v>
      </c>
      <c r="T424" s="16">
        <v>201608</v>
      </c>
      <c r="U424" s="16" t="s">
        <v>37</v>
      </c>
      <c r="V424" s="18">
        <v>0</v>
      </c>
      <c r="W424" s="18">
        <v>6550</v>
      </c>
      <c r="Y424" s="16">
        <v>758587</v>
      </c>
      <c r="AA424" s="16" t="s">
        <v>35</v>
      </c>
      <c r="AB424" s="16" t="s">
        <v>107</v>
      </c>
      <c r="AD424" s="16" t="s">
        <v>360</v>
      </c>
      <c r="AE424" s="16" t="s">
        <v>36</v>
      </c>
      <c r="AG424" s="16" t="s">
        <v>100</v>
      </c>
      <c r="AH424" s="16" t="s">
        <v>105</v>
      </c>
    </row>
    <row r="425" spans="1:34" x14ac:dyDescent="0.25">
      <c r="A425" s="16" t="s">
        <v>30</v>
      </c>
      <c r="B425" s="16">
        <v>1</v>
      </c>
      <c r="C425" s="16">
        <v>21</v>
      </c>
      <c r="D425" s="16">
        <v>908</v>
      </c>
      <c r="E425" s="16" t="s">
        <v>40</v>
      </c>
      <c r="F425" s="16" t="s">
        <v>41</v>
      </c>
      <c r="G425" s="16">
        <v>20</v>
      </c>
      <c r="H425" s="16">
        <v>20</v>
      </c>
      <c r="I425" s="16" t="s">
        <v>100</v>
      </c>
      <c r="J425" s="16" t="s">
        <v>162</v>
      </c>
      <c r="K425" s="16" t="s">
        <v>162</v>
      </c>
      <c r="L425" s="16">
        <v>1</v>
      </c>
      <c r="M425" s="16" t="s">
        <v>102</v>
      </c>
      <c r="N425" s="16" t="s">
        <v>50</v>
      </c>
      <c r="O425" s="16" t="s">
        <v>82</v>
      </c>
      <c r="P425" s="16" t="s">
        <v>100</v>
      </c>
      <c r="Q425" s="16" t="s">
        <v>106</v>
      </c>
      <c r="T425" s="16">
        <v>201608</v>
      </c>
      <c r="U425" s="16" t="s">
        <v>34</v>
      </c>
      <c r="V425" s="18">
        <v>0</v>
      </c>
      <c r="W425" s="18">
        <v>-153000</v>
      </c>
      <c r="Y425" s="16">
        <v>742350</v>
      </c>
      <c r="AA425" s="16" t="s">
        <v>35</v>
      </c>
      <c r="AB425" s="16" t="s">
        <v>107</v>
      </c>
      <c r="AD425" s="16" t="s">
        <v>220</v>
      </c>
      <c r="AE425" s="16" t="s">
        <v>36</v>
      </c>
      <c r="AG425" s="16" t="s">
        <v>100</v>
      </c>
      <c r="AH425" s="16" t="s">
        <v>105</v>
      </c>
    </row>
    <row r="426" spans="1:34" x14ac:dyDescent="0.25">
      <c r="A426" s="16" t="s">
        <v>30</v>
      </c>
      <c r="B426" s="16">
        <v>1</v>
      </c>
      <c r="C426" s="16">
        <v>21</v>
      </c>
      <c r="D426" s="16">
        <v>908</v>
      </c>
      <c r="E426" s="16" t="s">
        <v>40</v>
      </c>
      <c r="F426" s="16" t="s">
        <v>41</v>
      </c>
      <c r="G426" s="16">
        <v>20</v>
      </c>
      <c r="H426" s="16">
        <v>20</v>
      </c>
      <c r="I426" s="16" t="s">
        <v>100</v>
      </c>
      <c r="J426" s="16" t="s">
        <v>162</v>
      </c>
      <c r="K426" s="16" t="s">
        <v>162</v>
      </c>
      <c r="L426" s="16">
        <v>1</v>
      </c>
      <c r="M426" s="16" t="s">
        <v>102</v>
      </c>
      <c r="N426" s="16" t="s">
        <v>50</v>
      </c>
      <c r="O426" s="16" t="s">
        <v>82</v>
      </c>
      <c r="P426" s="16" t="s">
        <v>100</v>
      </c>
      <c r="Q426" s="16" t="s">
        <v>106</v>
      </c>
      <c r="T426" s="16">
        <v>201608</v>
      </c>
      <c r="U426" s="16" t="s">
        <v>37</v>
      </c>
      <c r="V426" s="18">
        <v>0</v>
      </c>
      <c r="W426" s="18">
        <v>43400</v>
      </c>
      <c r="Y426" s="16">
        <v>758507</v>
      </c>
      <c r="AA426" s="16" t="s">
        <v>35</v>
      </c>
      <c r="AB426" s="16" t="s">
        <v>107</v>
      </c>
      <c r="AD426" s="16" t="s">
        <v>221</v>
      </c>
      <c r="AE426" s="16" t="s">
        <v>36</v>
      </c>
      <c r="AG426" s="16" t="s">
        <v>100</v>
      </c>
      <c r="AH426" s="16" t="s">
        <v>105</v>
      </c>
    </row>
    <row r="427" spans="1:34" x14ac:dyDescent="0.25">
      <c r="A427" s="16" t="s">
        <v>30</v>
      </c>
      <c r="B427" s="16">
        <v>1</v>
      </c>
      <c r="C427" s="16">
        <v>21</v>
      </c>
      <c r="D427" s="16">
        <v>908</v>
      </c>
      <c r="E427" s="16" t="s">
        <v>40</v>
      </c>
      <c r="F427" s="16" t="s">
        <v>41</v>
      </c>
      <c r="G427" s="16">
        <v>20</v>
      </c>
      <c r="H427" s="16">
        <v>20</v>
      </c>
      <c r="I427" s="16" t="s">
        <v>100</v>
      </c>
      <c r="J427" s="16" t="s">
        <v>162</v>
      </c>
      <c r="K427" s="16" t="s">
        <v>162</v>
      </c>
      <c r="L427" s="16">
        <v>1</v>
      </c>
      <c r="M427" s="16" t="s">
        <v>102</v>
      </c>
      <c r="N427" s="16" t="s">
        <v>46</v>
      </c>
      <c r="P427" s="16" t="s">
        <v>57</v>
      </c>
      <c r="Q427" s="16" t="s">
        <v>103</v>
      </c>
      <c r="R427" s="16">
        <v>2789290</v>
      </c>
      <c r="S427" s="62">
        <v>72620160910</v>
      </c>
      <c r="T427" s="16">
        <v>201608</v>
      </c>
      <c r="U427" s="16" t="s">
        <v>37</v>
      </c>
      <c r="V427" s="18">
        <v>57690</v>
      </c>
      <c r="W427" s="18">
        <v>57690</v>
      </c>
      <c r="X427" s="16" t="s">
        <v>56</v>
      </c>
      <c r="Y427" s="16">
        <v>742350</v>
      </c>
      <c r="AA427" s="16" t="s">
        <v>35</v>
      </c>
      <c r="AB427" s="16" t="s">
        <v>55</v>
      </c>
      <c r="AD427" s="16" t="s">
        <v>322</v>
      </c>
      <c r="AE427" s="16" t="s">
        <v>45</v>
      </c>
      <c r="AG427" s="16">
        <v>8454</v>
      </c>
      <c r="AH427" s="16" t="s">
        <v>105</v>
      </c>
    </row>
    <row r="428" spans="1:34" x14ac:dyDescent="0.25">
      <c r="A428" s="16" t="s">
        <v>30</v>
      </c>
      <c r="B428" s="16">
        <v>1</v>
      </c>
      <c r="C428" s="16">
        <v>21</v>
      </c>
      <c r="D428" s="16">
        <v>908</v>
      </c>
      <c r="E428" s="16" t="s">
        <v>40</v>
      </c>
      <c r="F428" s="16" t="s">
        <v>41</v>
      </c>
      <c r="G428" s="16">
        <v>20</v>
      </c>
      <c r="H428" s="16">
        <v>20</v>
      </c>
      <c r="I428" s="16" t="s">
        <v>100</v>
      </c>
      <c r="J428" s="16" t="s">
        <v>162</v>
      </c>
      <c r="K428" s="16" t="s">
        <v>162</v>
      </c>
      <c r="L428" s="16">
        <v>1</v>
      </c>
      <c r="M428" s="16" t="s">
        <v>102</v>
      </c>
      <c r="N428" s="16" t="s">
        <v>46</v>
      </c>
      <c r="O428" s="16" t="s">
        <v>82</v>
      </c>
      <c r="P428" s="16" t="s">
        <v>100</v>
      </c>
      <c r="Q428" s="16" t="s">
        <v>106</v>
      </c>
      <c r="R428" s="16">
        <v>2789290</v>
      </c>
      <c r="T428" s="16">
        <v>201608</v>
      </c>
      <c r="U428" s="16" t="s">
        <v>34</v>
      </c>
      <c r="V428" s="18">
        <v>0</v>
      </c>
      <c r="W428" s="18">
        <v>-56690</v>
      </c>
      <c r="Y428" s="16">
        <v>742350</v>
      </c>
      <c r="AA428" s="16" t="s">
        <v>35</v>
      </c>
      <c r="AB428" s="16" t="s">
        <v>107</v>
      </c>
      <c r="AD428" s="16" t="s">
        <v>220</v>
      </c>
      <c r="AE428" s="16" t="s">
        <v>36</v>
      </c>
      <c r="AG428" s="16" t="s">
        <v>100</v>
      </c>
      <c r="AH428" s="16" t="s">
        <v>105</v>
      </c>
    </row>
    <row r="429" spans="1:34" x14ac:dyDescent="0.25">
      <c r="A429" s="16" t="s">
        <v>30</v>
      </c>
      <c r="B429" s="16">
        <v>1</v>
      </c>
      <c r="C429" s="16">
        <v>21</v>
      </c>
      <c r="D429" s="16">
        <v>908</v>
      </c>
      <c r="E429" s="16" t="s">
        <v>40</v>
      </c>
      <c r="F429" s="16" t="s">
        <v>41</v>
      </c>
      <c r="G429" s="16">
        <v>20</v>
      </c>
      <c r="H429" s="16">
        <v>20</v>
      </c>
      <c r="I429" s="16" t="s">
        <v>100</v>
      </c>
      <c r="J429" s="16" t="s">
        <v>162</v>
      </c>
      <c r="K429" s="16" t="s">
        <v>162</v>
      </c>
      <c r="L429" s="16">
        <v>1</v>
      </c>
      <c r="M429" s="16" t="s">
        <v>102</v>
      </c>
      <c r="N429" s="16" t="s">
        <v>46</v>
      </c>
      <c r="O429" s="16" t="s">
        <v>82</v>
      </c>
      <c r="P429" s="16" t="s">
        <v>100</v>
      </c>
      <c r="Q429" s="16" t="s">
        <v>106</v>
      </c>
      <c r="T429" s="16">
        <v>201608</v>
      </c>
      <c r="U429" s="16" t="s">
        <v>34</v>
      </c>
      <c r="V429" s="18">
        <v>0</v>
      </c>
      <c r="W429" s="18">
        <v>-79387.360000000001</v>
      </c>
      <c r="Y429" s="16">
        <v>742350</v>
      </c>
      <c r="AA429" s="16" t="s">
        <v>35</v>
      </c>
      <c r="AB429" s="16" t="s">
        <v>107</v>
      </c>
      <c r="AD429" s="16" t="s">
        <v>220</v>
      </c>
      <c r="AE429" s="16" t="s">
        <v>36</v>
      </c>
      <c r="AG429" s="16" t="s">
        <v>100</v>
      </c>
      <c r="AH429" s="16" t="s">
        <v>105</v>
      </c>
    </row>
    <row r="430" spans="1:34" x14ac:dyDescent="0.25">
      <c r="A430" s="16" t="s">
        <v>30</v>
      </c>
      <c r="B430" s="16">
        <v>1</v>
      </c>
      <c r="C430" s="16">
        <v>21</v>
      </c>
      <c r="D430" s="16">
        <v>908</v>
      </c>
      <c r="E430" s="16" t="s">
        <v>40</v>
      </c>
      <c r="F430" s="16" t="s">
        <v>41</v>
      </c>
      <c r="G430" s="16">
        <v>20</v>
      </c>
      <c r="H430" s="16">
        <v>20</v>
      </c>
      <c r="I430" s="16" t="s">
        <v>100</v>
      </c>
      <c r="J430" s="16" t="s">
        <v>162</v>
      </c>
      <c r="K430" s="16" t="s">
        <v>162</v>
      </c>
      <c r="L430" s="16">
        <v>1</v>
      </c>
      <c r="M430" s="16" t="s">
        <v>102</v>
      </c>
      <c r="N430" s="16" t="s">
        <v>46</v>
      </c>
      <c r="O430" s="16" t="s">
        <v>82</v>
      </c>
      <c r="P430" s="16" t="s">
        <v>100</v>
      </c>
      <c r="Q430" s="16" t="s">
        <v>106</v>
      </c>
      <c r="T430" s="16">
        <v>201608</v>
      </c>
      <c r="U430" s="16" t="s">
        <v>34</v>
      </c>
      <c r="V430" s="18">
        <v>0</v>
      </c>
      <c r="W430" s="18">
        <v>-6009.09</v>
      </c>
      <c r="Y430" s="16">
        <v>758507</v>
      </c>
      <c r="AA430" s="16" t="s">
        <v>35</v>
      </c>
      <c r="AB430" s="16" t="s">
        <v>107</v>
      </c>
      <c r="AD430" s="16" t="s">
        <v>221</v>
      </c>
      <c r="AE430" s="16" t="s">
        <v>36</v>
      </c>
      <c r="AG430" s="16" t="s">
        <v>100</v>
      </c>
      <c r="AH430" s="16" t="s">
        <v>105</v>
      </c>
    </row>
    <row r="431" spans="1:34" x14ac:dyDescent="0.25">
      <c r="A431" s="16" t="s">
        <v>30</v>
      </c>
      <c r="B431" s="16">
        <v>1</v>
      </c>
      <c r="C431" s="16">
        <v>21</v>
      </c>
      <c r="D431" s="16">
        <v>908</v>
      </c>
      <c r="E431" s="16" t="s">
        <v>40</v>
      </c>
      <c r="F431" s="16" t="s">
        <v>41</v>
      </c>
      <c r="G431" s="16">
        <v>20</v>
      </c>
      <c r="H431" s="16">
        <v>20</v>
      </c>
      <c r="I431" s="16" t="s">
        <v>100</v>
      </c>
      <c r="J431" s="16" t="s">
        <v>162</v>
      </c>
      <c r="K431" s="16" t="s">
        <v>162</v>
      </c>
      <c r="L431" s="16">
        <v>1</v>
      </c>
      <c r="M431" s="16" t="s">
        <v>102</v>
      </c>
      <c r="N431" s="16" t="s">
        <v>46</v>
      </c>
      <c r="O431" s="16" t="s">
        <v>82</v>
      </c>
      <c r="P431" s="16" t="s">
        <v>100</v>
      </c>
      <c r="Q431" s="16" t="s">
        <v>106</v>
      </c>
      <c r="T431" s="16">
        <v>201608</v>
      </c>
      <c r="U431" s="16" t="s">
        <v>37</v>
      </c>
      <c r="V431" s="18">
        <v>0</v>
      </c>
      <c r="W431" s="18">
        <v>156177.57999999999</v>
      </c>
      <c r="Y431" s="16">
        <v>758507</v>
      </c>
      <c r="AA431" s="16" t="s">
        <v>35</v>
      </c>
      <c r="AB431" s="16" t="s">
        <v>107</v>
      </c>
      <c r="AD431" s="16" t="s">
        <v>221</v>
      </c>
      <c r="AE431" s="16" t="s">
        <v>36</v>
      </c>
      <c r="AG431" s="16" t="s">
        <v>100</v>
      </c>
      <c r="AH431" s="16" t="s">
        <v>105</v>
      </c>
    </row>
    <row r="432" spans="1:34" x14ac:dyDescent="0.25">
      <c r="A432" s="16" t="s">
        <v>30</v>
      </c>
      <c r="B432" s="16">
        <v>1</v>
      </c>
      <c r="C432" s="16">
        <v>21</v>
      </c>
      <c r="D432" s="16">
        <v>908</v>
      </c>
      <c r="E432" s="16" t="s">
        <v>40</v>
      </c>
      <c r="F432" s="16" t="s">
        <v>41</v>
      </c>
      <c r="G432" s="16">
        <v>20</v>
      </c>
      <c r="H432" s="16">
        <v>20</v>
      </c>
      <c r="I432" s="16" t="s">
        <v>100</v>
      </c>
      <c r="J432" s="16" t="s">
        <v>166</v>
      </c>
      <c r="K432" s="16" t="s">
        <v>166</v>
      </c>
      <c r="L432" s="16">
        <v>1</v>
      </c>
      <c r="M432" s="16" t="s">
        <v>102</v>
      </c>
      <c r="N432" s="16" t="s">
        <v>50</v>
      </c>
      <c r="P432" s="16" t="s">
        <v>57</v>
      </c>
      <c r="Q432" s="16" t="s">
        <v>103</v>
      </c>
      <c r="R432" s="16">
        <v>2792184</v>
      </c>
      <c r="S432" s="62">
        <v>72820160930</v>
      </c>
      <c r="T432" s="16">
        <v>201608</v>
      </c>
      <c r="U432" s="16" t="s">
        <v>37</v>
      </c>
      <c r="V432" s="18">
        <v>500575</v>
      </c>
      <c r="W432" s="18">
        <v>500575</v>
      </c>
      <c r="X432" s="16" t="s">
        <v>56</v>
      </c>
      <c r="Y432" s="16">
        <v>742350</v>
      </c>
      <c r="AA432" s="16" t="s">
        <v>35</v>
      </c>
      <c r="AB432" s="16" t="s">
        <v>55</v>
      </c>
      <c r="AD432" s="16" t="s">
        <v>322</v>
      </c>
      <c r="AE432" s="16" t="s">
        <v>45</v>
      </c>
      <c r="AG432" s="16">
        <v>8454</v>
      </c>
      <c r="AH432" s="16" t="s">
        <v>105</v>
      </c>
    </row>
    <row r="433" spans="1:34" x14ac:dyDescent="0.25">
      <c r="A433" s="16" t="s">
        <v>30</v>
      </c>
      <c r="B433" s="16">
        <v>1</v>
      </c>
      <c r="C433" s="16">
        <v>21</v>
      </c>
      <c r="D433" s="16">
        <v>908</v>
      </c>
      <c r="E433" s="16" t="s">
        <v>40</v>
      </c>
      <c r="F433" s="16" t="s">
        <v>41</v>
      </c>
      <c r="G433" s="16">
        <v>20</v>
      </c>
      <c r="H433" s="16">
        <v>20</v>
      </c>
      <c r="I433" s="16" t="s">
        <v>100</v>
      </c>
      <c r="J433" s="16" t="s">
        <v>166</v>
      </c>
      <c r="K433" s="16" t="s">
        <v>166</v>
      </c>
      <c r="L433" s="16">
        <v>1</v>
      </c>
      <c r="M433" s="16" t="s">
        <v>102</v>
      </c>
      <c r="N433" s="16" t="s">
        <v>50</v>
      </c>
      <c r="P433" s="16" t="s">
        <v>57</v>
      </c>
      <c r="Q433" s="16" t="s">
        <v>103</v>
      </c>
      <c r="R433" s="16">
        <v>2795736</v>
      </c>
      <c r="S433" s="62">
        <v>80220160930</v>
      </c>
      <c r="T433" s="16">
        <v>201608</v>
      </c>
      <c r="U433" s="16" t="s">
        <v>37</v>
      </c>
      <c r="V433" s="18">
        <v>97525</v>
      </c>
      <c r="W433" s="18">
        <v>97525</v>
      </c>
      <c r="X433" s="16" t="s">
        <v>56</v>
      </c>
      <c r="Y433" s="16">
        <v>742350</v>
      </c>
      <c r="AA433" s="16" t="s">
        <v>35</v>
      </c>
      <c r="AB433" s="16" t="s">
        <v>55</v>
      </c>
      <c r="AD433" s="16" t="s">
        <v>340</v>
      </c>
      <c r="AE433" s="16" t="s">
        <v>45</v>
      </c>
      <c r="AG433" s="16">
        <v>8454</v>
      </c>
      <c r="AH433" s="16" t="s">
        <v>105</v>
      </c>
    </row>
    <row r="434" spans="1:34" x14ac:dyDescent="0.25">
      <c r="A434" s="16" t="s">
        <v>30</v>
      </c>
      <c r="B434" s="16">
        <v>1</v>
      </c>
      <c r="C434" s="16">
        <v>21</v>
      </c>
      <c r="D434" s="16">
        <v>908</v>
      </c>
      <c r="E434" s="16" t="s">
        <v>40</v>
      </c>
      <c r="F434" s="16" t="s">
        <v>41</v>
      </c>
      <c r="G434" s="16">
        <v>20</v>
      </c>
      <c r="H434" s="16">
        <v>20</v>
      </c>
      <c r="I434" s="16" t="s">
        <v>100</v>
      </c>
      <c r="J434" s="16" t="s">
        <v>166</v>
      </c>
      <c r="K434" s="16" t="s">
        <v>166</v>
      </c>
      <c r="L434" s="16">
        <v>1</v>
      </c>
      <c r="M434" s="16" t="s">
        <v>102</v>
      </c>
      <c r="N434" s="16" t="s">
        <v>50</v>
      </c>
      <c r="P434" s="16" t="s">
        <v>57</v>
      </c>
      <c r="Q434" s="16" t="s">
        <v>331</v>
      </c>
      <c r="R434" s="16">
        <v>2805416</v>
      </c>
      <c r="S434" s="62" t="s">
        <v>371</v>
      </c>
      <c r="T434" s="16">
        <v>201608</v>
      </c>
      <c r="U434" s="16" t="s">
        <v>37</v>
      </c>
      <c r="V434" s="18">
        <v>541825</v>
      </c>
      <c r="W434" s="18">
        <v>541825</v>
      </c>
      <c r="X434" s="16" t="s">
        <v>56</v>
      </c>
      <c r="Y434" s="16">
        <v>758587</v>
      </c>
      <c r="AA434" s="16" t="s">
        <v>35</v>
      </c>
      <c r="AB434" s="16" t="s">
        <v>55</v>
      </c>
      <c r="AD434" s="16" t="s">
        <v>372</v>
      </c>
      <c r="AE434" s="16" t="s">
        <v>45</v>
      </c>
      <c r="AG434" s="16">
        <v>8454</v>
      </c>
      <c r="AH434" s="16" t="s">
        <v>105</v>
      </c>
    </row>
    <row r="435" spans="1:34" x14ac:dyDescent="0.25">
      <c r="A435" s="16" t="s">
        <v>30</v>
      </c>
      <c r="B435" s="16">
        <v>1</v>
      </c>
      <c r="C435" s="16">
        <v>21</v>
      </c>
      <c r="D435" s="16">
        <v>908</v>
      </c>
      <c r="E435" s="16" t="s">
        <v>40</v>
      </c>
      <c r="F435" s="16" t="s">
        <v>41</v>
      </c>
      <c r="G435" s="16">
        <v>20</v>
      </c>
      <c r="H435" s="16">
        <v>20</v>
      </c>
      <c r="I435" s="16" t="s">
        <v>100</v>
      </c>
      <c r="J435" s="16" t="s">
        <v>166</v>
      </c>
      <c r="K435" s="16" t="s">
        <v>166</v>
      </c>
      <c r="L435" s="16">
        <v>1</v>
      </c>
      <c r="M435" s="16" t="s">
        <v>102</v>
      </c>
      <c r="N435" s="16" t="s">
        <v>50</v>
      </c>
      <c r="P435" s="16" t="s">
        <v>57</v>
      </c>
      <c r="Q435" s="16" t="s">
        <v>331</v>
      </c>
      <c r="R435" s="16">
        <v>2806483</v>
      </c>
      <c r="S435" s="62" t="s">
        <v>373</v>
      </c>
      <c r="T435" s="16">
        <v>201608</v>
      </c>
      <c r="U435" s="16" t="s">
        <v>37</v>
      </c>
      <c r="V435" s="18">
        <v>6550</v>
      </c>
      <c r="W435" s="18">
        <v>6550</v>
      </c>
      <c r="X435" s="16" t="s">
        <v>56</v>
      </c>
      <c r="Y435" s="16">
        <v>758587</v>
      </c>
      <c r="AA435" s="16" t="s">
        <v>35</v>
      </c>
      <c r="AB435" s="16" t="s">
        <v>55</v>
      </c>
      <c r="AD435" s="16" t="s">
        <v>374</v>
      </c>
      <c r="AE435" s="16" t="s">
        <v>45</v>
      </c>
      <c r="AG435" s="16">
        <v>8454</v>
      </c>
      <c r="AH435" s="16" t="s">
        <v>105</v>
      </c>
    </row>
    <row r="436" spans="1:34" x14ac:dyDescent="0.25">
      <c r="A436" s="16" t="s">
        <v>30</v>
      </c>
      <c r="B436" s="16">
        <v>1</v>
      </c>
      <c r="C436" s="16">
        <v>21</v>
      </c>
      <c r="D436" s="16">
        <v>908</v>
      </c>
      <c r="E436" s="16" t="s">
        <v>40</v>
      </c>
      <c r="F436" s="16" t="s">
        <v>41</v>
      </c>
      <c r="G436" s="16">
        <v>20</v>
      </c>
      <c r="H436" s="16">
        <v>20</v>
      </c>
      <c r="I436" s="16" t="s">
        <v>100</v>
      </c>
      <c r="J436" s="16" t="s">
        <v>166</v>
      </c>
      <c r="K436" s="16" t="s">
        <v>166</v>
      </c>
      <c r="L436" s="16">
        <v>1</v>
      </c>
      <c r="M436" s="16" t="s">
        <v>102</v>
      </c>
      <c r="N436" s="16" t="s">
        <v>50</v>
      </c>
      <c r="P436" s="16" t="s">
        <v>57</v>
      </c>
      <c r="Q436" s="16" t="s">
        <v>331</v>
      </c>
      <c r="R436" s="16">
        <v>2810182</v>
      </c>
      <c r="S436" s="62" t="s">
        <v>375</v>
      </c>
      <c r="T436" s="16">
        <v>201608</v>
      </c>
      <c r="U436" s="16" t="s">
        <v>37</v>
      </c>
      <c r="V436" s="18">
        <v>350350</v>
      </c>
      <c r="W436" s="18">
        <v>350350</v>
      </c>
      <c r="X436" s="16" t="s">
        <v>56</v>
      </c>
      <c r="Y436" s="16">
        <v>758587</v>
      </c>
      <c r="AA436" s="16" t="s">
        <v>35</v>
      </c>
      <c r="AB436" s="16" t="s">
        <v>55</v>
      </c>
      <c r="AD436" s="16" t="s">
        <v>333</v>
      </c>
      <c r="AE436" s="16" t="s">
        <v>45</v>
      </c>
      <c r="AG436" s="16">
        <v>8454</v>
      </c>
      <c r="AH436" s="16" t="s">
        <v>105</v>
      </c>
    </row>
    <row r="437" spans="1:34" x14ac:dyDescent="0.25">
      <c r="A437" s="16" t="s">
        <v>30</v>
      </c>
      <c r="B437" s="16">
        <v>1</v>
      </c>
      <c r="C437" s="16">
        <v>21</v>
      </c>
      <c r="D437" s="16">
        <v>908</v>
      </c>
      <c r="E437" s="16" t="s">
        <v>40</v>
      </c>
      <c r="F437" s="16" t="s">
        <v>41</v>
      </c>
      <c r="G437" s="16">
        <v>20</v>
      </c>
      <c r="H437" s="16">
        <v>20</v>
      </c>
      <c r="I437" s="16" t="s">
        <v>100</v>
      </c>
      <c r="J437" s="16" t="s">
        <v>166</v>
      </c>
      <c r="K437" s="16" t="s">
        <v>166</v>
      </c>
      <c r="L437" s="16">
        <v>1</v>
      </c>
      <c r="M437" s="16" t="s">
        <v>102</v>
      </c>
      <c r="N437" s="16" t="s">
        <v>50</v>
      </c>
      <c r="P437" s="16" t="s">
        <v>57</v>
      </c>
      <c r="Q437" s="16" t="s">
        <v>331</v>
      </c>
      <c r="R437" s="16">
        <v>2813308</v>
      </c>
      <c r="S437" s="62" t="s">
        <v>376</v>
      </c>
      <c r="T437" s="16">
        <v>201608</v>
      </c>
      <c r="U437" s="16" t="s">
        <v>37</v>
      </c>
      <c r="V437" s="18">
        <v>46850</v>
      </c>
      <c r="W437" s="18">
        <v>46850</v>
      </c>
      <c r="X437" s="16" t="s">
        <v>56</v>
      </c>
      <c r="Y437" s="16">
        <v>758587</v>
      </c>
      <c r="AA437" s="16" t="s">
        <v>35</v>
      </c>
      <c r="AB437" s="16" t="s">
        <v>55</v>
      </c>
      <c r="AD437" s="16" t="s">
        <v>312</v>
      </c>
      <c r="AE437" s="16" t="s">
        <v>45</v>
      </c>
      <c r="AG437" s="16">
        <v>8454</v>
      </c>
      <c r="AH437" s="16" t="s">
        <v>105</v>
      </c>
    </row>
    <row r="438" spans="1:34" x14ac:dyDescent="0.25">
      <c r="A438" s="16" t="s">
        <v>30</v>
      </c>
      <c r="B438" s="16">
        <v>1</v>
      </c>
      <c r="C438" s="16">
        <v>21</v>
      </c>
      <c r="D438" s="16">
        <v>908</v>
      </c>
      <c r="E438" s="16" t="s">
        <v>40</v>
      </c>
      <c r="F438" s="16" t="s">
        <v>41</v>
      </c>
      <c r="G438" s="16">
        <v>20</v>
      </c>
      <c r="H438" s="16">
        <v>20</v>
      </c>
      <c r="I438" s="16" t="s">
        <v>100</v>
      </c>
      <c r="J438" s="16" t="s">
        <v>166</v>
      </c>
      <c r="K438" s="16" t="s">
        <v>166</v>
      </c>
      <c r="L438" s="16">
        <v>1</v>
      </c>
      <c r="M438" s="16" t="s">
        <v>102</v>
      </c>
      <c r="N438" s="16" t="s">
        <v>50</v>
      </c>
      <c r="P438" s="16" t="s">
        <v>57</v>
      </c>
      <c r="Q438" s="16" t="s">
        <v>331</v>
      </c>
      <c r="R438" s="16">
        <v>2814679</v>
      </c>
      <c r="S438" s="62" t="s">
        <v>377</v>
      </c>
      <c r="T438" s="16">
        <v>201608</v>
      </c>
      <c r="U438" s="16" t="s">
        <v>37</v>
      </c>
      <c r="V438" s="18">
        <v>11750</v>
      </c>
      <c r="W438" s="18">
        <v>11750</v>
      </c>
      <c r="X438" s="16" t="s">
        <v>56</v>
      </c>
      <c r="Y438" s="16">
        <v>758587</v>
      </c>
      <c r="AA438" s="16" t="s">
        <v>35</v>
      </c>
      <c r="AB438" s="16" t="s">
        <v>55</v>
      </c>
      <c r="AD438" s="16" t="s">
        <v>282</v>
      </c>
      <c r="AE438" s="16" t="s">
        <v>45</v>
      </c>
      <c r="AG438" s="16">
        <v>8454</v>
      </c>
      <c r="AH438" s="16" t="s">
        <v>105</v>
      </c>
    </row>
    <row r="439" spans="1:34" x14ac:dyDescent="0.25">
      <c r="A439" s="16" t="s">
        <v>30</v>
      </c>
      <c r="B439" s="16">
        <v>1</v>
      </c>
      <c r="C439" s="16">
        <v>21</v>
      </c>
      <c r="D439" s="16">
        <v>908</v>
      </c>
      <c r="E439" s="16" t="s">
        <v>40</v>
      </c>
      <c r="F439" s="16" t="s">
        <v>41</v>
      </c>
      <c r="G439" s="16">
        <v>20</v>
      </c>
      <c r="H439" s="16">
        <v>20</v>
      </c>
      <c r="I439" s="16" t="s">
        <v>100</v>
      </c>
      <c r="J439" s="16" t="s">
        <v>166</v>
      </c>
      <c r="K439" s="16" t="s">
        <v>166</v>
      </c>
      <c r="L439" s="16">
        <v>1</v>
      </c>
      <c r="M439" s="16" t="s">
        <v>102</v>
      </c>
      <c r="N439" s="16" t="s">
        <v>50</v>
      </c>
      <c r="P439" s="16" t="s">
        <v>100</v>
      </c>
      <c r="Q439" s="16" t="s">
        <v>359</v>
      </c>
      <c r="R439" s="16">
        <v>2806483</v>
      </c>
      <c r="T439" s="16">
        <v>201608</v>
      </c>
      <c r="U439" s="16" t="s">
        <v>34</v>
      </c>
      <c r="V439" s="18">
        <v>0</v>
      </c>
      <c r="W439" s="18">
        <v>-6550</v>
      </c>
      <c r="Y439" s="16">
        <v>758587</v>
      </c>
      <c r="AA439" s="16" t="s">
        <v>35</v>
      </c>
      <c r="AB439" s="16" t="s">
        <v>107</v>
      </c>
      <c r="AD439" s="16" t="s">
        <v>360</v>
      </c>
      <c r="AE439" s="16" t="s">
        <v>36</v>
      </c>
      <c r="AG439" s="16" t="s">
        <v>100</v>
      </c>
      <c r="AH439" s="16" t="s">
        <v>105</v>
      </c>
    </row>
    <row r="440" spans="1:34" x14ac:dyDescent="0.25">
      <c r="A440" s="16" t="s">
        <v>30</v>
      </c>
      <c r="B440" s="16">
        <v>1</v>
      </c>
      <c r="C440" s="16">
        <v>21</v>
      </c>
      <c r="D440" s="16">
        <v>908</v>
      </c>
      <c r="E440" s="16" t="s">
        <v>40</v>
      </c>
      <c r="F440" s="16" t="s">
        <v>41</v>
      </c>
      <c r="G440" s="16">
        <v>20</v>
      </c>
      <c r="H440" s="16">
        <v>20</v>
      </c>
      <c r="I440" s="16" t="s">
        <v>100</v>
      </c>
      <c r="J440" s="16" t="s">
        <v>166</v>
      </c>
      <c r="K440" s="16" t="s">
        <v>166</v>
      </c>
      <c r="L440" s="16">
        <v>1</v>
      </c>
      <c r="M440" s="16" t="s">
        <v>102</v>
      </c>
      <c r="N440" s="16" t="s">
        <v>50</v>
      </c>
      <c r="O440" s="16" t="s">
        <v>82</v>
      </c>
      <c r="P440" s="16" t="s">
        <v>100</v>
      </c>
      <c r="Q440" s="16" t="s">
        <v>106</v>
      </c>
      <c r="T440" s="16">
        <v>201608</v>
      </c>
      <c r="U440" s="16" t="s">
        <v>34</v>
      </c>
      <c r="V440" s="18">
        <v>0</v>
      </c>
      <c r="W440" s="18">
        <v>-791200</v>
      </c>
      <c r="Y440" s="16">
        <v>742350</v>
      </c>
      <c r="AA440" s="16" t="s">
        <v>35</v>
      </c>
      <c r="AB440" s="16" t="s">
        <v>107</v>
      </c>
      <c r="AD440" s="16" t="s">
        <v>220</v>
      </c>
      <c r="AE440" s="16" t="s">
        <v>36</v>
      </c>
      <c r="AG440" s="16" t="s">
        <v>100</v>
      </c>
      <c r="AH440" s="16" t="s">
        <v>105</v>
      </c>
    </row>
    <row r="441" spans="1:34" x14ac:dyDescent="0.25">
      <c r="A441" s="16" t="s">
        <v>30</v>
      </c>
      <c r="B441" s="16">
        <v>1</v>
      </c>
      <c r="C441" s="16">
        <v>21</v>
      </c>
      <c r="D441" s="16">
        <v>908</v>
      </c>
      <c r="E441" s="16" t="s">
        <v>40</v>
      </c>
      <c r="F441" s="16" t="s">
        <v>41</v>
      </c>
      <c r="G441" s="16">
        <v>20</v>
      </c>
      <c r="H441" s="16">
        <v>20</v>
      </c>
      <c r="I441" s="16" t="s">
        <v>100</v>
      </c>
      <c r="J441" s="16" t="s">
        <v>166</v>
      </c>
      <c r="K441" s="16" t="s">
        <v>166</v>
      </c>
      <c r="L441" s="16">
        <v>1</v>
      </c>
      <c r="M441" s="16" t="s">
        <v>102</v>
      </c>
      <c r="N441" s="16" t="s">
        <v>50</v>
      </c>
      <c r="O441" s="16" t="s">
        <v>82</v>
      </c>
      <c r="P441" s="16" t="s">
        <v>100</v>
      </c>
      <c r="Q441" s="16" t="s">
        <v>106</v>
      </c>
      <c r="T441" s="16">
        <v>201608</v>
      </c>
      <c r="U441" s="16" t="s">
        <v>37</v>
      </c>
      <c r="V441" s="18">
        <v>0</v>
      </c>
      <c r="W441" s="18">
        <v>157350</v>
      </c>
      <c r="Y441" s="16">
        <v>758507</v>
      </c>
      <c r="AA441" s="16" t="s">
        <v>35</v>
      </c>
      <c r="AB441" s="16" t="s">
        <v>107</v>
      </c>
      <c r="AD441" s="16" t="s">
        <v>221</v>
      </c>
      <c r="AE441" s="16" t="s">
        <v>36</v>
      </c>
      <c r="AG441" s="16" t="s">
        <v>100</v>
      </c>
      <c r="AH441" s="16" t="s">
        <v>105</v>
      </c>
    </row>
    <row r="442" spans="1:34" x14ac:dyDescent="0.25">
      <c r="A442" s="16" t="s">
        <v>30</v>
      </c>
      <c r="B442" s="16">
        <v>1</v>
      </c>
      <c r="C442" s="16">
        <v>21</v>
      </c>
      <c r="D442" s="16">
        <v>908</v>
      </c>
      <c r="E442" s="16" t="s">
        <v>40</v>
      </c>
      <c r="F442" s="16" t="s">
        <v>41</v>
      </c>
      <c r="G442" s="16">
        <v>20</v>
      </c>
      <c r="H442" s="16">
        <v>20</v>
      </c>
      <c r="I442" s="16" t="s">
        <v>100</v>
      </c>
      <c r="J442" s="16" t="s">
        <v>166</v>
      </c>
      <c r="K442" s="16" t="s">
        <v>166</v>
      </c>
      <c r="L442" s="16">
        <v>1</v>
      </c>
      <c r="M442" s="16" t="s">
        <v>102</v>
      </c>
      <c r="N442" s="16" t="s">
        <v>46</v>
      </c>
      <c r="O442" s="16" t="s">
        <v>82</v>
      </c>
      <c r="P442" s="16" t="s">
        <v>100</v>
      </c>
      <c r="Q442" s="16" t="s">
        <v>106</v>
      </c>
      <c r="T442" s="16">
        <v>201608</v>
      </c>
      <c r="U442" s="16" t="s">
        <v>34</v>
      </c>
      <c r="V442" s="18">
        <v>0</v>
      </c>
      <c r="W442" s="18">
        <v>-291957.07</v>
      </c>
      <c r="Y442" s="16">
        <v>742350</v>
      </c>
      <c r="AA442" s="16" t="s">
        <v>35</v>
      </c>
      <c r="AB442" s="16" t="s">
        <v>107</v>
      </c>
      <c r="AD442" s="16" t="s">
        <v>220</v>
      </c>
      <c r="AE442" s="16" t="s">
        <v>36</v>
      </c>
      <c r="AG442" s="16" t="s">
        <v>100</v>
      </c>
      <c r="AH442" s="16" t="s">
        <v>105</v>
      </c>
    </row>
    <row r="443" spans="1:34" x14ac:dyDescent="0.25">
      <c r="A443" s="16" t="s">
        <v>30</v>
      </c>
      <c r="B443" s="16">
        <v>1</v>
      </c>
      <c r="C443" s="16">
        <v>21</v>
      </c>
      <c r="D443" s="16">
        <v>908</v>
      </c>
      <c r="E443" s="16" t="s">
        <v>40</v>
      </c>
      <c r="F443" s="16" t="s">
        <v>41</v>
      </c>
      <c r="G443" s="16">
        <v>20</v>
      </c>
      <c r="H443" s="16">
        <v>20</v>
      </c>
      <c r="I443" s="16" t="s">
        <v>100</v>
      </c>
      <c r="J443" s="16" t="s">
        <v>166</v>
      </c>
      <c r="K443" s="16" t="s">
        <v>166</v>
      </c>
      <c r="L443" s="16">
        <v>1</v>
      </c>
      <c r="M443" s="16" t="s">
        <v>102</v>
      </c>
      <c r="N443" s="16" t="s">
        <v>46</v>
      </c>
      <c r="O443" s="16" t="s">
        <v>82</v>
      </c>
      <c r="P443" s="16" t="s">
        <v>100</v>
      </c>
      <c r="Q443" s="16" t="s">
        <v>106</v>
      </c>
      <c r="T443" s="16">
        <v>201608</v>
      </c>
      <c r="U443" s="16" t="s">
        <v>37</v>
      </c>
      <c r="V443" s="18">
        <v>0</v>
      </c>
      <c r="W443" s="18">
        <v>1243806.01</v>
      </c>
      <c r="Y443" s="16">
        <v>758507</v>
      </c>
      <c r="AA443" s="16" t="s">
        <v>35</v>
      </c>
      <c r="AB443" s="16" t="s">
        <v>107</v>
      </c>
      <c r="AD443" s="16" t="s">
        <v>221</v>
      </c>
      <c r="AE443" s="16" t="s">
        <v>36</v>
      </c>
      <c r="AG443" s="16" t="s">
        <v>100</v>
      </c>
      <c r="AH443" s="16" t="s">
        <v>105</v>
      </c>
    </row>
    <row r="444" spans="1:34" x14ac:dyDescent="0.25">
      <c r="A444" s="16" t="s">
        <v>30</v>
      </c>
      <c r="B444" s="16">
        <v>1</v>
      </c>
      <c r="C444" s="16">
        <v>21</v>
      </c>
      <c r="D444" s="16">
        <v>908</v>
      </c>
      <c r="E444" s="16" t="s">
        <v>40</v>
      </c>
      <c r="F444" s="16" t="s">
        <v>41</v>
      </c>
      <c r="G444" s="16">
        <v>20</v>
      </c>
      <c r="H444" s="16">
        <v>20</v>
      </c>
      <c r="I444" s="16" t="s">
        <v>100</v>
      </c>
      <c r="J444" s="16" t="s">
        <v>168</v>
      </c>
      <c r="K444" s="16" t="s">
        <v>168</v>
      </c>
      <c r="L444" s="16">
        <v>1</v>
      </c>
      <c r="M444" s="16" t="s">
        <v>102</v>
      </c>
      <c r="N444" s="16" t="s">
        <v>50</v>
      </c>
      <c r="P444" s="16" t="s">
        <v>57</v>
      </c>
      <c r="Q444" s="16" t="s">
        <v>331</v>
      </c>
      <c r="R444" s="16">
        <v>2816047</v>
      </c>
      <c r="S444" s="62" t="s">
        <v>386</v>
      </c>
      <c r="T444" s="16">
        <v>201608</v>
      </c>
      <c r="U444" s="16" t="s">
        <v>37</v>
      </c>
      <c r="V444" s="18">
        <v>103771.44</v>
      </c>
      <c r="W444" s="18">
        <v>103771.44</v>
      </c>
      <c r="X444" s="16" t="s">
        <v>56</v>
      </c>
      <c r="Y444" s="16">
        <v>758587</v>
      </c>
      <c r="AA444" s="16" t="s">
        <v>35</v>
      </c>
      <c r="AB444" s="16" t="s">
        <v>55</v>
      </c>
      <c r="AD444" s="16" t="s">
        <v>347</v>
      </c>
      <c r="AE444" s="16" t="s">
        <v>45</v>
      </c>
      <c r="AG444" s="16">
        <v>8454</v>
      </c>
      <c r="AH444" s="16" t="s">
        <v>105</v>
      </c>
    </row>
    <row r="445" spans="1:34" x14ac:dyDescent="0.25">
      <c r="A445" s="16" t="s">
        <v>30</v>
      </c>
      <c r="B445" s="16">
        <v>1</v>
      </c>
      <c r="C445" s="16">
        <v>21</v>
      </c>
      <c r="D445" s="16">
        <v>908</v>
      </c>
      <c r="E445" s="16" t="s">
        <v>40</v>
      </c>
      <c r="F445" s="16" t="s">
        <v>41</v>
      </c>
      <c r="G445" s="16">
        <v>20</v>
      </c>
      <c r="H445" s="16">
        <v>20</v>
      </c>
      <c r="I445" s="16" t="s">
        <v>100</v>
      </c>
      <c r="J445" s="16" t="s">
        <v>168</v>
      </c>
      <c r="K445" s="16" t="s">
        <v>168</v>
      </c>
      <c r="L445" s="16">
        <v>1</v>
      </c>
      <c r="M445" s="16" t="s">
        <v>102</v>
      </c>
      <c r="N445" s="16" t="s">
        <v>50</v>
      </c>
      <c r="O445" s="16" t="s">
        <v>82</v>
      </c>
      <c r="P445" s="16" t="s">
        <v>100</v>
      </c>
      <c r="Q445" s="16" t="s">
        <v>106</v>
      </c>
      <c r="T445" s="16">
        <v>201608</v>
      </c>
      <c r="U445" s="16" t="s">
        <v>37</v>
      </c>
      <c r="V445" s="18">
        <v>0</v>
      </c>
      <c r="W445" s="18">
        <v>104027</v>
      </c>
      <c r="Y445" s="16">
        <v>758507</v>
      </c>
      <c r="AA445" s="16" t="s">
        <v>35</v>
      </c>
      <c r="AB445" s="16" t="s">
        <v>107</v>
      </c>
      <c r="AD445" s="16" t="s">
        <v>221</v>
      </c>
      <c r="AE445" s="16" t="s">
        <v>36</v>
      </c>
      <c r="AG445" s="16" t="s">
        <v>100</v>
      </c>
      <c r="AH445" s="16" t="s">
        <v>105</v>
      </c>
    </row>
    <row r="446" spans="1:34" x14ac:dyDescent="0.25">
      <c r="A446" s="16" t="s">
        <v>30</v>
      </c>
      <c r="B446" s="16">
        <v>1</v>
      </c>
      <c r="C446" s="16">
        <v>21</v>
      </c>
      <c r="D446" s="16">
        <v>908</v>
      </c>
      <c r="E446" s="16" t="s">
        <v>40</v>
      </c>
      <c r="F446" s="16" t="s">
        <v>41</v>
      </c>
      <c r="G446" s="16">
        <v>20</v>
      </c>
      <c r="H446" s="16">
        <v>20</v>
      </c>
      <c r="I446" s="16" t="s">
        <v>100</v>
      </c>
      <c r="J446" s="16" t="s">
        <v>168</v>
      </c>
      <c r="K446" s="16" t="s">
        <v>168</v>
      </c>
      <c r="L446" s="16">
        <v>1</v>
      </c>
      <c r="M446" s="16" t="s">
        <v>102</v>
      </c>
      <c r="N446" s="16" t="s">
        <v>46</v>
      </c>
      <c r="O446" s="16" t="s">
        <v>82</v>
      </c>
      <c r="P446" s="16" t="s">
        <v>100</v>
      </c>
      <c r="Q446" s="16" t="s">
        <v>106</v>
      </c>
      <c r="T446" s="16">
        <v>201608</v>
      </c>
      <c r="U446" s="16" t="s">
        <v>34</v>
      </c>
      <c r="V446" s="18">
        <v>0</v>
      </c>
      <c r="W446" s="18">
        <v>-158286.73000000001</v>
      </c>
      <c r="Y446" s="16">
        <v>742350</v>
      </c>
      <c r="AA446" s="16" t="s">
        <v>35</v>
      </c>
      <c r="AB446" s="16" t="s">
        <v>107</v>
      </c>
      <c r="AD446" s="16" t="s">
        <v>220</v>
      </c>
      <c r="AE446" s="16" t="s">
        <v>36</v>
      </c>
      <c r="AG446" s="16" t="s">
        <v>100</v>
      </c>
      <c r="AH446" s="16" t="s">
        <v>105</v>
      </c>
    </row>
    <row r="447" spans="1:34" x14ac:dyDescent="0.25">
      <c r="A447" s="16" t="s">
        <v>30</v>
      </c>
      <c r="B447" s="16">
        <v>1</v>
      </c>
      <c r="C447" s="16">
        <v>21</v>
      </c>
      <c r="D447" s="16">
        <v>908</v>
      </c>
      <c r="E447" s="16" t="s">
        <v>40</v>
      </c>
      <c r="F447" s="16" t="s">
        <v>41</v>
      </c>
      <c r="G447" s="16">
        <v>20</v>
      </c>
      <c r="H447" s="16">
        <v>20</v>
      </c>
      <c r="I447" s="16" t="s">
        <v>100</v>
      </c>
      <c r="J447" s="16" t="s">
        <v>168</v>
      </c>
      <c r="K447" s="16" t="s">
        <v>168</v>
      </c>
      <c r="L447" s="16">
        <v>1</v>
      </c>
      <c r="M447" s="16" t="s">
        <v>102</v>
      </c>
      <c r="N447" s="16" t="s">
        <v>46</v>
      </c>
      <c r="O447" s="16" t="s">
        <v>82</v>
      </c>
      <c r="P447" s="16" t="s">
        <v>100</v>
      </c>
      <c r="Q447" s="16" t="s">
        <v>106</v>
      </c>
      <c r="T447" s="16">
        <v>201608</v>
      </c>
      <c r="U447" s="16" t="s">
        <v>37</v>
      </c>
      <c r="V447" s="18">
        <v>0</v>
      </c>
      <c r="W447" s="18">
        <v>238636.84</v>
      </c>
      <c r="Y447" s="16">
        <v>758507</v>
      </c>
      <c r="AA447" s="16" t="s">
        <v>35</v>
      </c>
      <c r="AB447" s="16" t="s">
        <v>107</v>
      </c>
      <c r="AD447" s="16" t="s">
        <v>221</v>
      </c>
      <c r="AE447" s="16" t="s">
        <v>36</v>
      </c>
      <c r="AG447" s="16" t="s">
        <v>100</v>
      </c>
      <c r="AH447" s="16" t="s">
        <v>105</v>
      </c>
    </row>
    <row r="448" spans="1:34" x14ac:dyDescent="0.25">
      <c r="A448" s="16" t="s">
        <v>30</v>
      </c>
      <c r="B448" s="16">
        <v>1</v>
      </c>
      <c r="C448" s="16">
        <v>21</v>
      </c>
      <c r="D448" s="16">
        <v>908</v>
      </c>
      <c r="E448" s="16" t="s">
        <v>40</v>
      </c>
      <c r="F448" s="16" t="s">
        <v>41</v>
      </c>
      <c r="G448" s="16">
        <v>20</v>
      </c>
      <c r="H448" s="16">
        <v>20</v>
      </c>
      <c r="I448" s="16" t="s">
        <v>100</v>
      </c>
      <c r="J448" s="16" t="s">
        <v>169</v>
      </c>
      <c r="K448" s="16" t="s">
        <v>169</v>
      </c>
      <c r="L448" s="16">
        <v>1</v>
      </c>
      <c r="M448" s="16" t="s">
        <v>102</v>
      </c>
      <c r="N448" s="16" t="s">
        <v>46</v>
      </c>
      <c r="O448" s="16" t="s">
        <v>82</v>
      </c>
      <c r="P448" s="16" t="s">
        <v>100</v>
      </c>
      <c r="Q448" s="16" t="s">
        <v>106</v>
      </c>
      <c r="T448" s="16">
        <v>201608</v>
      </c>
      <c r="U448" s="16" t="s">
        <v>34</v>
      </c>
      <c r="V448" s="18">
        <v>0</v>
      </c>
      <c r="W448" s="18">
        <v>-22958.79</v>
      </c>
      <c r="Y448" s="16">
        <v>742350</v>
      </c>
      <c r="AA448" s="16" t="s">
        <v>35</v>
      </c>
      <c r="AB448" s="16" t="s">
        <v>107</v>
      </c>
      <c r="AD448" s="16" t="s">
        <v>220</v>
      </c>
      <c r="AE448" s="16" t="s">
        <v>36</v>
      </c>
      <c r="AG448" s="16" t="s">
        <v>100</v>
      </c>
      <c r="AH448" s="16" t="s">
        <v>105</v>
      </c>
    </row>
    <row r="449" spans="1:34" x14ac:dyDescent="0.25">
      <c r="A449" s="16" t="s">
        <v>30</v>
      </c>
      <c r="B449" s="16">
        <v>1</v>
      </c>
      <c r="C449" s="16">
        <v>21</v>
      </c>
      <c r="D449" s="16">
        <v>908</v>
      </c>
      <c r="E449" s="16" t="s">
        <v>40</v>
      </c>
      <c r="F449" s="16" t="s">
        <v>41</v>
      </c>
      <c r="G449" s="16">
        <v>20</v>
      </c>
      <c r="H449" s="16">
        <v>20</v>
      </c>
      <c r="I449" s="16" t="s">
        <v>100</v>
      </c>
      <c r="J449" s="16" t="s">
        <v>169</v>
      </c>
      <c r="K449" s="16" t="s">
        <v>169</v>
      </c>
      <c r="L449" s="16">
        <v>1</v>
      </c>
      <c r="M449" s="16" t="s">
        <v>102</v>
      </c>
      <c r="N449" s="16" t="s">
        <v>46</v>
      </c>
      <c r="O449" s="16" t="s">
        <v>82</v>
      </c>
      <c r="P449" s="16" t="s">
        <v>100</v>
      </c>
      <c r="Q449" s="16" t="s">
        <v>106</v>
      </c>
      <c r="T449" s="16">
        <v>201608</v>
      </c>
      <c r="U449" s="16" t="s">
        <v>37</v>
      </c>
      <c r="V449" s="18">
        <v>0</v>
      </c>
      <c r="W449" s="18">
        <v>96370.74</v>
      </c>
      <c r="Y449" s="16">
        <v>758507</v>
      </c>
      <c r="AA449" s="16" t="s">
        <v>35</v>
      </c>
      <c r="AB449" s="16" t="s">
        <v>107</v>
      </c>
      <c r="AD449" s="16" t="s">
        <v>221</v>
      </c>
      <c r="AE449" s="16" t="s">
        <v>36</v>
      </c>
      <c r="AG449" s="16" t="s">
        <v>100</v>
      </c>
      <c r="AH449" s="16" t="s">
        <v>105</v>
      </c>
    </row>
    <row r="450" spans="1:34" x14ac:dyDescent="0.25">
      <c r="A450" s="16" t="s">
        <v>30</v>
      </c>
      <c r="B450" s="16">
        <v>1</v>
      </c>
      <c r="C450" s="16">
        <v>21</v>
      </c>
      <c r="D450" s="16">
        <v>908</v>
      </c>
      <c r="E450" s="16" t="s">
        <v>40</v>
      </c>
      <c r="F450" s="16" t="s">
        <v>41</v>
      </c>
      <c r="G450" s="16">
        <v>20</v>
      </c>
      <c r="H450" s="16">
        <v>20</v>
      </c>
      <c r="I450" s="16" t="s">
        <v>100</v>
      </c>
      <c r="J450" s="16" t="s">
        <v>170</v>
      </c>
      <c r="K450" s="16" t="s">
        <v>170</v>
      </c>
      <c r="L450" s="16">
        <v>1</v>
      </c>
      <c r="M450" s="16" t="s">
        <v>102</v>
      </c>
      <c r="N450" s="16">
        <v>80</v>
      </c>
      <c r="P450" s="16" t="s">
        <v>394</v>
      </c>
      <c r="Q450" s="16" t="s">
        <v>48</v>
      </c>
      <c r="R450" s="16">
        <v>2811563</v>
      </c>
      <c r="S450" s="62">
        <v>3921206</v>
      </c>
      <c r="T450" s="16">
        <v>201608</v>
      </c>
      <c r="U450" s="16" t="s">
        <v>37</v>
      </c>
      <c r="V450" s="18">
        <v>0</v>
      </c>
      <c r="W450" s="18">
        <v>51.3</v>
      </c>
      <c r="AA450" s="16" t="s">
        <v>35</v>
      </c>
      <c r="AB450" s="16" t="s">
        <v>49</v>
      </c>
      <c r="AD450" s="16" t="s">
        <v>309</v>
      </c>
      <c r="AE450" s="16" t="s">
        <v>45</v>
      </c>
      <c r="AG450" s="16">
        <v>57874</v>
      </c>
      <c r="AH450" s="16" t="s">
        <v>105</v>
      </c>
    </row>
    <row r="451" spans="1:34" x14ac:dyDescent="0.25">
      <c r="A451" s="16" t="s">
        <v>30</v>
      </c>
      <c r="B451" s="16">
        <v>1</v>
      </c>
      <c r="C451" s="16">
        <v>21</v>
      </c>
      <c r="D451" s="16">
        <v>908</v>
      </c>
      <c r="E451" s="16" t="s">
        <v>40</v>
      </c>
      <c r="F451" s="16" t="s">
        <v>41</v>
      </c>
      <c r="G451" s="16">
        <v>20</v>
      </c>
      <c r="H451" s="16">
        <v>20</v>
      </c>
      <c r="I451" s="16" t="s">
        <v>100</v>
      </c>
      <c r="J451" s="16" t="s">
        <v>185</v>
      </c>
      <c r="K451" s="16" t="s">
        <v>185</v>
      </c>
      <c r="L451" s="16">
        <v>1</v>
      </c>
      <c r="M451" s="16" t="s">
        <v>102</v>
      </c>
      <c r="N451" s="16" t="s">
        <v>46</v>
      </c>
      <c r="O451" s="16" t="s">
        <v>82</v>
      </c>
      <c r="P451" s="16" t="s">
        <v>100</v>
      </c>
      <c r="Q451" s="16" t="s">
        <v>412</v>
      </c>
      <c r="R451" s="16">
        <v>2811185</v>
      </c>
      <c r="T451" s="16">
        <v>201608</v>
      </c>
      <c r="U451" s="16" t="s">
        <v>37</v>
      </c>
      <c r="V451" s="18">
        <v>0</v>
      </c>
      <c r="W451" s="18">
        <v>57468</v>
      </c>
      <c r="Y451" s="16">
        <v>742156</v>
      </c>
      <c r="AA451" s="16" t="s">
        <v>35</v>
      </c>
      <c r="AB451" s="16" t="s">
        <v>107</v>
      </c>
      <c r="AD451" s="16" t="s">
        <v>221</v>
      </c>
      <c r="AE451" s="16" t="s">
        <v>36</v>
      </c>
      <c r="AG451" s="16" t="s">
        <v>100</v>
      </c>
      <c r="AH451" s="16" t="s">
        <v>105</v>
      </c>
    </row>
    <row r="452" spans="1:34" x14ac:dyDescent="0.25">
      <c r="A452" s="16" t="s">
        <v>30</v>
      </c>
      <c r="B452" s="16">
        <v>1</v>
      </c>
      <c r="C452" s="16">
        <v>21</v>
      </c>
      <c r="D452" s="16">
        <v>908</v>
      </c>
      <c r="E452" s="16" t="s">
        <v>40</v>
      </c>
      <c r="F452" s="16" t="s">
        <v>41</v>
      </c>
      <c r="G452" s="16">
        <v>20</v>
      </c>
      <c r="H452" s="16">
        <v>20</v>
      </c>
      <c r="I452" s="16" t="s">
        <v>100</v>
      </c>
      <c r="J452" s="16" t="s">
        <v>185</v>
      </c>
      <c r="K452" s="16" t="s">
        <v>185</v>
      </c>
      <c r="L452" s="16">
        <v>1</v>
      </c>
      <c r="M452" s="16" t="s">
        <v>102</v>
      </c>
      <c r="N452" s="16" t="s">
        <v>46</v>
      </c>
      <c r="O452" s="16" t="s">
        <v>82</v>
      </c>
      <c r="P452" s="16" t="s">
        <v>100</v>
      </c>
      <c r="Q452" s="16" t="s">
        <v>412</v>
      </c>
      <c r="T452" s="16">
        <v>201608</v>
      </c>
      <c r="U452" s="16" t="s">
        <v>34</v>
      </c>
      <c r="V452" s="18">
        <v>0</v>
      </c>
      <c r="W452" s="18">
        <v>-57450</v>
      </c>
      <c r="Y452" s="16">
        <v>742156</v>
      </c>
      <c r="AA452" s="16" t="s">
        <v>35</v>
      </c>
      <c r="AB452" s="16" t="s">
        <v>107</v>
      </c>
      <c r="AD452" s="16" t="s">
        <v>220</v>
      </c>
      <c r="AE452" s="16" t="s">
        <v>36</v>
      </c>
      <c r="AG452" s="16" t="s">
        <v>100</v>
      </c>
      <c r="AH452" s="16" t="s">
        <v>105</v>
      </c>
    </row>
    <row r="453" spans="1:34" x14ac:dyDescent="0.25">
      <c r="A453" s="16" t="s">
        <v>30</v>
      </c>
      <c r="B453" s="16">
        <v>1</v>
      </c>
      <c r="C453" s="16">
        <v>21</v>
      </c>
      <c r="D453" s="16">
        <v>908</v>
      </c>
      <c r="E453" s="16" t="s">
        <v>40</v>
      </c>
      <c r="F453" s="16" t="s">
        <v>41</v>
      </c>
      <c r="G453" s="16">
        <v>20</v>
      </c>
      <c r="H453" s="16">
        <v>20</v>
      </c>
      <c r="I453" s="16" t="s">
        <v>100</v>
      </c>
      <c r="J453" s="16" t="s">
        <v>185</v>
      </c>
      <c r="K453" s="16" t="s">
        <v>185</v>
      </c>
      <c r="L453" s="16">
        <v>1</v>
      </c>
      <c r="M453" s="16" t="s">
        <v>102</v>
      </c>
      <c r="N453" s="16" t="s">
        <v>46</v>
      </c>
      <c r="O453" s="16" t="s">
        <v>82</v>
      </c>
      <c r="P453" s="16" t="s">
        <v>100</v>
      </c>
      <c r="Q453" s="16" t="s">
        <v>412</v>
      </c>
      <c r="T453" s="16">
        <v>201608</v>
      </c>
      <c r="U453" s="16" t="s">
        <v>37</v>
      </c>
      <c r="V453" s="18">
        <v>0</v>
      </c>
      <c r="W453" s="18">
        <v>50000</v>
      </c>
      <c r="Y453" s="16">
        <v>742156</v>
      </c>
      <c r="AA453" s="16" t="s">
        <v>35</v>
      </c>
      <c r="AB453" s="16" t="s">
        <v>107</v>
      </c>
      <c r="AD453" s="16" t="s">
        <v>221</v>
      </c>
      <c r="AE453" s="16" t="s">
        <v>36</v>
      </c>
      <c r="AG453" s="16" t="s">
        <v>100</v>
      </c>
      <c r="AH453" s="16" t="s">
        <v>105</v>
      </c>
    </row>
    <row r="454" spans="1:34" x14ac:dyDescent="0.25">
      <c r="A454" s="16" t="s">
        <v>30</v>
      </c>
      <c r="B454" s="16">
        <v>1</v>
      </c>
      <c r="C454" s="16">
        <v>21</v>
      </c>
      <c r="D454" s="16">
        <v>908</v>
      </c>
      <c r="E454" s="16" t="s">
        <v>40</v>
      </c>
      <c r="F454" s="16" t="s">
        <v>41</v>
      </c>
      <c r="G454" s="16">
        <v>20</v>
      </c>
      <c r="H454" s="16">
        <v>20</v>
      </c>
      <c r="I454" s="16" t="s">
        <v>100</v>
      </c>
      <c r="J454" s="16" t="s">
        <v>185</v>
      </c>
      <c r="K454" s="16" t="s">
        <v>185</v>
      </c>
      <c r="L454" s="16">
        <v>1</v>
      </c>
      <c r="M454" s="16" t="s">
        <v>102</v>
      </c>
      <c r="N454" s="16" t="s">
        <v>46</v>
      </c>
      <c r="O454" s="16" t="s">
        <v>82</v>
      </c>
      <c r="P454" s="16" t="s">
        <v>100</v>
      </c>
      <c r="Q454" s="16" t="s">
        <v>413</v>
      </c>
      <c r="T454" s="16">
        <v>201608</v>
      </c>
      <c r="U454" s="16" t="s">
        <v>37</v>
      </c>
      <c r="V454" s="18">
        <v>0</v>
      </c>
      <c r="W454" s="18">
        <v>14810</v>
      </c>
      <c r="Y454" s="16">
        <v>742156</v>
      </c>
      <c r="AA454" s="16" t="s">
        <v>35</v>
      </c>
      <c r="AB454" s="16" t="s">
        <v>107</v>
      </c>
      <c r="AD454" s="16" t="s">
        <v>221</v>
      </c>
      <c r="AE454" s="16" t="s">
        <v>36</v>
      </c>
      <c r="AG454" s="16" t="s">
        <v>100</v>
      </c>
      <c r="AH454" s="16" t="s">
        <v>105</v>
      </c>
    </row>
    <row r="455" spans="1:34" x14ac:dyDescent="0.25">
      <c r="A455" s="16" t="s">
        <v>30</v>
      </c>
      <c r="B455" s="16">
        <v>1</v>
      </c>
      <c r="C455" s="16">
        <v>21</v>
      </c>
      <c r="D455" s="16">
        <v>908</v>
      </c>
      <c r="E455" s="16" t="s">
        <v>40</v>
      </c>
      <c r="F455" s="16" t="s">
        <v>41</v>
      </c>
      <c r="G455" s="16">
        <v>20</v>
      </c>
      <c r="H455" s="16">
        <v>20</v>
      </c>
      <c r="I455" s="16" t="s">
        <v>100</v>
      </c>
      <c r="J455" s="16" t="s">
        <v>185</v>
      </c>
      <c r="K455" s="16" t="s">
        <v>185</v>
      </c>
      <c r="L455" s="16">
        <v>1</v>
      </c>
      <c r="M455" s="16" t="s">
        <v>102</v>
      </c>
      <c r="N455" s="16" t="s">
        <v>46</v>
      </c>
      <c r="O455" s="16" t="s">
        <v>82</v>
      </c>
      <c r="P455" s="16" t="s">
        <v>100</v>
      </c>
      <c r="Q455" s="16" t="s">
        <v>414</v>
      </c>
      <c r="T455" s="16">
        <v>201608</v>
      </c>
      <c r="U455" s="16" t="s">
        <v>34</v>
      </c>
      <c r="V455" s="18">
        <v>0</v>
      </c>
      <c r="W455" s="18">
        <v>-9063.15</v>
      </c>
      <c r="Y455" s="16">
        <v>742156</v>
      </c>
      <c r="AA455" s="16" t="s">
        <v>35</v>
      </c>
      <c r="AB455" s="16" t="s">
        <v>107</v>
      </c>
      <c r="AD455" s="16" t="s">
        <v>220</v>
      </c>
      <c r="AE455" s="16" t="s">
        <v>36</v>
      </c>
      <c r="AG455" s="16" t="s">
        <v>100</v>
      </c>
      <c r="AH455" s="16" t="s">
        <v>105</v>
      </c>
    </row>
    <row r="456" spans="1:34" x14ac:dyDescent="0.25">
      <c r="A456" s="16" t="s">
        <v>30</v>
      </c>
      <c r="B456" s="16">
        <v>1</v>
      </c>
      <c r="C456" s="16">
        <v>21</v>
      </c>
      <c r="D456" s="16">
        <v>908</v>
      </c>
      <c r="E456" s="16" t="s">
        <v>40</v>
      </c>
      <c r="F456" s="16" t="s">
        <v>41</v>
      </c>
      <c r="G456" s="16">
        <v>20</v>
      </c>
      <c r="H456" s="16">
        <v>20</v>
      </c>
      <c r="I456" s="16" t="s">
        <v>100</v>
      </c>
      <c r="J456" s="16" t="s">
        <v>415</v>
      </c>
      <c r="K456" s="16" t="s">
        <v>415</v>
      </c>
      <c r="L456" s="16">
        <v>1</v>
      </c>
      <c r="M456" s="16" t="s">
        <v>102</v>
      </c>
      <c r="N456" s="16" t="s">
        <v>46</v>
      </c>
      <c r="P456" s="16" t="s">
        <v>405</v>
      </c>
      <c r="Q456" s="16" t="s">
        <v>406</v>
      </c>
      <c r="R456" s="16">
        <v>2787220</v>
      </c>
      <c r="S456" s="62">
        <v>16043</v>
      </c>
      <c r="T456" s="16">
        <v>201608</v>
      </c>
      <c r="U456" s="16" t="s">
        <v>37</v>
      </c>
      <c r="V456" s="18">
        <v>29178</v>
      </c>
      <c r="W456" s="18">
        <v>29178</v>
      </c>
      <c r="X456" s="16" t="s">
        <v>56</v>
      </c>
      <c r="Y456" s="16">
        <v>742155</v>
      </c>
      <c r="AA456" s="16" t="s">
        <v>35</v>
      </c>
      <c r="AB456" s="16" t="s">
        <v>55</v>
      </c>
      <c r="AD456" s="16" t="s">
        <v>340</v>
      </c>
      <c r="AE456" s="16" t="s">
        <v>45</v>
      </c>
      <c r="AG456" s="16">
        <v>67053</v>
      </c>
      <c r="AH456" s="16" t="s">
        <v>105</v>
      </c>
    </row>
    <row r="457" spans="1:34" x14ac:dyDescent="0.25">
      <c r="A457" s="16" t="s">
        <v>30</v>
      </c>
      <c r="B457" s="16">
        <v>1</v>
      </c>
      <c r="C457" s="16">
        <v>21</v>
      </c>
      <c r="D457" s="16">
        <v>908</v>
      </c>
      <c r="E457" s="16" t="s">
        <v>40</v>
      </c>
      <c r="F457" s="16" t="s">
        <v>41</v>
      </c>
      <c r="G457" s="16">
        <v>20</v>
      </c>
      <c r="H457" s="16">
        <v>20</v>
      </c>
      <c r="I457" s="16" t="s">
        <v>100</v>
      </c>
      <c r="J457" s="16" t="s">
        <v>415</v>
      </c>
      <c r="K457" s="16" t="s">
        <v>415</v>
      </c>
      <c r="L457" s="16">
        <v>1</v>
      </c>
      <c r="M457" s="16" t="s">
        <v>102</v>
      </c>
      <c r="N457" s="16" t="s">
        <v>46</v>
      </c>
      <c r="O457" s="16" t="s">
        <v>82</v>
      </c>
      <c r="P457" s="16" t="s">
        <v>100</v>
      </c>
      <c r="Q457" s="16" t="s">
        <v>417</v>
      </c>
      <c r="R457" s="16">
        <v>2787220</v>
      </c>
      <c r="T457" s="16">
        <v>201608</v>
      </c>
      <c r="U457" s="16" t="s">
        <v>34</v>
      </c>
      <c r="V457" s="18">
        <v>0</v>
      </c>
      <c r="W457" s="18">
        <v>-32420</v>
      </c>
      <c r="Y457" s="16">
        <v>742155</v>
      </c>
      <c r="AA457" s="16" t="s">
        <v>35</v>
      </c>
      <c r="AB457" s="16" t="s">
        <v>107</v>
      </c>
      <c r="AD457" s="16" t="s">
        <v>220</v>
      </c>
      <c r="AE457" s="16" t="s">
        <v>36</v>
      </c>
      <c r="AG457" s="16" t="s">
        <v>100</v>
      </c>
      <c r="AH457" s="16" t="s">
        <v>105</v>
      </c>
    </row>
    <row r="458" spans="1:34" x14ac:dyDescent="0.25">
      <c r="A458" s="16" t="s">
        <v>30</v>
      </c>
      <c r="B458" s="16">
        <v>1</v>
      </c>
      <c r="C458" s="16">
        <v>21</v>
      </c>
      <c r="D458" s="16">
        <v>908</v>
      </c>
      <c r="E458" s="16" t="s">
        <v>40</v>
      </c>
      <c r="F458" s="16" t="s">
        <v>41</v>
      </c>
      <c r="G458" s="16">
        <v>20</v>
      </c>
      <c r="H458" s="16">
        <v>20</v>
      </c>
      <c r="I458" s="16" t="s">
        <v>100</v>
      </c>
      <c r="J458" s="16" t="s">
        <v>415</v>
      </c>
      <c r="K458" s="16" t="s">
        <v>415</v>
      </c>
      <c r="L458" s="16">
        <v>1</v>
      </c>
      <c r="M458" s="16" t="s">
        <v>102</v>
      </c>
      <c r="N458" s="16" t="s">
        <v>46</v>
      </c>
      <c r="O458" s="16" t="s">
        <v>82</v>
      </c>
      <c r="P458" s="16" t="s">
        <v>100</v>
      </c>
      <c r="Q458" s="16" t="s">
        <v>417</v>
      </c>
      <c r="T458" s="16">
        <v>201608</v>
      </c>
      <c r="U458" s="16" t="s">
        <v>34</v>
      </c>
      <c r="V458" s="18">
        <v>0</v>
      </c>
      <c r="W458" s="18">
        <v>-4920</v>
      </c>
      <c r="Y458" s="16">
        <v>742155</v>
      </c>
      <c r="AA458" s="16" t="s">
        <v>35</v>
      </c>
      <c r="AB458" s="16" t="s">
        <v>107</v>
      </c>
      <c r="AD458" s="16" t="s">
        <v>220</v>
      </c>
      <c r="AE458" s="16" t="s">
        <v>36</v>
      </c>
      <c r="AG458" s="16" t="s">
        <v>100</v>
      </c>
      <c r="AH458" s="16" t="s">
        <v>105</v>
      </c>
    </row>
    <row r="459" spans="1:34" x14ac:dyDescent="0.25">
      <c r="A459" s="16" t="s">
        <v>30</v>
      </c>
      <c r="B459" s="16">
        <v>1</v>
      </c>
      <c r="C459" s="16">
        <v>21</v>
      </c>
      <c r="D459" s="16">
        <v>908</v>
      </c>
      <c r="E459" s="16" t="s">
        <v>40</v>
      </c>
      <c r="F459" s="16" t="s">
        <v>41</v>
      </c>
      <c r="G459" s="16">
        <v>20</v>
      </c>
      <c r="H459" s="16">
        <v>20</v>
      </c>
      <c r="I459" s="16" t="s">
        <v>100</v>
      </c>
      <c r="J459" s="16" t="s">
        <v>415</v>
      </c>
      <c r="K459" s="16" t="s">
        <v>415</v>
      </c>
      <c r="L459" s="16">
        <v>1</v>
      </c>
      <c r="M459" s="16" t="s">
        <v>102</v>
      </c>
      <c r="N459" s="16" t="s">
        <v>46</v>
      </c>
      <c r="O459" s="16" t="s">
        <v>82</v>
      </c>
      <c r="P459" s="16" t="s">
        <v>100</v>
      </c>
      <c r="Q459" s="16" t="s">
        <v>417</v>
      </c>
      <c r="T459" s="16">
        <v>201608</v>
      </c>
      <c r="U459" s="16" t="s">
        <v>37</v>
      </c>
      <c r="V459" s="18">
        <v>0</v>
      </c>
      <c r="W459" s="18">
        <v>44888.62</v>
      </c>
      <c r="Y459" s="16">
        <v>742155</v>
      </c>
      <c r="AA459" s="16" t="s">
        <v>35</v>
      </c>
      <c r="AB459" s="16" t="s">
        <v>107</v>
      </c>
      <c r="AD459" s="16" t="s">
        <v>221</v>
      </c>
      <c r="AE459" s="16" t="s">
        <v>36</v>
      </c>
      <c r="AG459" s="16" t="s">
        <v>100</v>
      </c>
      <c r="AH459" s="16" t="s">
        <v>105</v>
      </c>
    </row>
    <row r="460" spans="1:34" x14ac:dyDescent="0.25">
      <c r="A460" s="16" t="s">
        <v>30</v>
      </c>
      <c r="B460" s="16">
        <v>1</v>
      </c>
      <c r="C460" s="16">
        <v>21</v>
      </c>
      <c r="D460" s="16">
        <v>908</v>
      </c>
      <c r="E460" s="16" t="s">
        <v>40</v>
      </c>
      <c r="F460" s="16" t="s">
        <v>41</v>
      </c>
      <c r="G460" s="16">
        <v>20</v>
      </c>
      <c r="H460" s="16">
        <v>20</v>
      </c>
      <c r="I460" s="16" t="s">
        <v>100</v>
      </c>
      <c r="J460" s="16" t="s">
        <v>415</v>
      </c>
      <c r="K460" s="16" t="s">
        <v>415</v>
      </c>
      <c r="L460" s="16">
        <v>1</v>
      </c>
      <c r="M460" s="16" t="s">
        <v>102</v>
      </c>
      <c r="N460" s="16" t="s">
        <v>46</v>
      </c>
      <c r="O460" s="16" t="s">
        <v>82</v>
      </c>
      <c r="P460" s="16" t="s">
        <v>100</v>
      </c>
      <c r="Q460" s="16" t="s">
        <v>418</v>
      </c>
      <c r="T460" s="16">
        <v>201608</v>
      </c>
      <c r="U460" s="16" t="s">
        <v>37</v>
      </c>
      <c r="V460" s="18">
        <v>0</v>
      </c>
      <c r="W460" s="18">
        <v>16553.580000000002</v>
      </c>
      <c r="Y460" s="16">
        <v>742155</v>
      </c>
      <c r="AA460" s="16" t="s">
        <v>35</v>
      </c>
      <c r="AB460" s="16" t="s">
        <v>107</v>
      </c>
      <c r="AD460" s="16" t="s">
        <v>221</v>
      </c>
      <c r="AE460" s="16" t="s">
        <v>36</v>
      </c>
      <c r="AG460" s="16" t="s">
        <v>100</v>
      </c>
      <c r="AH460" s="16" t="s">
        <v>105</v>
      </c>
    </row>
    <row r="461" spans="1:34" x14ac:dyDescent="0.25">
      <c r="A461" s="16" t="s">
        <v>30</v>
      </c>
      <c r="B461" s="16">
        <v>1</v>
      </c>
      <c r="C461" s="16">
        <v>21</v>
      </c>
      <c r="D461" s="16">
        <v>908</v>
      </c>
      <c r="E461" s="16" t="s">
        <v>40</v>
      </c>
      <c r="F461" s="16" t="s">
        <v>41</v>
      </c>
      <c r="G461" s="16">
        <v>20</v>
      </c>
      <c r="H461" s="16">
        <v>20</v>
      </c>
      <c r="I461" s="16" t="s">
        <v>100</v>
      </c>
      <c r="J461" s="16" t="s">
        <v>415</v>
      </c>
      <c r="K461" s="16" t="s">
        <v>415</v>
      </c>
      <c r="L461" s="16">
        <v>1</v>
      </c>
      <c r="M461" s="16" t="s">
        <v>102</v>
      </c>
      <c r="N461" s="16" t="s">
        <v>46</v>
      </c>
      <c r="O461" s="16" t="s">
        <v>82</v>
      </c>
      <c r="P461" s="16" t="s">
        <v>100</v>
      </c>
      <c r="Q461" s="16" t="s">
        <v>419</v>
      </c>
      <c r="R461" s="16">
        <v>2756269</v>
      </c>
      <c r="T461" s="16">
        <v>201608</v>
      </c>
      <c r="U461" s="16" t="s">
        <v>34</v>
      </c>
      <c r="V461" s="18">
        <v>0</v>
      </c>
      <c r="W461" s="18">
        <v>-2152.6999999999998</v>
      </c>
      <c r="Y461" s="16">
        <v>742155</v>
      </c>
      <c r="AA461" s="16" t="s">
        <v>35</v>
      </c>
      <c r="AB461" s="16" t="s">
        <v>107</v>
      </c>
      <c r="AD461" s="16" t="s">
        <v>220</v>
      </c>
      <c r="AE461" s="16" t="s">
        <v>36</v>
      </c>
      <c r="AG461" s="16" t="s">
        <v>100</v>
      </c>
      <c r="AH461" s="16" t="s">
        <v>105</v>
      </c>
    </row>
    <row r="462" spans="1:34" x14ac:dyDescent="0.25">
      <c r="A462" s="16" t="s">
        <v>30</v>
      </c>
      <c r="B462" s="16">
        <v>1</v>
      </c>
      <c r="C462" s="16">
        <v>21</v>
      </c>
      <c r="D462" s="16">
        <v>908</v>
      </c>
      <c r="E462" s="16" t="s">
        <v>40</v>
      </c>
      <c r="F462" s="16" t="s">
        <v>41</v>
      </c>
      <c r="G462" s="16">
        <v>20</v>
      </c>
      <c r="H462" s="16">
        <v>20</v>
      </c>
      <c r="I462" s="16" t="s">
        <v>100</v>
      </c>
      <c r="J462" s="16" t="s">
        <v>415</v>
      </c>
      <c r="K462" s="16" t="s">
        <v>415</v>
      </c>
      <c r="L462" s="16">
        <v>1</v>
      </c>
      <c r="M462" s="16" t="s">
        <v>102</v>
      </c>
      <c r="N462" s="16" t="s">
        <v>46</v>
      </c>
      <c r="O462" s="16" t="s">
        <v>82</v>
      </c>
      <c r="P462" s="16" t="s">
        <v>100</v>
      </c>
      <c r="Q462" s="16" t="s">
        <v>419</v>
      </c>
      <c r="R462" s="16">
        <v>2766586</v>
      </c>
      <c r="T462" s="16">
        <v>201608</v>
      </c>
      <c r="U462" s="16" t="s">
        <v>34</v>
      </c>
      <c r="V462" s="18">
        <v>0</v>
      </c>
      <c r="W462" s="18">
        <v>-4150.25</v>
      </c>
      <c r="Y462" s="16">
        <v>742155</v>
      </c>
      <c r="AA462" s="16" t="s">
        <v>35</v>
      </c>
      <c r="AB462" s="16" t="s">
        <v>107</v>
      </c>
      <c r="AD462" s="16" t="s">
        <v>220</v>
      </c>
      <c r="AE462" s="16" t="s">
        <v>36</v>
      </c>
      <c r="AG462" s="16" t="s">
        <v>100</v>
      </c>
      <c r="AH462" s="16" t="s">
        <v>105</v>
      </c>
    </row>
    <row r="463" spans="1:34" x14ac:dyDescent="0.25">
      <c r="A463" s="16" t="s">
        <v>30</v>
      </c>
      <c r="B463" s="16">
        <v>1</v>
      </c>
      <c r="C463" s="16">
        <v>21</v>
      </c>
      <c r="D463" s="16">
        <v>908</v>
      </c>
      <c r="E463" s="16" t="s">
        <v>40</v>
      </c>
      <c r="F463" s="16" t="s">
        <v>41</v>
      </c>
      <c r="G463" s="16">
        <v>20</v>
      </c>
      <c r="H463" s="16">
        <v>20</v>
      </c>
      <c r="I463" s="16" t="s">
        <v>100</v>
      </c>
      <c r="J463" s="16" t="s">
        <v>420</v>
      </c>
      <c r="K463" s="16" t="s">
        <v>420</v>
      </c>
      <c r="L463" s="16">
        <v>1</v>
      </c>
      <c r="M463" s="16" t="s">
        <v>102</v>
      </c>
      <c r="N463" s="16" t="s">
        <v>46</v>
      </c>
      <c r="P463" s="16" t="s">
        <v>421</v>
      </c>
      <c r="Q463" s="16" t="s">
        <v>428</v>
      </c>
      <c r="R463" s="16">
        <v>2802008</v>
      </c>
      <c r="S463" s="62">
        <v>52727</v>
      </c>
      <c r="T463" s="16">
        <v>201608</v>
      </c>
      <c r="U463" s="16" t="s">
        <v>37</v>
      </c>
      <c r="V463" s="18">
        <v>11787.17</v>
      </c>
      <c r="W463" s="18">
        <v>11787.17</v>
      </c>
      <c r="X463" s="16" t="s">
        <v>56</v>
      </c>
      <c r="Y463" s="16">
        <v>750593</v>
      </c>
      <c r="AA463" s="16" t="s">
        <v>35</v>
      </c>
      <c r="AB463" s="16" t="s">
        <v>55</v>
      </c>
      <c r="AD463" s="16" t="s">
        <v>329</v>
      </c>
      <c r="AE463" s="16" t="s">
        <v>45</v>
      </c>
      <c r="AG463" s="16">
        <v>87078</v>
      </c>
      <c r="AH463" s="16" t="s">
        <v>105</v>
      </c>
    </row>
    <row r="464" spans="1:34" x14ac:dyDescent="0.25">
      <c r="A464" s="16" t="s">
        <v>30</v>
      </c>
      <c r="B464" s="16">
        <v>1</v>
      </c>
      <c r="C464" s="16">
        <v>21</v>
      </c>
      <c r="D464" s="16">
        <v>908</v>
      </c>
      <c r="E464" s="16" t="s">
        <v>40</v>
      </c>
      <c r="F464" s="16" t="s">
        <v>41</v>
      </c>
      <c r="G464" s="16">
        <v>20</v>
      </c>
      <c r="H464" s="16">
        <v>20</v>
      </c>
      <c r="I464" s="16" t="s">
        <v>100</v>
      </c>
      <c r="J464" s="16" t="s">
        <v>420</v>
      </c>
      <c r="K464" s="16" t="s">
        <v>420</v>
      </c>
      <c r="L464" s="16">
        <v>1</v>
      </c>
      <c r="M464" s="16" t="s">
        <v>102</v>
      </c>
      <c r="N464" s="16" t="s">
        <v>46</v>
      </c>
      <c r="P464" s="16" t="s">
        <v>421</v>
      </c>
      <c r="Q464" s="16" t="s">
        <v>428</v>
      </c>
      <c r="R464" s="16">
        <v>2802009</v>
      </c>
      <c r="S464" s="62">
        <v>527550000</v>
      </c>
      <c r="T464" s="16">
        <v>201608</v>
      </c>
      <c r="U464" s="16" t="s">
        <v>37</v>
      </c>
      <c r="V464" s="18">
        <v>1518.75</v>
      </c>
      <c r="W464" s="18">
        <v>1518.75</v>
      </c>
      <c r="X464" s="16" t="s">
        <v>56</v>
      </c>
      <c r="Y464" s="16">
        <v>750593</v>
      </c>
      <c r="AA464" s="16" t="s">
        <v>35</v>
      </c>
      <c r="AB464" s="16" t="s">
        <v>55</v>
      </c>
      <c r="AD464" s="16" t="s">
        <v>329</v>
      </c>
      <c r="AE464" s="16" t="s">
        <v>45</v>
      </c>
      <c r="AG464" s="16">
        <v>87078</v>
      </c>
      <c r="AH464" s="16" t="s">
        <v>105</v>
      </c>
    </row>
    <row r="465" spans="1:34" x14ac:dyDescent="0.25">
      <c r="A465" s="16" t="s">
        <v>30</v>
      </c>
      <c r="B465" s="16">
        <v>1</v>
      </c>
      <c r="C465" s="16">
        <v>21</v>
      </c>
      <c r="D465" s="16">
        <v>908</v>
      </c>
      <c r="E465" s="16" t="s">
        <v>40</v>
      </c>
      <c r="F465" s="16" t="s">
        <v>41</v>
      </c>
      <c r="G465" s="16">
        <v>20</v>
      </c>
      <c r="H465" s="16">
        <v>22</v>
      </c>
      <c r="I465" s="16" t="s">
        <v>100</v>
      </c>
      <c r="J465" s="16" t="s">
        <v>142</v>
      </c>
      <c r="K465" s="16" t="s">
        <v>142</v>
      </c>
      <c r="L465" s="16">
        <v>1</v>
      </c>
      <c r="M465" s="16" t="s">
        <v>102</v>
      </c>
      <c r="N465" s="16" t="s">
        <v>50</v>
      </c>
      <c r="P465" s="16" t="s">
        <v>100</v>
      </c>
      <c r="Q465" s="16" t="s">
        <v>290</v>
      </c>
      <c r="T465" s="16">
        <v>201608</v>
      </c>
      <c r="U465" s="16" t="s">
        <v>37</v>
      </c>
      <c r="V465" s="18">
        <v>0</v>
      </c>
      <c r="W465" s="18">
        <v>1471.08</v>
      </c>
      <c r="AA465" s="16" t="s">
        <v>35</v>
      </c>
      <c r="AB465" s="16" t="s">
        <v>83</v>
      </c>
      <c r="AD465" s="16" t="s">
        <v>291</v>
      </c>
      <c r="AE465" s="16" t="s">
        <v>36</v>
      </c>
      <c r="AG465" s="16" t="s">
        <v>100</v>
      </c>
      <c r="AH465" s="16" t="s">
        <v>105</v>
      </c>
    </row>
    <row r="466" spans="1:34" x14ac:dyDescent="0.25">
      <c r="A466" s="16" t="s">
        <v>30</v>
      </c>
      <c r="B466" s="16">
        <v>1</v>
      </c>
      <c r="C466" s="16">
        <v>21</v>
      </c>
      <c r="D466" s="16">
        <v>908</v>
      </c>
      <c r="E466" s="16" t="s">
        <v>40</v>
      </c>
      <c r="F466" s="16" t="s">
        <v>41</v>
      </c>
      <c r="G466" s="16">
        <v>20</v>
      </c>
      <c r="H466" s="16">
        <v>20</v>
      </c>
      <c r="I466" s="16" t="s">
        <v>100</v>
      </c>
      <c r="J466" s="16" t="s">
        <v>101</v>
      </c>
      <c r="K466" s="16" t="s">
        <v>101</v>
      </c>
      <c r="L466" s="16">
        <v>1</v>
      </c>
      <c r="M466" s="16" t="s">
        <v>102</v>
      </c>
      <c r="N466" s="16" t="s">
        <v>46</v>
      </c>
      <c r="P466" s="16" t="s">
        <v>100</v>
      </c>
      <c r="Q466" s="16" t="s">
        <v>57</v>
      </c>
      <c r="R466" s="16">
        <v>2830302</v>
      </c>
      <c r="T466" s="16">
        <v>201609</v>
      </c>
      <c r="U466" s="16" t="s">
        <v>37</v>
      </c>
      <c r="V466" s="18">
        <v>0</v>
      </c>
      <c r="W466" s="18">
        <v>7501</v>
      </c>
      <c r="Y466" s="16">
        <v>758507</v>
      </c>
      <c r="AA466" s="16" t="s">
        <v>35</v>
      </c>
      <c r="AB466" s="16" t="s">
        <v>214</v>
      </c>
      <c r="AD466" s="16" t="s">
        <v>215</v>
      </c>
      <c r="AE466" s="16" t="s">
        <v>36</v>
      </c>
      <c r="AG466" s="16" t="s">
        <v>100</v>
      </c>
      <c r="AH466" s="16" t="s">
        <v>105</v>
      </c>
    </row>
    <row r="467" spans="1:34" x14ac:dyDescent="0.25">
      <c r="A467" s="16" t="s">
        <v>30</v>
      </c>
      <c r="B467" s="16">
        <v>1</v>
      </c>
      <c r="C467" s="16">
        <v>21</v>
      </c>
      <c r="D467" s="16">
        <v>908</v>
      </c>
      <c r="E467" s="16" t="s">
        <v>40</v>
      </c>
      <c r="F467" s="16" t="s">
        <v>41</v>
      </c>
      <c r="G467" s="16">
        <v>20</v>
      </c>
      <c r="H467" s="16">
        <v>20</v>
      </c>
      <c r="I467" s="16" t="s">
        <v>100</v>
      </c>
      <c r="J467" s="16" t="s">
        <v>101</v>
      </c>
      <c r="K467" s="16" t="s">
        <v>101</v>
      </c>
      <c r="L467" s="16">
        <v>1</v>
      </c>
      <c r="M467" s="16" t="s">
        <v>102</v>
      </c>
      <c r="N467" s="16" t="s">
        <v>46</v>
      </c>
      <c r="O467" s="16" t="s">
        <v>82</v>
      </c>
      <c r="P467" s="16" t="s">
        <v>100</v>
      </c>
      <c r="Q467" s="16" t="s">
        <v>106</v>
      </c>
      <c r="T467" s="16">
        <v>201609</v>
      </c>
      <c r="U467" s="16" t="s">
        <v>34</v>
      </c>
      <c r="V467" s="18">
        <v>0</v>
      </c>
      <c r="W467" s="18">
        <v>-62292.89</v>
      </c>
      <c r="Y467" s="16">
        <v>758507</v>
      </c>
      <c r="AA467" s="16" t="s">
        <v>35</v>
      </c>
      <c r="AB467" s="16" t="s">
        <v>107</v>
      </c>
      <c r="AD467" s="16" t="s">
        <v>222</v>
      </c>
      <c r="AE467" s="16" t="s">
        <v>36</v>
      </c>
      <c r="AG467" s="16" t="s">
        <v>100</v>
      </c>
      <c r="AH467" s="16" t="s">
        <v>105</v>
      </c>
    </row>
    <row r="468" spans="1:34" x14ac:dyDescent="0.25">
      <c r="A468" s="16" t="s">
        <v>30</v>
      </c>
      <c r="B468" s="16">
        <v>1</v>
      </c>
      <c r="C468" s="16">
        <v>21</v>
      </c>
      <c r="D468" s="16">
        <v>908</v>
      </c>
      <c r="E468" s="16" t="s">
        <v>40</v>
      </c>
      <c r="F468" s="16" t="s">
        <v>41</v>
      </c>
      <c r="G468" s="16">
        <v>20</v>
      </c>
      <c r="H468" s="16">
        <v>20</v>
      </c>
      <c r="I468" s="16" t="s">
        <v>100</v>
      </c>
      <c r="J468" s="16" t="s">
        <v>101</v>
      </c>
      <c r="K468" s="16" t="s">
        <v>101</v>
      </c>
      <c r="L468" s="16">
        <v>1</v>
      </c>
      <c r="M468" s="16" t="s">
        <v>102</v>
      </c>
      <c r="N468" s="16" t="s">
        <v>46</v>
      </c>
      <c r="O468" s="16" t="s">
        <v>82</v>
      </c>
      <c r="P468" s="16" t="s">
        <v>100</v>
      </c>
      <c r="Q468" s="16" t="s">
        <v>106</v>
      </c>
      <c r="T468" s="16">
        <v>201609</v>
      </c>
      <c r="U468" s="16" t="s">
        <v>37</v>
      </c>
      <c r="V468" s="18">
        <v>0</v>
      </c>
      <c r="W468" s="18">
        <v>6059.07</v>
      </c>
      <c r="Y468" s="16">
        <v>758507</v>
      </c>
      <c r="AA468" s="16" t="s">
        <v>35</v>
      </c>
      <c r="AB468" s="16" t="s">
        <v>107</v>
      </c>
      <c r="AD468" s="16" t="s">
        <v>222</v>
      </c>
      <c r="AE468" s="16" t="s">
        <v>36</v>
      </c>
      <c r="AG468" s="16" t="s">
        <v>100</v>
      </c>
      <c r="AH468" s="16" t="s">
        <v>105</v>
      </c>
    </row>
    <row r="469" spans="1:34" x14ac:dyDescent="0.25">
      <c r="A469" s="16" t="s">
        <v>30</v>
      </c>
      <c r="B469" s="16">
        <v>1</v>
      </c>
      <c r="C469" s="16">
        <v>21</v>
      </c>
      <c r="D469" s="16">
        <v>908</v>
      </c>
      <c r="E469" s="16" t="s">
        <v>40</v>
      </c>
      <c r="F469" s="16" t="s">
        <v>41</v>
      </c>
      <c r="G469" s="16">
        <v>20</v>
      </c>
      <c r="H469" s="16">
        <v>20</v>
      </c>
      <c r="I469" s="16" t="s">
        <v>100</v>
      </c>
      <c r="J469" s="16" t="s">
        <v>101</v>
      </c>
      <c r="K469" s="16" t="s">
        <v>101</v>
      </c>
      <c r="L469" s="16">
        <v>1</v>
      </c>
      <c r="M469" s="16" t="s">
        <v>102</v>
      </c>
      <c r="N469" s="16" t="s">
        <v>46</v>
      </c>
      <c r="O469" s="16" t="s">
        <v>82</v>
      </c>
      <c r="P469" s="16" t="s">
        <v>100</v>
      </c>
      <c r="Q469" s="16" t="s">
        <v>106</v>
      </c>
      <c r="T469" s="16">
        <v>201609</v>
      </c>
      <c r="U469" s="16" t="s">
        <v>37</v>
      </c>
      <c r="V469" s="18">
        <v>0</v>
      </c>
      <c r="W469" s="18">
        <v>107448.07</v>
      </c>
      <c r="Y469" s="16">
        <v>758507</v>
      </c>
      <c r="AA469" s="16" t="s">
        <v>35</v>
      </c>
      <c r="AB469" s="16" t="s">
        <v>107</v>
      </c>
      <c r="AD469" s="16" t="s">
        <v>223</v>
      </c>
      <c r="AE469" s="16" t="s">
        <v>36</v>
      </c>
      <c r="AG469" s="16" t="s">
        <v>100</v>
      </c>
      <c r="AH469" s="16" t="s">
        <v>105</v>
      </c>
    </row>
    <row r="470" spans="1:34" x14ac:dyDescent="0.25">
      <c r="A470" s="16" t="s">
        <v>30</v>
      </c>
      <c r="B470" s="16">
        <v>1</v>
      </c>
      <c r="C470" s="16">
        <v>21</v>
      </c>
      <c r="D470" s="16">
        <v>908</v>
      </c>
      <c r="E470" s="16" t="s">
        <v>40</v>
      </c>
      <c r="F470" s="16" t="s">
        <v>41</v>
      </c>
      <c r="G470" s="16">
        <v>20</v>
      </c>
      <c r="H470" s="16">
        <v>20</v>
      </c>
      <c r="I470" s="16" t="s">
        <v>100</v>
      </c>
      <c r="J470" s="16" t="s">
        <v>224</v>
      </c>
      <c r="K470" s="16" t="s">
        <v>224</v>
      </c>
      <c r="L470" s="16">
        <v>1</v>
      </c>
      <c r="M470" s="16" t="s">
        <v>102</v>
      </c>
      <c r="N470" s="16" t="s">
        <v>46</v>
      </c>
      <c r="P470" s="16" t="s">
        <v>100</v>
      </c>
      <c r="Q470" s="16" t="s">
        <v>139</v>
      </c>
      <c r="T470" s="16">
        <v>201609</v>
      </c>
      <c r="U470" s="16" t="s">
        <v>37</v>
      </c>
      <c r="V470" s="18">
        <v>0</v>
      </c>
      <c r="W470" s="18">
        <v>0</v>
      </c>
      <c r="AA470" s="16" t="s">
        <v>35</v>
      </c>
      <c r="AB470" s="16" t="s">
        <v>83</v>
      </c>
      <c r="AD470" s="16" t="s">
        <v>232</v>
      </c>
      <c r="AE470" s="16" t="s">
        <v>36</v>
      </c>
      <c r="AG470" s="16" t="s">
        <v>100</v>
      </c>
      <c r="AH470" s="16" t="s">
        <v>105</v>
      </c>
    </row>
    <row r="471" spans="1:34" x14ac:dyDescent="0.25">
      <c r="A471" s="16" t="s">
        <v>30</v>
      </c>
      <c r="B471" s="16">
        <v>1</v>
      </c>
      <c r="C471" s="16">
        <v>21</v>
      </c>
      <c r="D471" s="16">
        <v>908</v>
      </c>
      <c r="E471" s="16" t="s">
        <v>40</v>
      </c>
      <c r="F471" s="16" t="s">
        <v>41</v>
      </c>
      <c r="G471" s="16">
        <v>20</v>
      </c>
      <c r="H471" s="16">
        <v>20</v>
      </c>
      <c r="I471" s="16" t="s">
        <v>100</v>
      </c>
      <c r="J471" s="16" t="s">
        <v>248</v>
      </c>
      <c r="K471" s="16" t="s">
        <v>248</v>
      </c>
      <c r="L471" s="16">
        <v>1</v>
      </c>
      <c r="M471" s="16" t="s">
        <v>102</v>
      </c>
      <c r="N471" s="16">
        <v>34</v>
      </c>
      <c r="P471" s="16" t="s">
        <v>249</v>
      </c>
      <c r="Q471" s="16" t="s">
        <v>43</v>
      </c>
      <c r="R471" s="16">
        <v>2816785</v>
      </c>
      <c r="S471" s="62">
        <v>140792</v>
      </c>
      <c r="T471" s="16">
        <v>201609</v>
      </c>
      <c r="U471" s="16" t="s">
        <v>37</v>
      </c>
      <c r="V471" s="18">
        <v>0</v>
      </c>
      <c r="W471" s="18">
        <v>411.75</v>
      </c>
      <c r="Y471" s="16">
        <v>755259</v>
      </c>
      <c r="AA471" s="16" t="s">
        <v>35</v>
      </c>
      <c r="AB471" s="16" t="s">
        <v>55</v>
      </c>
      <c r="AD471" s="16" t="s">
        <v>252</v>
      </c>
      <c r="AE471" s="16" t="s">
        <v>45</v>
      </c>
      <c r="AG471" s="16">
        <v>68926</v>
      </c>
      <c r="AH471" s="16" t="s">
        <v>105</v>
      </c>
    </row>
    <row r="472" spans="1:34" x14ac:dyDescent="0.25">
      <c r="A472" s="16" t="s">
        <v>30</v>
      </c>
      <c r="B472" s="16">
        <v>1</v>
      </c>
      <c r="C472" s="16">
        <v>21</v>
      </c>
      <c r="D472" s="16">
        <v>908</v>
      </c>
      <c r="E472" s="16" t="s">
        <v>40</v>
      </c>
      <c r="F472" s="16" t="s">
        <v>41</v>
      </c>
      <c r="G472" s="16">
        <v>20</v>
      </c>
      <c r="H472" s="16">
        <v>20</v>
      </c>
      <c r="I472" s="16" t="s">
        <v>100</v>
      </c>
      <c r="J472" s="16" t="s">
        <v>248</v>
      </c>
      <c r="K472" s="16" t="s">
        <v>248</v>
      </c>
      <c r="L472" s="16">
        <v>1</v>
      </c>
      <c r="M472" s="16" t="s">
        <v>102</v>
      </c>
      <c r="N472" s="16">
        <v>34</v>
      </c>
      <c r="P472" s="16" t="s">
        <v>249</v>
      </c>
      <c r="Q472" s="16" t="s">
        <v>43</v>
      </c>
      <c r="R472" s="16">
        <v>2816815</v>
      </c>
      <c r="S472" s="62">
        <v>140794</v>
      </c>
      <c r="T472" s="16">
        <v>201609</v>
      </c>
      <c r="U472" s="16" t="s">
        <v>37</v>
      </c>
      <c r="V472" s="18">
        <v>0</v>
      </c>
      <c r="W472" s="18">
        <v>73.790000000000006</v>
      </c>
      <c r="Y472" s="16">
        <v>755259</v>
      </c>
      <c r="AA472" s="16" t="s">
        <v>35</v>
      </c>
      <c r="AB472" s="16" t="s">
        <v>55</v>
      </c>
      <c r="AD472" s="16" t="s">
        <v>252</v>
      </c>
      <c r="AE472" s="16" t="s">
        <v>45</v>
      </c>
      <c r="AG472" s="16">
        <v>68926</v>
      </c>
      <c r="AH472" s="16" t="s">
        <v>105</v>
      </c>
    </row>
    <row r="473" spans="1:34" x14ac:dyDescent="0.25">
      <c r="A473" s="16" t="s">
        <v>30</v>
      </c>
      <c r="B473" s="16">
        <v>1</v>
      </c>
      <c r="C473" s="16">
        <v>21</v>
      </c>
      <c r="D473" s="16">
        <v>908</v>
      </c>
      <c r="E473" s="16" t="s">
        <v>40</v>
      </c>
      <c r="F473" s="16" t="s">
        <v>41</v>
      </c>
      <c r="G473" s="16">
        <v>20</v>
      </c>
      <c r="H473" s="16">
        <v>20</v>
      </c>
      <c r="I473" s="16" t="s">
        <v>100</v>
      </c>
      <c r="J473" s="16" t="s">
        <v>248</v>
      </c>
      <c r="K473" s="16" t="s">
        <v>248</v>
      </c>
      <c r="L473" s="16">
        <v>1</v>
      </c>
      <c r="M473" s="16" t="s">
        <v>102</v>
      </c>
      <c r="N473" s="16">
        <v>34</v>
      </c>
      <c r="P473" s="16" t="s">
        <v>100</v>
      </c>
      <c r="Q473" s="16" t="s">
        <v>81</v>
      </c>
      <c r="R473" s="16">
        <v>2816785</v>
      </c>
      <c r="T473" s="16">
        <v>201609</v>
      </c>
      <c r="U473" s="16" t="s">
        <v>34</v>
      </c>
      <c r="V473" s="18">
        <v>0</v>
      </c>
      <c r="W473" s="18">
        <v>-411.75</v>
      </c>
      <c r="Y473" s="16">
        <v>755259</v>
      </c>
      <c r="AA473" s="16" t="s">
        <v>35</v>
      </c>
      <c r="AB473" s="16" t="s">
        <v>107</v>
      </c>
      <c r="AD473" s="16" t="s">
        <v>254</v>
      </c>
      <c r="AE473" s="16" t="s">
        <v>36</v>
      </c>
      <c r="AG473" s="16" t="s">
        <v>100</v>
      </c>
      <c r="AH473" s="16" t="s">
        <v>105</v>
      </c>
    </row>
    <row r="474" spans="1:34" x14ac:dyDescent="0.25">
      <c r="A474" s="16" t="s">
        <v>30</v>
      </c>
      <c r="B474" s="16">
        <v>1</v>
      </c>
      <c r="C474" s="16">
        <v>21</v>
      </c>
      <c r="D474" s="16">
        <v>908</v>
      </c>
      <c r="E474" s="16" t="s">
        <v>40</v>
      </c>
      <c r="F474" s="16" t="s">
        <v>41</v>
      </c>
      <c r="G474" s="16">
        <v>20</v>
      </c>
      <c r="H474" s="16">
        <v>20</v>
      </c>
      <c r="I474" s="16" t="s">
        <v>100</v>
      </c>
      <c r="J474" s="16" t="s">
        <v>248</v>
      </c>
      <c r="K474" s="16" t="s">
        <v>248</v>
      </c>
      <c r="L474" s="16">
        <v>1</v>
      </c>
      <c r="M474" s="16" t="s">
        <v>102</v>
      </c>
      <c r="N474" s="16">
        <v>34</v>
      </c>
      <c r="P474" s="16" t="s">
        <v>100</v>
      </c>
      <c r="Q474" s="16" t="s">
        <v>81</v>
      </c>
      <c r="R474" s="16">
        <v>2816815</v>
      </c>
      <c r="T474" s="16">
        <v>201609</v>
      </c>
      <c r="U474" s="16" t="s">
        <v>34</v>
      </c>
      <c r="V474" s="18">
        <v>0</v>
      </c>
      <c r="W474" s="18">
        <v>-73.790000000000006</v>
      </c>
      <c r="Y474" s="16">
        <v>755259</v>
      </c>
      <c r="AA474" s="16" t="s">
        <v>35</v>
      </c>
      <c r="AB474" s="16" t="s">
        <v>107</v>
      </c>
      <c r="AD474" s="16" t="s">
        <v>254</v>
      </c>
      <c r="AE474" s="16" t="s">
        <v>36</v>
      </c>
      <c r="AG474" s="16" t="s">
        <v>100</v>
      </c>
      <c r="AH474" s="16" t="s">
        <v>105</v>
      </c>
    </row>
    <row r="475" spans="1:34" x14ac:dyDescent="0.25">
      <c r="A475" s="16" t="s">
        <v>30</v>
      </c>
      <c r="B475" s="16">
        <v>1</v>
      </c>
      <c r="C475" s="16">
        <v>21</v>
      </c>
      <c r="D475" s="16">
        <v>908</v>
      </c>
      <c r="E475" s="16" t="s">
        <v>40</v>
      </c>
      <c r="F475" s="16" t="s">
        <v>41</v>
      </c>
      <c r="G475" s="16">
        <v>20</v>
      </c>
      <c r="H475" s="16">
        <v>20</v>
      </c>
      <c r="I475" s="16" t="s">
        <v>100</v>
      </c>
      <c r="J475" s="16" t="s">
        <v>248</v>
      </c>
      <c r="K475" s="16" t="s">
        <v>248</v>
      </c>
      <c r="L475" s="16">
        <v>1</v>
      </c>
      <c r="M475" s="16" t="s">
        <v>102</v>
      </c>
      <c r="N475" s="16" t="s">
        <v>46</v>
      </c>
      <c r="P475" s="16" t="s">
        <v>249</v>
      </c>
      <c r="Q475" s="16" t="s">
        <v>259</v>
      </c>
      <c r="R475" s="16">
        <v>2816781</v>
      </c>
      <c r="S475" s="62">
        <v>141026</v>
      </c>
      <c r="T475" s="16">
        <v>201609</v>
      </c>
      <c r="U475" s="16" t="s">
        <v>37</v>
      </c>
      <c r="V475" s="18">
        <v>39624.36</v>
      </c>
      <c r="W475" s="18">
        <v>39624.36</v>
      </c>
      <c r="X475" s="16" t="s">
        <v>56</v>
      </c>
      <c r="Y475" s="16">
        <v>755259</v>
      </c>
      <c r="AA475" s="16" t="s">
        <v>35</v>
      </c>
      <c r="AB475" s="16" t="s">
        <v>55</v>
      </c>
      <c r="AD475" s="16" t="s">
        <v>260</v>
      </c>
      <c r="AE475" s="16" t="s">
        <v>45</v>
      </c>
      <c r="AG475" s="16">
        <v>68926</v>
      </c>
      <c r="AH475" s="16" t="s">
        <v>105</v>
      </c>
    </row>
    <row r="476" spans="1:34" x14ac:dyDescent="0.25">
      <c r="A476" s="16" t="s">
        <v>30</v>
      </c>
      <c r="B476" s="16">
        <v>1</v>
      </c>
      <c r="C476" s="16">
        <v>21</v>
      </c>
      <c r="D476" s="16">
        <v>908</v>
      </c>
      <c r="E476" s="16" t="s">
        <v>40</v>
      </c>
      <c r="F476" s="16" t="s">
        <v>41</v>
      </c>
      <c r="G476" s="16">
        <v>20</v>
      </c>
      <c r="H476" s="16">
        <v>20</v>
      </c>
      <c r="I476" s="16" t="s">
        <v>100</v>
      </c>
      <c r="J476" s="16" t="s">
        <v>248</v>
      </c>
      <c r="K476" s="16" t="s">
        <v>248</v>
      </c>
      <c r="L476" s="16">
        <v>1</v>
      </c>
      <c r="M476" s="16" t="s">
        <v>102</v>
      </c>
      <c r="N476" s="16" t="s">
        <v>46</v>
      </c>
      <c r="P476" s="16" t="s">
        <v>249</v>
      </c>
      <c r="Q476" s="16" t="s">
        <v>259</v>
      </c>
      <c r="R476" s="16">
        <v>2816784</v>
      </c>
      <c r="S476" s="62">
        <v>140791</v>
      </c>
      <c r="T476" s="16">
        <v>201609</v>
      </c>
      <c r="U476" s="16" t="s">
        <v>37</v>
      </c>
      <c r="V476" s="18">
        <v>8760.4</v>
      </c>
      <c r="W476" s="18">
        <v>8760.4</v>
      </c>
      <c r="X476" s="16" t="s">
        <v>56</v>
      </c>
      <c r="Y476" s="16">
        <v>755259</v>
      </c>
      <c r="AA476" s="16" t="s">
        <v>35</v>
      </c>
      <c r="AB476" s="16" t="s">
        <v>55</v>
      </c>
      <c r="AD476" s="16" t="s">
        <v>252</v>
      </c>
      <c r="AE476" s="16" t="s">
        <v>45</v>
      </c>
      <c r="AG476" s="16">
        <v>68926</v>
      </c>
      <c r="AH476" s="16" t="s">
        <v>105</v>
      </c>
    </row>
    <row r="477" spans="1:34" x14ac:dyDescent="0.25">
      <c r="A477" s="16" t="s">
        <v>30</v>
      </c>
      <c r="B477" s="16">
        <v>1</v>
      </c>
      <c r="C477" s="16">
        <v>21</v>
      </c>
      <c r="D477" s="16">
        <v>908</v>
      </c>
      <c r="E477" s="16" t="s">
        <v>40</v>
      </c>
      <c r="F477" s="16" t="s">
        <v>41</v>
      </c>
      <c r="G477" s="16">
        <v>20</v>
      </c>
      <c r="H477" s="16">
        <v>20</v>
      </c>
      <c r="I477" s="16" t="s">
        <v>100</v>
      </c>
      <c r="J477" s="16" t="s">
        <v>248</v>
      </c>
      <c r="K477" s="16" t="s">
        <v>248</v>
      </c>
      <c r="L477" s="16">
        <v>1</v>
      </c>
      <c r="M477" s="16" t="s">
        <v>102</v>
      </c>
      <c r="N477" s="16" t="s">
        <v>46</v>
      </c>
      <c r="P477" s="16" t="s">
        <v>249</v>
      </c>
      <c r="Q477" s="16" t="s">
        <v>259</v>
      </c>
      <c r="R477" s="16">
        <v>2816785</v>
      </c>
      <c r="S477" s="62">
        <v>140792</v>
      </c>
      <c r="T477" s="16">
        <v>201609</v>
      </c>
      <c r="U477" s="16" t="s">
        <v>37</v>
      </c>
      <c r="V477" s="18">
        <v>8235</v>
      </c>
      <c r="W477" s="18">
        <v>8235</v>
      </c>
      <c r="X477" s="16" t="s">
        <v>56</v>
      </c>
      <c r="Y477" s="16">
        <v>755259</v>
      </c>
      <c r="AA477" s="16" t="s">
        <v>35</v>
      </c>
      <c r="AB477" s="16" t="s">
        <v>55</v>
      </c>
      <c r="AD477" s="16" t="s">
        <v>252</v>
      </c>
      <c r="AE477" s="16" t="s">
        <v>45</v>
      </c>
      <c r="AG477" s="16">
        <v>68926</v>
      </c>
      <c r="AH477" s="16" t="s">
        <v>105</v>
      </c>
    </row>
    <row r="478" spans="1:34" x14ac:dyDescent="0.25">
      <c r="A478" s="16" t="s">
        <v>30</v>
      </c>
      <c r="B478" s="16">
        <v>1</v>
      </c>
      <c r="C478" s="16">
        <v>21</v>
      </c>
      <c r="D478" s="16">
        <v>908</v>
      </c>
      <c r="E478" s="16" t="s">
        <v>40</v>
      </c>
      <c r="F478" s="16" t="s">
        <v>41</v>
      </c>
      <c r="G478" s="16">
        <v>20</v>
      </c>
      <c r="H478" s="16">
        <v>20</v>
      </c>
      <c r="I478" s="16" t="s">
        <v>100</v>
      </c>
      <c r="J478" s="16" t="s">
        <v>248</v>
      </c>
      <c r="K478" s="16" t="s">
        <v>248</v>
      </c>
      <c r="L478" s="16">
        <v>1</v>
      </c>
      <c r="M478" s="16" t="s">
        <v>102</v>
      </c>
      <c r="N478" s="16" t="s">
        <v>46</v>
      </c>
      <c r="P478" s="16" t="s">
        <v>249</v>
      </c>
      <c r="Q478" s="16" t="s">
        <v>259</v>
      </c>
      <c r="R478" s="16">
        <v>2816790</v>
      </c>
      <c r="S478" s="62">
        <v>140793</v>
      </c>
      <c r="T478" s="16">
        <v>201609</v>
      </c>
      <c r="U478" s="16" t="s">
        <v>37</v>
      </c>
      <c r="V478" s="18">
        <v>9674.16</v>
      </c>
      <c r="W478" s="18">
        <v>9674.16</v>
      </c>
      <c r="X478" s="16" t="s">
        <v>56</v>
      </c>
      <c r="Y478" s="16">
        <v>755259</v>
      </c>
      <c r="AA478" s="16" t="s">
        <v>35</v>
      </c>
      <c r="AB478" s="16" t="s">
        <v>55</v>
      </c>
      <c r="AD478" s="16" t="s">
        <v>252</v>
      </c>
      <c r="AE478" s="16" t="s">
        <v>45</v>
      </c>
      <c r="AG478" s="16">
        <v>68926</v>
      </c>
      <c r="AH478" s="16" t="s">
        <v>105</v>
      </c>
    </row>
    <row r="479" spans="1:34" x14ac:dyDescent="0.25">
      <c r="A479" s="16" t="s">
        <v>30</v>
      </c>
      <c r="B479" s="16">
        <v>1</v>
      </c>
      <c r="C479" s="16">
        <v>21</v>
      </c>
      <c r="D479" s="16">
        <v>908</v>
      </c>
      <c r="E479" s="16" t="s">
        <v>40</v>
      </c>
      <c r="F479" s="16" t="s">
        <v>41</v>
      </c>
      <c r="G479" s="16">
        <v>20</v>
      </c>
      <c r="H479" s="16">
        <v>20</v>
      </c>
      <c r="I479" s="16" t="s">
        <v>100</v>
      </c>
      <c r="J479" s="16" t="s">
        <v>248</v>
      </c>
      <c r="K479" s="16" t="s">
        <v>248</v>
      </c>
      <c r="L479" s="16">
        <v>1</v>
      </c>
      <c r="M479" s="16" t="s">
        <v>102</v>
      </c>
      <c r="N479" s="16" t="s">
        <v>46</v>
      </c>
      <c r="P479" s="16" t="s">
        <v>249</v>
      </c>
      <c r="Q479" s="16" t="s">
        <v>259</v>
      </c>
      <c r="R479" s="16">
        <v>2816815</v>
      </c>
      <c r="S479" s="62">
        <v>140794</v>
      </c>
      <c r="T479" s="16">
        <v>201609</v>
      </c>
      <c r="U479" s="16" t="s">
        <v>37</v>
      </c>
      <c r="V479" s="18">
        <v>5728.68</v>
      </c>
      <c r="W479" s="18">
        <v>5728.68</v>
      </c>
      <c r="X479" s="16" t="s">
        <v>56</v>
      </c>
      <c r="Y479" s="16">
        <v>755259</v>
      </c>
      <c r="AA479" s="16" t="s">
        <v>35</v>
      </c>
      <c r="AB479" s="16" t="s">
        <v>55</v>
      </c>
      <c r="AD479" s="16" t="s">
        <v>252</v>
      </c>
      <c r="AE479" s="16" t="s">
        <v>45</v>
      </c>
      <c r="AG479" s="16">
        <v>68926</v>
      </c>
      <c r="AH479" s="16" t="s">
        <v>105</v>
      </c>
    </row>
    <row r="480" spans="1:34" x14ac:dyDescent="0.25">
      <c r="A480" s="16" t="s">
        <v>30</v>
      </c>
      <c r="B480" s="16">
        <v>1</v>
      </c>
      <c r="C480" s="16">
        <v>21</v>
      </c>
      <c r="D480" s="16">
        <v>908</v>
      </c>
      <c r="E480" s="16" t="s">
        <v>40</v>
      </c>
      <c r="F480" s="16" t="s">
        <v>41</v>
      </c>
      <c r="G480" s="16">
        <v>20</v>
      </c>
      <c r="H480" s="16">
        <v>20</v>
      </c>
      <c r="I480" s="16" t="s">
        <v>100</v>
      </c>
      <c r="J480" s="16" t="s">
        <v>248</v>
      </c>
      <c r="K480" s="16" t="s">
        <v>248</v>
      </c>
      <c r="L480" s="16">
        <v>1</v>
      </c>
      <c r="M480" s="16" t="s">
        <v>102</v>
      </c>
      <c r="N480" s="16" t="s">
        <v>46</v>
      </c>
      <c r="P480" s="16" t="s">
        <v>249</v>
      </c>
      <c r="Q480" s="16" t="s">
        <v>259</v>
      </c>
      <c r="R480" s="16">
        <v>2816818</v>
      </c>
      <c r="S480" s="62">
        <v>140795</v>
      </c>
      <c r="T480" s="16">
        <v>201609</v>
      </c>
      <c r="U480" s="16" t="s">
        <v>37</v>
      </c>
      <c r="V480" s="18">
        <v>8044.94</v>
      </c>
      <c r="W480" s="18">
        <v>8044.94</v>
      </c>
      <c r="X480" s="16" t="s">
        <v>56</v>
      </c>
      <c r="Y480" s="16">
        <v>755259</v>
      </c>
      <c r="AA480" s="16" t="s">
        <v>35</v>
      </c>
      <c r="AB480" s="16" t="s">
        <v>55</v>
      </c>
      <c r="AD480" s="16" t="s">
        <v>252</v>
      </c>
      <c r="AE480" s="16" t="s">
        <v>45</v>
      </c>
      <c r="AG480" s="16">
        <v>68926</v>
      </c>
      <c r="AH480" s="16" t="s">
        <v>105</v>
      </c>
    </row>
    <row r="481" spans="1:34" x14ac:dyDescent="0.25">
      <c r="A481" s="16" t="s">
        <v>30</v>
      </c>
      <c r="B481" s="16">
        <v>1</v>
      </c>
      <c r="C481" s="16">
        <v>21</v>
      </c>
      <c r="D481" s="16">
        <v>908</v>
      </c>
      <c r="E481" s="16" t="s">
        <v>40</v>
      </c>
      <c r="F481" s="16" t="s">
        <v>41</v>
      </c>
      <c r="G481" s="16">
        <v>20</v>
      </c>
      <c r="H481" s="16">
        <v>20</v>
      </c>
      <c r="I481" s="16" t="s">
        <v>100</v>
      </c>
      <c r="J481" s="16" t="s">
        <v>248</v>
      </c>
      <c r="K481" s="16" t="s">
        <v>248</v>
      </c>
      <c r="L481" s="16">
        <v>1</v>
      </c>
      <c r="M481" s="16" t="s">
        <v>102</v>
      </c>
      <c r="N481" s="16" t="s">
        <v>46</v>
      </c>
      <c r="P481" s="16" t="s">
        <v>249</v>
      </c>
      <c r="Q481" s="16" t="s">
        <v>259</v>
      </c>
      <c r="R481" s="16">
        <v>2816819</v>
      </c>
      <c r="S481" s="62">
        <v>141034</v>
      </c>
      <c r="T481" s="16">
        <v>201609</v>
      </c>
      <c r="U481" s="16" t="s">
        <v>37</v>
      </c>
      <c r="V481" s="18">
        <v>773.92</v>
      </c>
      <c r="W481" s="18">
        <v>773.92</v>
      </c>
      <c r="X481" s="16" t="s">
        <v>56</v>
      </c>
      <c r="Y481" s="16">
        <v>755259</v>
      </c>
      <c r="AA481" s="16" t="s">
        <v>35</v>
      </c>
      <c r="AB481" s="16" t="s">
        <v>55</v>
      </c>
      <c r="AD481" s="16" t="s">
        <v>260</v>
      </c>
      <c r="AE481" s="16" t="s">
        <v>45</v>
      </c>
      <c r="AG481" s="16">
        <v>68926</v>
      </c>
      <c r="AH481" s="16" t="s">
        <v>105</v>
      </c>
    </row>
    <row r="482" spans="1:34" x14ac:dyDescent="0.25">
      <c r="A482" s="16" t="s">
        <v>30</v>
      </c>
      <c r="B482" s="16">
        <v>1</v>
      </c>
      <c r="C482" s="16">
        <v>21</v>
      </c>
      <c r="D482" s="16">
        <v>908</v>
      </c>
      <c r="E482" s="16" t="s">
        <v>40</v>
      </c>
      <c r="F482" s="16" t="s">
        <v>41</v>
      </c>
      <c r="G482" s="16">
        <v>20</v>
      </c>
      <c r="H482" s="16">
        <v>20</v>
      </c>
      <c r="I482" s="16" t="s">
        <v>100</v>
      </c>
      <c r="J482" s="16" t="s">
        <v>248</v>
      </c>
      <c r="K482" s="16" t="s">
        <v>248</v>
      </c>
      <c r="L482" s="16">
        <v>1</v>
      </c>
      <c r="M482" s="16" t="s">
        <v>102</v>
      </c>
      <c r="N482" s="16" t="s">
        <v>46</v>
      </c>
      <c r="P482" s="16" t="s">
        <v>249</v>
      </c>
      <c r="Q482" s="16" t="s">
        <v>259</v>
      </c>
      <c r="R482" s="16">
        <v>2832392</v>
      </c>
      <c r="S482" s="62">
        <v>141622</v>
      </c>
      <c r="T482" s="16">
        <v>201609</v>
      </c>
      <c r="U482" s="16" t="s">
        <v>37</v>
      </c>
      <c r="V482" s="18">
        <v>20402.21</v>
      </c>
      <c r="W482" s="18">
        <v>20402.21</v>
      </c>
      <c r="X482" s="16" t="s">
        <v>56</v>
      </c>
      <c r="Y482" s="16">
        <v>755259</v>
      </c>
      <c r="AA482" s="16" t="s">
        <v>35</v>
      </c>
      <c r="AB482" s="16" t="s">
        <v>55</v>
      </c>
      <c r="AD482" s="16" t="s">
        <v>261</v>
      </c>
      <c r="AE482" s="16" t="s">
        <v>45</v>
      </c>
      <c r="AG482" s="16">
        <v>68926</v>
      </c>
      <c r="AH482" s="16" t="s">
        <v>105</v>
      </c>
    </row>
    <row r="483" spans="1:34" x14ac:dyDescent="0.25">
      <c r="A483" s="16" t="s">
        <v>30</v>
      </c>
      <c r="B483" s="16">
        <v>1</v>
      </c>
      <c r="C483" s="16">
        <v>21</v>
      </c>
      <c r="D483" s="16">
        <v>908</v>
      </c>
      <c r="E483" s="16" t="s">
        <v>40</v>
      </c>
      <c r="F483" s="16" t="s">
        <v>41</v>
      </c>
      <c r="G483" s="16">
        <v>20</v>
      </c>
      <c r="H483" s="16">
        <v>20</v>
      </c>
      <c r="I483" s="16" t="s">
        <v>100</v>
      </c>
      <c r="J483" s="16" t="s">
        <v>248</v>
      </c>
      <c r="K483" s="16" t="s">
        <v>248</v>
      </c>
      <c r="L483" s="16">
        <v>1</v>
      </c>
      <c r="M483" s="16" t="s">
        <v>102</v>
      </c>
      <c r="N483" s="16" t="s">
        <v>46</v>
      </c>
      <c r="P483" s="16" t="s">
        <v>249</v>
      </c>
      <c r="Q483" s="16" t="s">
        <v>259</v>
      </c>
      <c r="R483" s="16">
        <v>2832394</v>
      </c>
      <c r="S483" s="62">
        <v>141623</v>
      </c>
      <c r="T483" s="16">
        <v>201609</v>
      </c>
      <c r="U483" s="16" t="s">
        <v>37</v>
      </c>
      <c r="V483" s="18">
        <v>29765</v>
      </c>
      <c r="W483" s="18">
        <v>29765</v>
      </c>
      <c r="X483" s="16" t="s">
        <v>56</v>
      </c>
      <c r="Y483" s="16">
        <v>755259</v>
      </c>
      <c r="AA483" s="16" t="s">
        <v>35</v>
      </c>
      <c r="AB483" s="16" t="s">
        <v>55</v>
      </c>
      <c r="AD483" s="16" t="s">
        <v>261</v>
      </c>
      <c r="AE483" s="16" t="s">
        <v>45</v>
      </c>
      <c r="AG483" s="16">
        <v>68926</v>
      </c>
      <c r="AH483" s="16" t="s">
        <v>105</v>
      </c>
    </row>
    <row r="484" spans="1:34" x14ac:dyDescent="0.25">
      <c r="A484" s="16" t="s">
        <v>30</v>
      </c>
      <c r="B484" s="16">
        <v>1</v>
      </c>
      <c r="C484" s="16">
        <v>21</v>
      </c>
      <c r="D484" s="16">
        <v>908</v>
      </c>
      <c r="E484" s="16" t="s">
        <v>40</v>
      </c>
      <c r="F484" s="16" t="s">
        <v>41</v>
      </c>
      <c r="G484" s="16">
        <v>20</v>
      </c>
      <c r="H484" s="16">
        <v>20</v>
      </c>
      <c r="I484" s="16" t="s">
        <v>100</v>
      </c>
      <c r="J484" s="16" t="s">
        <v>248</v>
      </c>
      <c r="K484" s="16" t="s">
        <v>248</v>
      </c>
      <c r="L484" s="16">
        <v>1</v>
      </c>
      <c r="M484" s="16" t="s">
        <v>102</v>
      </c>
      <c r="N484" s="16" t="s">
        <v>46</v>
      </c>
      <c r="P484" s="16" t="s">
        <v>249</v>
      </c>
      <c r="Q484" s="16" t="s">
        <v>259</v>
      </c>
      <c r="R484" s="16">
        <v>2832395</v>
      </c>
      <c r="S484" s="62">
        <v>141624</v>
      </c>
      <c r="T484" s="16">
        <v>201609</v>
      </c>
      <c r="U484" s="16" t="s">
        <v>37</v>
      </c>
      <c r="V484" s="18">
        <v>392</v>
      </c>
      <c r="W484" s="18">
        <v>392</v>
      </c>
      <c r="X484" s="16" t="s">
        <v>56</v>
      </c>
      <c r="Y484" s="16">
        <v>755259</v>
      </c>
      <c r="AA484" s="16" t="s">
        <v>35</v>
      </c>
      <c r="AB484" s="16" t="s">
        <v>55</v>
      </c>
      <c r="AD484" s="16" t="s">
        <v>261</v>
      </c>
      <c r="AE484" s="16" t="s">
        <v>45</v>
      </c>
      <c r="AG484" s="16">
        <v>68926</v>
      </c>
      <c r="AH484" s="16" t="s">
        <v>105</v>
      </c>
    </row>
    <row r="485" spans="1:34" x14ac:dyDescent="0.25">
      <c r="A485" s="16" t="s">
        <v>30</v>
      </c>
      <c r="B485" s="16">
        <v>1</v>
      </c>
      <c r="C485" s="16">
        <v>21</v>
      </c>
      <c r="D485" s="16">
        <v>908</v>
      </c>
      <c r="E485" s="16" t="s">
        <v>40</v>
      </c>
      <c r="F485" s="16" t="s">
        <v>41</v>
      </c>
      <c r="G485" s="16">
        <v>20</v>
      </c>
      <c r="H485" s="16">
        <v>20</v>
      </c>
      <c r="I485" s="16" t="s">
        <v>100</v>
      </c>
      <c r="J485" s="16" t="s">
        <v>248</v>
      </c>
      <c r="K485" s="16" t="s">
        <v>248</v>
      </c>
      <c r="L485" s="16">
        <v>1</v>
      </c>
      <c r="M485" s="16" t="s">
        <v>102</v>
      </c>
      <c r="N485" s="16" t="s">
        <v>46</v>
      </c>
      <c r="P485" s="16" t="s">
        <v>249</v>
      </c>
      <c r="Q485" s="16" t="s">
        <v>259</v>
      </c>
      <c r="R485" s="16">
        <v>2832397</v>
      </c>
      <c r="S485" s="62">
        <v>141625</v>
      </c>
      <c r="T485" s="16">
        <v>201609</v>
      </c>
      <c r="U485" s="16" t="s">
        <v>37</v>
      </c>
      <c r="V485" s="18">
        <v>3834.27</v>
      </c>
      <c r="W485" s="18">
        <v>3834.27</v>
      </c>
      <c r="X485" s="16" t="s">
        <v>56</v>
      </c>
      <c r="Y485" s="16">
        <v>755259</v>
      </c>
      <c r="AA485" s="16" t="s">
        <v>35</v>
      </c>
      <c r="AB485" s="16" t="s">
        <v>55</v>
      </c>
      <c r="AD485" s="16" t="s">
        <v>261</v>
      </c>
      <c r="AE485" s="16" t="s">
        <v>45</v>
      </c>
      <c r="AG485" s="16">
        <v>68926</v>
      </c>
      <c r="AH485" s="16" t="s">
        <v>105</v>
      </c>
    </row>
    <row r="486" spans="1:34" x14ac:dyDescent="0.25">
      <c r="A486" s="16" t="s">
        <v>30</v>
      </c>
      <c r="B486" s="16">
        <v>1</v>
      </c>
      <c r="C486" s="16">
        <v>21</v>
      </c>
      <c r="D486" s="16">
        <v>908</v>
      </c>
      <c r="E486" s="16" t="s">
        <v>40</v>
      </c>
      <c r="F486" s="16" t="s">
        <v>41</v>
      </c>
      <c r="G486" s="16">
        <v>20</v>
      </c>
      <c r="H486" s="16">
        <v>20</v>
      </c>
      <c r="I486" s="16" t="s">
        <v>100</v>
      </c>
      <c r="J486" s="16" t="s">
        <v>248</v>
      </c>
      <c r="K486" s="16" t="s">
        <v>248</v>
      </c>
      <c r="L486" s="16">
        <v>1</v>
      </c>
      <c r="M486" s="16" t="s">
        <v>102</v>
      </c>
      <c r="N486" s="16" t="s">
        <v>46</v>
      </c>
      <c r="P486" s="16" t="s">
        <v>249</v>
      </c>
      <c r="Q486" s="16" t="s">
        <v>259</v>
      </c>
      <c r="R486" s="16">
        <v>2832400</v>
      </c>
      <c r="S486" s="62">
        <v>141626</v>
      </c>
      <c r="T486" s="16">
        <v>201609</v>
      </c>
      <c r="U486" s="16" t="s">
        <v>37</v>
      </c>
      <c r="V486" s="18">
        <v>45455.43</v>
      </c>
      <c r="W486" s="18">
        <v>45455.43</v>
      </c>
      <c r="X486" s="16" t="s">
        <v>56</v>
      </c>
      <c r="Y486" s="16">
        <v>755259</v>
      </c>
      <c r="AA486" s="16" t="s">
        <v>35</v>
      </c>
      <c r="AB486" s="16" t="s">
        <v>55</v>
      </c>
      <c r="AD486" s="16" t="s">
        <v>261</v>
      </c>
      <c r="AE486" s="16" t="s">
        <v>45</v>
      </c>
      <c r="AG486" s="16">
        <v>68926</v>
      </c>
      <c r="AH486" s="16" t="s">
        <v>105</v>
      </c>
    </row>
    <row r="487" spans="1:34" x14ac:dyDescent="0.25">
      <c r="A487" s="16" t="s">
        <v>30</v>
      </c>
      <c r="B487" s="16">
        <v>1</v>
      </c>
      <c r="C487" s="16">
        <v>21</v>
      </c>
      <c r="D487" s="16">
        <v>908</v>
      </c>
      <c r="E487" s="16" t="s">
        <v>40</v>
      </c>
      <c r="F487" s="16" t="s">
        <v>41</v>
      </c>
      <c r="G487" s="16">
        <v>20</v>
      </c>
      <c r="H487" s="16">
        <v>20</v>
      </c>
      <c r="I487" s="16" t="s">
        <v>100</v>
      </c>
      <c r="J487" s="16" t="s">
        <v>248</v>
      </c>
      <c r="K487" s="16" t="s">
        <v>248</v>
      </c>
      <c r="L487" s="16">
        <v>1</v>
      </c>
      <c r="M487" s="16" t="s">
        <v>102</v>
      </c>
      <c r="N487" s="16" t="s">
        <v>46</v>
      </c>
      <c r="P487" s="16" t="s">
        <v>249</v>
      </c>
      <c r="Q487" s="16" t="s">
        <v>259</v>
      </c>
      <c r="R487" s="16">
        <v>2832403</v>
      </c>
      <c r="S487" s="62">
        <v>141627</v>
      </c>
      <c r="T487" s="16">
        <v>201609</v>
      </c>
      <c r="U487" s="16" t="s">
        <v>37</v>
      </c>
      <c r="V487" s="18">
        <v>27218.01</v>
      </c>
      <c r="W487" s="18">
        <v>27218.01</v>
      </c>
      <c r="X487" s="16" t="s">
        <v>56</v>
      </c>
      <c r="Y487" s="16">
        <v>755259</v>
      </c>
      <c r="AA487" s="16" t="s">
        <v>35</v>
      </c>
      <c r="AB487" s="16" t="s">
        <v>55</v>
      </c>
      <c r="AD487" s="16" t="s">
        <v>261</v>
      </c>
      <c r="AE487" s="16" t="s">
        <v>45</v>
      </c>
      <c r="AG487" s="16">
        <v>68926</v>
      </c>
      <c r="AH487" s="16" t="s">
        <v>105</v>
      </c>
    </row>
    <row r="488" spans="1:34" x14ac:dyDescent="0.25">
      <c r="A488" s="16" t="s">
        <v>30</v>
      </c>
      <c r="B488" s="16">
        <v>1</v>
      </c>
      <c r="C488" s="16">
        <v>21</v>
      </c>
      <c r="D488" s="16">
        <v>908</v>
      </c>
      <c r="E488" s="16" t="s">
        <v>40</v>
      </c>
      <c r="F488" s="16" t="s">
        <v>41</v>
      </c>
      <c r="G488" s="16">
        <v>20</v>
      </c>
      <c r="H488" s="16">
        <v>20</v>
      </c>
      <c r="I488" s="16" t="s">
        <v>100</v>
      </c>
      <c r="J488" s="16" t="s">
        <v>248</v>
      </c>
      <c r="K488" s="16" t="s">
        <v>248</v>
      </c>
      <c r="L488" s="16">
        <v>1</v>
      </c>
      <c r="M488" s="16" t="s">
        <v>102</v>
      </c>
      <c r="N488" s="16" t="s">
        <v>46</v>
      </c>
      <c r="P488" s="16" t="s">
        <v>249</v>
      </c>
      <c r="Q488" s="16" t="s">
        <v>259</v>
      </c>
      <c r="R488" s="16">
        <v>2832433</v>
      </c>
      <c r="S488" s="62">
        <v>141630</v>
      </c>
      <c r="T488" s="16">
        <v>201609</v>
      </c>
      <c r="U488" s="16" t="s">
        <v>37</v>
      </c>
      <c r="V488" s="18">
        <v>9523.66</v>
      </c>
      <c r="W488" s="18">
        <v>9523.66</v>
      </c>
      <c r="X488" s="16" t="s">
        <v>56</v>
      </c>
      <c r="Y488" s="16">
        <v>755259</v>
      </c>
      <c r="AA488" s="16" t="s">
        <v>35</v>
      </c>
      <c r="AB488" s="16" t="s">
        <v>55</v>
      </c>
      <c r="AD488" s="16" t="s">
        <v>262</v>
      </c>
      <c r="AE488" s="16" t="s">
        <v>45</v>
      </c>
      <c r="AG488" s="16">
        <v>68926</v>
      </c>
      <c r="AH488" s="16" t="s">
        <v>105</v>
      </c>
    </row>
    <row r="489" spans="1:34" x14ac:dyDescent="0.25">
      <c r="A489" s="16" t="s">
        <v>30</v>
      </c>
      <c r="B489" s="16">
        <v>1</v>
      </c>
      <c r="C489" s="16">
        <v>21</v>
      </c>
      <c r="D489" s="16">
        <v>908</v>
      </c>
      <c r="E489" s="16" t="s">
        <v>40</v>
      </c>
      <c r="F489" s="16" t="s">
        <v>41</v>
      </c>
      <c r="G489" s="16">
        <v>20</v>
      </c>
      <c r="H489" s="16">
        <v>20</v>
      </c>
      <c r="I489" s="16" t="s">
        <v>100</v>
      </c>
      <c r="J489" s="16" t="s">
        <v>248</v>
      </c>
      <c r="K489" s="16" t="s">
        <v>248</v>
      </c>
      <c r="L489" s="16">
        <v>1</v>
      </c>
      <c r="M489" s="16" t="s">
        <v>102</v>
      </c>
      <c r="N489" s="16" t="s">
        <v>46</v>
      </c>
      <c r="P489" s="16" t="s">
        <v>249</v>
      </c>
      <c r="Q489" s="16" t="s">
        <v>259</v>
      </c>
      <c r="R489" s="16">
        <v>2832435</v>
      </c>
      <c r="S489" s="62">
        <v>141631</v>
      </c>
      <c r="T489" s="16">
        <v>201609</v>
      </c>
      <c r="U489" s="16" t="s">
        <v>37</v>
      </c>
      <c r="V489" s="18">
        <v>1428</v>
      </c>
      <c r="W489" s="18">
        <v>1428</v>
      </c>
      <c r="X489" s="16" t="s">
        <v>56</v>
      </c>
      <c r="Y489" s="16">
        <v>755259</v>
      </c>
      <c r="AA489" s="16" t="s">
        <v>35</v>
      </c>
      <c r="AB489" s="16" t="s">
        <v>55</v>
      </c>
      <c r="AD489" s="16" t="s">
        <v>262</v>
      </c>
      <c r="AE489" s="16" t="s">
        <v>45</v>
      </c>
      <c r="AG489" s="16">
        <v>68926</v>
      </c>
      <c r="AH489" s="16" t="s">
        <v>105</v>
      </c>
    </row>
    <row r="490" spans="1:34" x14ac:dyDescent="0.25">
      <c r="A490" s="16" t="s">
        <v>30</v>
      </c>
      <c r="B490" s="16">
        <v>1</v>
      </c>
      <c r="C490" s="16">
        <v>21</v>
      </c>
      <c r="D490" s="16">
        <v>908</v>
      </c>
      <c r="E490" s="16" t="s">
        <v>40</v>
      </c>
      <c r="F490" s="16" t="s">
        <v>41</v>
      </c>
      <c r="G490" s="16">
        <v>20</v>
      </c>
      <c r="H490" s="16">
        <v>20</v>
      </c>
      <c r="I490" s="16" t="s">
        <v>100</v>
      </c>
      <c r="J490" s="16" t="s">
        <v>248</v>
      </c>
      <c r="K490" s="16" t="s">
        <v>248</v>
      </c>
      <c r="L490" s="16">
        <v>1</v>
      </c>
      <c r="M490" s="16" t="s">
        <v>102</v>
      </c>
      <c r="N490" s="16" t="s">
        <v>46</v>
      </c>
      <c r="P490" s="16" t="s">
        <v>100</v>
      </c>
      <c r="Q490" s="16" t="s">
        <v>249</v>
      </c>
      <c r="R490" s="16">
        <v>2816782</v>
      </c>
      <c r="T490" s="16">
        <v>201609</v>
      </c>
      <c r="U490" s="16" t="s">
        <v>37</v>
      </c>
      <c r="V490" s="18">
        <v>0</v>
      </c>
      <c r="W490" s="18">
        <v>9595.98</v>
      </c>
      <c r="Y490" s="16">
        <v>755259</v>
      </c>
      <c r="AA490" s="16" t="s">
        <v>35</v>
      </c>
      <c r="AB490" s="16" t="s">
        <v>214</v>
      </c>
      <c r="AD490" s="16" t="s">
        <v>215</v>
      </c>
      <c r="AE490" s="16" t="s">
        <v>36</v>
      </c>
      <c r="AG490" s="16" t="s">
        <v>100</v>
      </c>
      <c r="AH490" s="16" t="s">
        <v>105</v>
      </c>
    </row>
    <row r="491" spans="1:34" x14ac:dyDescent="0.25">
      <c r="A491" s="16" t="s">
        <v>30</v>
      </c>
      <c r="B491" s="16">
        <v>1</v>
      </c>
      <c r="C491" s="16">
        <v>21</v>
      </c>
      <c r="D491" s="16">
        <v>908</v>
      </c>
      <c r="E491" s="16" t="s">
        <v>40</v>
      </c>
      <c r="F491" s="16" t="s">
        <v>41</v>
      </c>
      <c r="G491" s="16">
        <v>20</v>
      </c>
      <c r="H491" s="16">
        <v>20</v>
      </c>
      <c r="I491" s="16" t="s">
        <v>100</v>
      </c>
      <c r="J491" s="16" t="s">
        <v>248</v>
      </c>
      <c r="K491" s="16" t="s">
        <v>248</v>
      </c>
      <c r="L491" s="16">
        <v>1</v>
      </c>
      <c r="M491" s="16" t="s">
        <v>102</v>
      </c>
      <c r="N491" s="16" t="s">
        <v>46</v>
      </c>
      <c r="O491" s="16" t="s">
        <v>82</v>
      </c>
      <c r="P491" s="16" t="s">
        <v>100</v>
      </c>
      <c r="Q491" s="16" t="s">
        <v>263</v>
      </c>
      <c r="R491" s="16">
        <v>2816781</v>
      </c>
      <c r="T491" s="16">
        <v>201609</v>
      </c>
      <c r="U491" s="16" t="s">
        <v>34</v>
      </c>
      <c r="V491" s="18">
        <v>0</v>
      </c>
      <c r="W491" s="18">
        <v>-39624.36</v>
      </c>
      <c r="Y491" s="16">
        <v>755259</v>
      </c>
      <c r="AA491" s="16" t="s">
        <v>35</v>
      </c>
      <c r="AB491" s="16" t="s">
        <v>107</v>
      </c>
      <c r="AD491" s="16" t="s">
        <v>222</v>
      </c>
      <c r="AE491" s="16" t="s">
        <v>36</v>
      </c>
      <c r="AG491" s="16" t="s">
        <v>100</v>
      </c>
      <c r="AH491" s="16" t="s">
        <v>105</v>
      </c>
    </row>
    <row r="492" spans="1:34" x14ac:dyDescent="0.25">
      <c r="A492" s="16" t="s">
        <v>30</v>
      </c>
      <c r="B492" s="16">
        <v>1</v>
      </c>
      <c r="C492" s="16">
        <v>21</v>
      </c>
      <c r="D492" s="16">
        <v>908</v>
      </c>
      <c r="E492" s="16" t="s">
        <v>40</v>
      </c>
      <c r="F492" s="16" t="s">
        <v>41</v>
      </c>
      <c r="G492" s="16">
        <v>20</v>
      </c>
      <c r="H492" s="16">
        <v>20</v>
      </c>
      <c r="I492" s="16" t="s">
        <v>100</v>
      </c>
      <c r="J492" s="16" t="s">
        <v>248</v>
      </c>
      <c r="K492" s="16" t="s">
        <v>248</v>
      </c>
      <c r="L492" s="16">
        <v>1</v>
      </c>
      <c r="M492" s="16" t="s">
        <v>102</v>
      </c>
      <c r="N492" s="16" t="s">
        <v>46</v>
      </c>
      <c r="O492" s="16" t="s">
        <v>82</v>
      </c>
      <c r="P492" s="16" t="s">
        <v>100</v>
      </c>
      <c r="Q492" s="16" t="s">
        <v>263</v>
      </c>
      <c r="R492" s="16">
        <v>2816782</v>
      </c>
      <c r="T492" s="16">
        <v>201609</v>
      </c>
      <c r="U492" s="16" t="s">
        <v>34</v>
      </c>
      <c r="V492" s="18">
        <v>0</v>
      </c>
      <c r="W492" s="18">
        <v>-9595.98</v>
      </c>
      <c r="Y492" s="16">
        <v>755259</v>
      </c>
      <c r="AA492" s="16" t="s">
        <v>35</v>
      </c>
      <c r="AB492" s="16" t="s">
        <v>107</v>
      </c>
      <c r="AD492" s="16" t="s">
        <v>222</v>
      </c>
      <c r="AE492" s="16" t="s">
        <v>36</v>
      </c>
      <c r="AG492" s="16" t="s">
        <v>100</v>
      </c>
      <c r="AH492" s="16" t="s">
        <v>105</v>
      </c>
    </row>
    <row r="493" spans="1:34" x14ac:dyDescent="0.25">
      <c r="A493" s="16" t="s">
        <v>30</v>
      </c>
      <c r="B493" s="16">
        <v>1</v>
      </c>
      <c r="C493" s="16">
        <v>21</v>
      </c>
      <c r="D493" s="16">
        <v>908</v>
      </c>
      <c r="E493" s="16" t="s">
        <v>40</v>
      </c>
      <c r="F493" s="16" t="s">
        <v>41</v>
      </c>
      <c r="G493" s="16">
        <v>20</v>
      </c>
      <c r="H493" s="16">
        <v>20</v>
      </c>
      <c r="I493" s="16" t="s">
        <v>100</v>
      </c>
      <c r="J493" s="16" t="s">
        <v>248</v>
      </c>
      <c r="K493" s="16" t="s">
        <v>248</v>
      </c>
      <c r="L493" s="16">
        <v>1</v>
      </c>
      <c r="M493" s="16" t="s">
        <v>102</v>
      </c>
      <c r="N493" s="16" t="s">
        <v>46</v>
      </c>
      <c r="O493" s="16" t="s">
        <v>82</v>
      </c>
      <c r="P493" s="16" t="s">
        <v>100</v>
      </c>
      <c r="Q493" s="16" t="s">
        <v>263</v>
      </c>
      <c r="R493" s="16">
        <v>2816784</v>
      </c>
      <c r="T493" s="16">
        <v>201609</v>
      </c>
      <c r="U493" s="16" t="s">
        <v>34</v>
      </c>
      <c r="V493" s="18">
        <v>0</v>
      </c>
      <c r="W493" s="18">
        <v>-8760.4</v>
      </c>
      <c r="Y493" s="16">
        <v>755259</v>
      </c>
      <c r="AA493" s="16" t="s">
        <v>35</v>
      </c>
      <c r="AB493" s="16" t="s">
        <v>107</v>
      </c>
      <c r="AD493" s="16" t="s">
        <v>222</v>
      </c>
      <c r="AE493" s="16" t="s">
        <v>36</v>
      </c>
      <c r="AG493" s="16" t="s">
        <v>100</v>
      </c>
      <c r="AH493" s="16" t="s">
        <v>105</v>
      </c>
    </row>
    <row r="494" spans="1:34" x14ac:dyDescent="0.25">
      <c r="A494" s="16" t="s">
        <v>30</v>
      </c>
      <c r="B494" s="16">
        <v>1</v>
      </c>
      <c r="C494" s="16">
        <v>21</v>
      </c>
      <c r="D494" s="16">
        <v>908</v>
      </c>
      <c r="E494" s="16" t="s">
        <v>40</v>
      </c>
      <c r="F494" s="16" t="s">
        <v>41</v>
      </c>
      <c r="G494" s="16">
        <v>20</v>
      </c>
      <c r="H494" s="16">
        <v>20</v>
      </c>
      <c r="I494" s="16" t="s">
        <v>100</v>
      </c>
      <c r="J494" s="16" t="s">
        <v>248</v>
      </c>
      <c r="K494" s="16" t="s">
        <v>248</v>
      </c>
      <c r="L494" s="16">
        <v>1</v>
      </c>
      <c r="M494" s="16" t="s">
        <v>102</v>
      </c>
      <c r="N494" s="16" t="s">
        <v>46</v>
      </c>
      <c r="O494" s="16" t="s">
        <v>82</v>
      </c>
      <c r="P494" s="16" t="s">
        <v>100</v>
      </c>
      <c r="Q494" s="16" t="s">
        <v>263</v>
      </c>
      <c r="R494" s="16">
        <v>2816785</v>
      </c>
      <c r="T494" s="16">
        <v>201609</v>
      </c>
      <c r="U494" s="16" t="s">
        <v>34</v>
      </c>
      <c r="V494" s="18">
        <v>0</v>
      </c>
      <c r="W494" s="18">
        <v>-8235</v>
      </c>
      <c r="Y494" s="16">
        <v>755259</v>
      </c>
      <c r="AA494" s="16" t="s">
        <v>35</v>
      </c>
      <c r="AB494" s="16" t="s">
        <v>107</v>
      </c>
      <c r="AD494" s="16" t="s">
        <v>222</v>
      </c>
      <c r="AE494" s="16" t="s">
        <v>36</v>
      </c>
      <c r="AG494" s="16" t="s">
        <v>100</v>
      </c>
      <c r="AH494" s="16" t="s">
        <v>105</v>
      </c>
    </row>
    <row r="495" spans="1:34" x14ac:dyDescent="0.25">
      <c r="A495" s="16" t="s">
        <v>30</v>
      </c>
      <c r="B495" s="16">
        <v>1</v>
      </c>
      <c r="C495" s="16">
        <v>21</v>
      </c>
      <c r="D495" s="16">
        <v>908</v>
      </c>
      <c r="E495" s="16" t="s">
        <v>40</v>
      </c>
      <c r="F495" s="16" t="s">
        <v>41</v>
      </c>
      <c r="G495" s="16">
        <v>20</v>
      </c>
      <c r="H495" s="16">
        <v>20</v>
      </c>
      <c r="I495" s="16" t="s">
        <v>100</v>
      </c>
      <c r="J495" s="16" t="s">
        <v>248</v>
      </c>
      <c r="K495" s="16" t="s">
        <v>248</v>
      </c>
      <c r="L495" s="16">
        <v>1</v>
      </c>
      <c r="M495" s="16" t="s">
        <v>102</v>
      </c>
      <c r="N495" s="16" t="s">
        <v>46</v>
      </c>
      <c r="O495" s="16" t="s">
        <v>82</v>
      </c>
      <c r="P495" s="16" t="s">
        <v>100</v>
      </c>
      <c r="Q495" s="16" t="s">
        <v>263</v>
      </c>
      <c r="R495" s="16">
        <v>2816790</v>
      </c>
      <c r="T495" s="16">
        <v>201609</v>
      </c>
      <c r="U495" s="16" t="s">
        <v>34</v>
      </c>
      <c r="V495" s="18">
        <v>0</v>
      </c>
      <c r="W495" s="18">
        <v>-9674.16</v>
      </c>
      <c r="Y495" s="16">
        <v>755259</v>
      </c>
      <c r="AA495" s="16" t="s">
        <v>35</v>
      </c>
      <c r="AB495" s="16" t="s">
        <v>107</v>
      </c>
      <c r="AD495" s="16" t="s">
        <v>222</v>
      </c>
      <c r="AE495" s="16" t="s">
        <v>36</v>
      </c>
      <c r="AG495" s="16" t="s">
        <v>100</v>
      </c>
      <c r="AH495" s="16" t="s">
        <v>105</v>
      </c>
    </row>
    <row r="496" spans="1:34" x14ac:dyDescent="0.25">
      <c r="A496" s="16" t="s">
        <v>30</v>
      </c>
      <c r="B496" s="16">
        <v>1</v>
      </c>
      <c r="C496" s="16">
        <v>21</v>
      </c>
      <c r="D496" s="16">
        <v>908</v>
      </c>
      <c r="E496" s="16" t="s">
        <v>40</v>
      </c>
      <c r="F496" s="16" t="s">
        <v>41</v>
      </c>
      <c r="G496" s="16">
        <v>20</v>
      </c>
      <c r="H496" s="16">
        <v>20</v>
      </c>
      <c r="I496" s="16" t="s">
        <v>100</v>
      </c>
      <c r="J496" s="16" t="s">
        <v>248</v>
      </c>
      <c r="K496" s="16" t="s">
        <v>248</v>
      </c>
      <c r="L496" s="16">
        <v>1</v>
      </c>
      <c r="M496" s="16" t="s">
        <v>102</v>
      </c>
      <c r="N496" s="16" t="s">
        <v>46</v>
      </c>
      <c r="O496" s="16" t="s">
        <v>82</v>
      </c>
      <c r="P496" s="16" t="s">
        <v>100</v>
      </c>
      <c r="Q496" s="16" t="s">
        <v>263</v>
      </c>
      <c r="R496" s="16">
        <v>2816815</v>
      </c>
      <c r="T496" s="16">
        <v>201609</v>
      </c>
      <c r="U496" s="16" t="s">
        <v>34</v>
      </c>
      <c r="V496" s="18">
        <v>0</v>
      </c>
      <c r="W496" s="18">
        <v>-5728.68</v>
      </c>
      <c r="Y496" s="16">
        <v>755259</v>
      </c>
      <c r="AA496" s="16" t="s">
        <v>35</v>
      </c>
      <c r="AB496" s="16" t="s">
        <v>107</v>
      </c>
      <c r="AD496" s="16" t="s">
        <v>222</v>
      </c>
      <c r="AE496" s="16" t="s">
        <v>36</v>
      </c>
      <c r="AG496" s="16" t="s">
        <v>100</v>
      </c>
      <c r="AH496" s="16" t="s">
        <v>105</v>
      </c>
    </row>
    <row r="497" spans="1:34" x14ac:dyDescent="0.25">
      <c r="A497" s="16" t="s">
        <v>30</v>
      </c>
      <c r="B497" s="16">
        <v>1</v>
      </c>
      <c r="C497" s="16">
        <v>21</v>
      </c>
      <c r="D497" s="16">
        <v>908</v>
      </c>
      <c r="E497" s="16" t="s">
        <v>40</v>
      </c>
      <c r="F497" s="16" t="s">
        <v>41</v>
      </c>
      <c r="G497" s="16">
        <v>20</v>
      </c>
      <c r="H497" s="16">
        <v>20</v>
      </c>
      <c r="I497" s="16" t="s">
        <v>100</v>
      </c>
      <c r="J497" s="16" t="s">
        <v>248</v>
      </c>
      <c r="K497" s="16" t="s">
        <v>248</v>
      </c>
      <c r="L497" s="16">
        <v>1</v>
      </c>
      <c r="M497" s="16" t="s">
        <v>102</v>
      </c>
      <c r="N497" s="16" t="s">
        <v>46</v>
      </c>
      <c r="O497" s="16" t="s">
        <v>82</v>
      </c>
      <c r="P497" s="16" t="s">
        <v>100</v>
      </c>
      <c r="Q497" s="16" t="s">
        <v>263</v>
      </c>
      <c r="R497" s="16">
        <v>2816818</v>
      </c>
      <c r="T497" s="16">
        <v>201609</v>
      </c>
      <c r="U497" s="16" t="s">
        <v>34</v>
      </c>
      <c r="V497" s="18">
        <v>0</v>
      </c>
      <c r="W497" s="18">
        <v>-8044.94</v>
      </c>
      <c r="Y497" s="16">
        <v>755259</v>
      </c>
      <c r="AA497" s="16" t="s">
        <v>35</v>
      </c>
      <c r="AB497" s="16" t="s">
        <v>107</v>
      </c>
      <c r="AD497" s="16" t="s">
        <v>222</v>
      </c>
      <c r="AE497" s="16" t="s">
        <v>36</v>
      </c>
      <c r="AG497" s="16" t="s">
        <v>100</v>
      </c>
      <c r="AH497" s="16" t="s">
        <v>105</v>
      </c>
    </row>
    <row r="498" spans="1:34" x14ac:dyDescent="0.25">
      <c r="A498" s="16" t="s">
        <v>30</v>
      </c>
      <c r="B498" s="16">
        <v>1</v>
      </c>
      <c r="C498" s="16">
        <v>21</v>
      </c>
      <c r="D498" s="16">
        <v>908</v>
      </c>
      <c r="E498" s="16" t="s">
        <v>40</v>
      </c>
      <c r="F498" s="16" t="s">
        <v>41</v>
      </c>
      <c r="G498" s="16">
        <v>20</v>
      </c>
      <c r="H498" s="16">
        <v>20</v>
      </c>
      <c r="I498" s="16" t="s">
        <v>100</v>
      </c>
      <c r="J498" s="16" t="s">
        <v>248</v>
      </c>
      <c r="K498" s="16" t="s">
        <v>248</v>
      </c>
      <c r="L498" s="16">
        <v>1</v>
      </c>
      <c r="M498" s="16" t="s">
        <v>102</v>
      </c>
      <c r="N498" s="16" t="s">
        <v>46</v>
      </c>
      <c r="O498" s="16" t="s">
        <v>82</v>
      </c>
      <c r="P498" s="16" t="s">
        <v>100</v>
      </c>
      <c r="Q498" s="16" t="s">
        <v>263</v>
      </c>
      <c r="R498" s="16">
        <v>2816819</v>
      </c>
      <c r="T498" s="16">
        <v>201609</v>
      </c>
      <c r="U498" s="16" t="s">
        <v>34</v>
      </c>
      <c r="V498" s="18">
        <v>0</v>
      </c>
      <c r="W498" s="18">
        <v>-773.92</v>
      </c>
      <c r="Y498" s="16">
        <v>755259</v>
      </c>
      <c r="AA498" s="16" t="s">
        <v>35</v>
      </c>
      <c r="AB498" s="16" t="s">
        <v>107</v>
      </c>
      <c r="AD498" s="16" t="s">
        <v>222</v>
      </c>
      <c r="AE498" s="16" t="s">
        <v>36</v>
      </c>
      <c r="AG498" s="16" t="s">
        <v>100</v>
      </c>
      <c r="AH498" s="16" t="s">
        <v>105</v>
      </c>
    </row>
    <row r="499" spans="1:34" x14ac:dyDescent="0.25">
      <c r="A499" s="16" t="s">
        <v>30</v>
      </c>
      <c r="B499" s="16">
        <v>1</v>
      </c>
      <c r="C499" s="16">
        <v>21</v>
      </c>
      <c r="D499" s="16">
        <v>908</v>
      </c>
      <c r="E499" s="16" t="s">
        <v>40</v>
      </c>
      <c r="F499" s="16" t="s">
        <v>41</v>
      </c>
      <c r="G499" s="16">
        <v>20</v>
      </c>
      <c r="H499" s="16">
        <v>20</v>
      </c>
      <c r="I499" s="16" t="s">
        <v>100</v>
      </c>
      <c r="J499" s="16" t="s">
        <v>248</v>
      </c>
      <c r="K499" s="16" t="s">
        <v>248</v>
      </c>
      <c r="L499" s="16">
        <v>1</v>
      </c>
      <c r="M499" s="16" t="s">
        <v>102</v>
      </c>
      <c r="N499" s="16" t="s">
        <v>46</v>
      </c>
      <c r="O499" s="16" t="s">
        <v>82</v>
      </c>
      <c r="P499" s="16" t="s">
        <v>100</v>
      </c>
      <c r="Q499" s="16" t="s">
        <v>263</v>
      </c>
      <c r="T499" s="16">
        <v>201609</v>
      </c>
      <c r="U499" s="16" t="s">
        <v>37</v>
      </c>
      <c r="V499" s="18">
        <v>0</v>
      </c>
      <c r="W499" s="18">
        <v>97501</v>
      </c>
      <c r="Y499" s="16">
        <v>755259</v>
      </c>
      <c r="AA499" s="16" t="s">
        <v>35</v>
      </c>
      <c r="AB499" s="16" t="s">
        <v>107</v>
      </c>
      <c r="AD499" s="16" t="s">
        <v>223</v>
      </c>
      <c r="AE499" s="16" t="s">
        <v>36</v>
      </c>
      <c r="AG499" s="16" t="s">
        <v>100</v>
      </c>
      <c r="AH499" s="16" t="s">
        <v>105</v>
      </c>
    </row>
    <row r="500" spans="1:34" x14ac:dyDescent="0.25">
      <c r="A500" s="16" t="s">
        <v>30</v>
      </c>
      <c r="B500" s="16">
        <v>1</v>
      </c>
      <c r="C500" s="16">
        <v>21</v>
      </c>
      <c r="D500" s="16">
        <v>908</v>
      </c>
      <c r="E500" s="16" t="s">
        <v>40</v>
      </c>
      <c r="F500" s="16" t="s">
        <v>41</v>
      </c>
      <c r="G500" s="16">
        <v>20</v>
      </c>
      <c r="H500" s="16">
        <v>20</v>
      </c>
      <c r="I500" s="16" t="s">
        <v>100</v>
      </c>
      <c r="J500" s="16" t="s">
        <v>121</v>
      </c>
      <c r="K500" s="16" t="s">
        <v>121</v>
      </c>
      <c r="L500" s="16">
        <v>1</v>
      </c>
      <c r="M500" s="16" t="s">
        <v>102</v>
      </c>
      <c r="N500" s="16">
        <v>34</v>
      </c>
      <c r="P500" s="16" t="s">
        <v>122</v>
      </c>
      <c r="Q500" s="16" t="s">
        <v>43</v>
      </c>
      <c r="R500" s="16">
        <v>2834006</v>
      </c>
      <c r="S500" s="62">
        <v>56098</v>
      </c>
      <c r="T500" s="16">
        <v>201609</v>
      </c>
      <c r="U500" s="16" t="s">
        <v>37</v>
      </c>
      <c r="V500" s="18">
        <v>0</v>
      </c>
      <c r="W500" s="18">
        <v>432.23</v>
      </c>
      <c r="Y500" s="16">
        <v>751554</v>
      </c>
      <c r="AA500" s="16" t="s">
        <v>35</v>
      </c>
      <c r="AB500" s="16" t="s">
        <v>55</v>
      </c>
      <c r="AD500" s="16" t="s">
        <v>262</v>
      </c>
      <c r="AE500" s="16" t="s">
        <v>45</v>
      </c>
      <c r="AG500" s="16">
        <v>64877</v>
      </c>
      <c r="AH500" s="16" t="s">
        <v>105</v>
      </c>
    </row>
    <row r="501" spans="1:34" x14ac:dyDescent="0.25">
      <c r="A501" s="16" t="s">
        <v>30</v>
      </c>
      <c r="B501" s="16">
        <v>1</v>
      </c>
      <c r="C501" s="16">
        <v>21</v>
      </c>
      <c r="D501" s="16">
        <v>908</v>
      </c>
      <c r="E501" s="16" t="s">
        <v>40</v>
      </c>
      <c r="F501" s="16" t="s">
        <v>41</v>
      </c>
      <c r="G501" s="16">
        <v>20</v>
      </c>
      <c r="H501" s="16">
        <v>20</v>
      </c>
      <c r="I501" s="16" t="s">
        <v>100</v>
      </c>
      <c r="J501" s="16" t="s">
        <v>121</v>
      </c>
      <c r="K501" s="16" t="s">
        <v>121</v>
      </c>
      <c r="L501" s="16">
        <v>1</v>
      </c>
      <c r="M501" s="16" t="s">
        <v>102</v>
      </c>
      <c r="N501" s="16">
        <v>34</v>
      </c>
      <c r="P501" s="16" t="s">
        <v>100</v>
      </c>
      <c r="Q501" s="16" t="s">
        <v>81</v>
      </c>
      <c r="R501" s="16">
        <v>2834006</v>
      </c>
      <c r="T501" s="16">
        <v>201609</v>
      </c>
      <c r="U501" s="16" t="s">
        <v>34</v>
      </c>
      <c r="V501" s="18">
        <v>0</v>
      </c>
      <c r="W501" s="18">
        <v>-432.23</v>
      </c>
      <c r="Y501" s="16">
        <v>751554</v>
      </c>
      <c r="AA501" s="16" t="s">
        <v>35</v>
      </c>
      <c r="AB501" s="16" t="s">
        <v>107</v>
      </c>
      <c r="AD501" s="16" t="s">
        <v>254</v>
      </c>
      <c r="AE501" s="16" t="s">
        <v>36</v>
      </c>
      <c r="AG501" s="16" t="s">
        <v>100</v>
      </c>
      <c r="AH501" s="16" t="s">
        <v>105</v>
      </c>
    </row>
    <row r="502" spans="1:34" x14ac:dyDescent="0.25">
      <c r="A502" s="16" t="s">
        <v>30</v>
      </c>
      <c r="B502" s="16">
        <v>1</v>
      </c>
      <c r="C502" s="16">
        <v>21</v>
      </c>
      <c r="D502" s="16">
        <v>908</v>
      </c>
      <c r="E502" s="16" t="s">
        <v>40</v>
      </c>
      <c r="F502" s="16" t="s">
        <v>41</v>
      </c>
      <c r="G502" s="16">
        <v>20</v>
      </c>
      <c r="H502" s="16">
        <v>20</v>
      </c>
      <c r="I502" s="16" t="s">
        <v>100</v>
      </c>
      <c r="J502" s="16" t="s">
        <v>121</v>
      </c>
      <c r="K502" s="16" t="s">
        <v>121</v>
      </c>
      <c r="L502" s="16">
        <v>1</v>
      </c>
      <c r="M502" s="16" t="s">
        <v>102</v>
      </c>
      <c r="N502" s="16" t="s">
        <v>47</v>
      </c>
      <c r="P502" s="16" t="s">
        <v>122</v>
      </c>
      <c r="Q502" s="16" t="s">
        <v>267</v>
      </c>
      <c r="R502" s="16">
        <v>2834006</v>
      </c>
      <c r="S502" s="62">
        <v>56098</v>
      </c>
      <c r="T502" s="16">
        <v>201609</v>
      </c>
      <c r="U502" s="16" t="s">
        <v>37</v>
      </c>
      <c r="V502" s="18">
        <v>10006.5</v>
      </c>
      <c r="W502" s="18">
        <v>10006.5</v>
      </c>
      <c r="X502" s="16" t="s">
        <v>56</v>
      </c>
      <c r="Y502" s="16">
        <v>751554</v>
      </c>
      <c r="AA502" s="16" t="s">
        <v>35</v>
      </c>
      <c r="AB502" s="16" t="s">
        <v>55</v>
      </c>
      <c r="AD502" s="16" t="s">
        <v>262</v>
      </c>
      <c r="AE502" s="16" t="s">
        <v>45</v>
      </c>
      <c r="AG502" s="16">
        <v>64877</v>
      </c>
      <c r="AH502" s="16" t="s">
        <v>105</v>
      </c>
    </row>
    <row r="503" spans="1:34" x14ac:dyDescent="0.25">
      <c r="A503" s="16" t="s">
        <v>30</v>
      </c>
      <c r="B503" s="16">
        <v>1</v>
      </c>
      <c r="C503" s="16">
        <v>21</v>
      </c>
      <c r="D503" s="16">
        <v>908</v>
      </c>
      <c r="E503" s="16" t="s">
        <v>40</v>
      </c>
      <c r="F503" s="16" t="s">
        <v>41</v>
      </c>
      <c r="G503" s="16">
        <v>20</v>
      </c>
      <c r="H503" s="16">
        <v>20</v>
      </c>
      <c r="I503" s="16" t="s">
        <v>100</v>
      </c>
      <c r="J503" s="16" t="s">
        <v>121</v>
      </c>
      <c r="K503" s="16" t="s">
        <v>121</v>
      </c>
      <c r="L503" s="16">
        <v>1</v>
      </c>
      <c r="M503" s="16" t="s">
        <v>102</v>
      </c>
      <c r="N503" s="16" t="s">
        <v>47</v>
      </c>
      <c r="O503" s="16" t="s">
        <v>82</v>
      </c>
      <c r="P503" s="16" t="s">
        <v>100</v>
      </c>
      <c r="Q503" s="16" t="s">
        <v>268</v>
      </c>
      <c r="T503" s="16">
        <v>201609</v>
      </c>
      <c r="U503" s="16" t="s">
        <v>34</v>
      </c>
      <c r="V503" s="18">
        <v>0</v>
      </c>
      <c r="W503" s="18">
        <v>-10546</v>
      </c>
      <c r="Y503" s="16">
        <v>751554</v>
      </c>
      <c r="AA503" s="16" t="s">
        <v>35</v>
      </c>
      <c r="AB503" s="16" t="s">
        <v>107</v>
      </c>
      <c r="AD503" s="16" t="s">
        <v>222</v>
      </c>
      <c r="AE503" s="16" t="s">
        <v>36</v>
      </c>
      <c r="AG503" s="16" t="s">
        <v>100</v>
      </c>
      <c r="AH503" s="16" t="s">
        <v>105</v>
      </c>
    </row>
    <row r="504" spans="1:34" x14ac:dyDescent="0.25">
      <c r="A504" s="16" t="s">
        <v>30</v>
      </c>
      <c r="B504" s="16">
        <v>1</v>
      </c>
      <c r="C504" s="16">
        <v>21</v>
      </c>
      <c r="D504" s="16">
        <v>908</v>
      </c>
      <c r="E504" s="16" t="s">
        <v>40</v>
      </c>
      <c r="F504" s="16" t="s">
        <v>41</v>
      </c>
      <c r="G504" s="16">
        <v>20</v>
      </c>
      <c r="H504" s="16">
        <v>20</v>
      </c>
      <c r="I504" s="16" t="s">
        <v>100</v>
      </c>
      <c r="J504" s="16" t="s">
        <v>121</v>
      </c>
      <c r="K504" s="16" t="s">
        <v>121</v>
      </c>
      <c r="L504" s="16">
        <v>1</v>
      </c>
      <c r="M504" s="16" t="s">
        <v>102</v>
      </c>
      <c r="N504" s="16" t="s">
        <v>47</v>
      </c>
      <c r="O504" s="16" t="s">
        <v>82</v>
      </c>
      <c r="P504" s="16" t="s">
        <v>100</v>
      </c>
      <c r="Q504" s="16" t="s">
        <v>268</v>
      </c>
      <c r="T504" s="16">
        <v>201609</v>
      </c>
      <c r="U504" s="16" t="s">
        <v>37</v>
      </c>
      <c r="V504" s="18">
        <v>0</v>
      </c>
      <c r="W504" s="18">
        <v>7898</v>
      </c>
      <c r="Y504" s="16">
        <v>751554</v>
      </c>
      <c r="AA504" s="16" t="s">
        <v>35</v>
      </c>
      <c r="AB504" s="16" t="s">
        <v>107</v>
      </c>
      <c r="AD504" s="16" t="s">
        <v>223</v>
      </c>
      <c r="AE504" s="16" t="s">
        <v>36</v>
      </c>
      <c r="AG504" s="16" t="s">
        <v>100</v>
      </c>
      <c r="AH504" s="16" t="s">
        <v>105</v>
      </c>
    </row>
    <row r="505" spans="1:34" x14ac:dyDescent="0.25">
      <c r="A505" s="16" t="s">
        <v>30</v>
      </c>
      <c r="B505" s="16">
        <v>1</v>
      </c>
      <c r="C505" s="16">
        <v>21</v>
      </c>
      <c r="D505" s="16">
        <v>908</v>
      </c>
      <c r="E505" s="16" t="s">
        <v>40</v>
      </c>
      <c r="F505" s="16" t="s">
        <v>41</v>
      </c>
      <c r="G505" s="16">
        <v>20</v>
      </c>
      <c r="H505" s="16">
        <v>20</v>
      </c>
      <c r="I505" s="16" t="s">
        <v>100</v>
      </c>
      <c r="J505" s="16" t="s">
        <v>138</v>
      </c>
      <c r="K505" s="16" t="s">
        <v>138</v>
      </c>
      <c r="L505" s="16">
        <v>1</v>
      </c>
      <c r="M505" s="16" t="s">
        <v>102</v>
      </c>
      <c r="N505" s="16" t="s">
        <v>50</v>
      </c>
      <c r="P505" s="16" t="s">
        <v>225</v>
      </c>
      <c r="Q505" s="16" t="s">
        <v>229</v>
      </c>
      <c r="R505" s="16">
        <v>2812093</v>
      </c>
      <c r="S505" s="62" t="s">
        <v>279</v>
      </c>
      <c r="T505" s="16">
        <v>201609</v>
      </c>
      <c r="U505" s="16" t="s">
        <v>37</v>
      </c>
      <c r="V505" s="18">
        <v>86512.07</v>
      </c>
      <c r="W505" s="18">
        <v>86512.07</v>
      </c>
      <c r="X505" s="16" t="s">
        <v>56</v>
      </c>
      <c r="Y505" s="16">
        <v>751533</v>
      </c>
      <c r="AA505" s="16" t="s">
        <v>35</v>
      </c>
      <c r="AB505" s="16" t="s">
        <v>55</v>
      </c>
      <c r="AD505" s="16" t="s">
        <v>280</v>
      </c>
      <c r="AE505" s="16" t="s">
        <v>45</v>
      </c>
      <c r="AG505" s="16">
        <v>88727</v>
      </c>
      <c r="AH505" s="16" t="s">
        <v>105</v>
      </c>
    </row>
    <row r="506" spans="1:34" x14ac:dyDescent="0.25">
      <c r="A506" s="16" t="s">
        <v>30</v>
      </c>
      <c r="B506" s="16">
        <v>1</v>
      </c>
      <c r="C506" s="16">
        <v>21</v>
      </c>
      <c r="D506" s="16">
        <v>908</v>
      </c>
      <c r="E506" s="16" t="s">
        <v>40</v>
      </c>
      <c r="F506" s="16" t="s">
        <v>41</v>
      </c>
      <c r="G506" s="16">
        <v>20</v>
      </c>
      <c r="H506" s="16">
        <v>20</v>
      </c>
      <c r="I506" s="16" t="s">
        <v>100</v>
      </c>
      <c r="J506" s="16" t="s">
        <v>138</v>
      </c>
      <c r="K506" s="16" t="s">
        <v>138</v>
      </c>
      <c r="L506" s="16">
        <v>1</v>
      </c>
      <c r="M506" s="16" t="s">
        <v>102</v>
      </c>
      <c r="N506" s="16" t="s">
        <v>50</v>
      </c>
      <c r="P506" s="16" t="s">
        <v>100</v>
      </c>
      <c r="Q506" s="16" t="s">
        <v>285</v>
      </c>
      <c r="T506" s="16">
        <v>201609</v>
      </c>
      <c r="U506" s="16" t="s">
        <v>37</v>
      </c>
      <c r="V506" s="18">
        <v>0</v>
      </c>
      <c r="W506" s="18">
        <v>11449</v>
      </c>
      <c r="AA506" s="16" t="s">
        <v>35</v>
      </c>
      <c r="AB506" s="16" t="s">
        <v>286</v>
      </c>
      <c r="AD506" s="16" t="s">
        <v>287</v>
      </c>
      <c r="AE506" s="16" t="s">
        <v>36</v>
      </c>
      <c r="AG506" s="16" t="s">
        <v>100</v>
      </c>
      <c r="AH506" s="16" t="s">
        <v>105</v>
      </c>
    </row>
    <row r="507" spans="1:34" x14ac:dyDescent="0.25">
      <c r="A507" s="16" t="s">
        <v>30</v>
      </c>
      <c r="B507" s="16">
        <v>1</v>
      </c>
      <c r="C507" s="16">
        <v>21</v>
      </c>
      <c r="D507" s="16">
        <v>908</v>
      </c>
      <c r="E507" s="16" t="s">
        <v>40</v>
      </c>
      <c r="F507" s="16" t="s">
        <v>41</v>
      </c>
      <c r="G507" s="16">
        <v>20</v>
      </c>
      <c r="H507" s="16">
        <v>20</v>
      </c>
      <c r="I507" s="16" t="s">
        <v>100</v>
      </c>
      <c r="J507" s="16" t="s">
        <v>138</v>
      </c>
      <c r="K507" s="16" t="s">
        <v>138</v>
      </c>
      <c r="L507" s="16">
        <v>1</v>
      </c>
      <c r="M507" s="16" t="s">
        <v>102</v>
      </c>
      <c r="N507" s="16" t="s">
        <v>50</v>
      </c>
      <c r="P507" s="16" t="s">
        <v>100</v>
      </c>
      <c r="Q507" s="16" t="s">
        <v>288</v>
      </c>
      <c r="T507" s="16">
        <v>201609</v>
      </c>
      <c r="U507" s="16" t="s">
        <v>37</v>
      </c>
      <c r="V507" s="18">
        <v>0</v>
      </c>
      <c r="W507" s="18">
        <v>2609</v>
      </c>
      <c r="AA507" s="16" t="s">
        <v>35</v>
      </c>
      <c r="AB507" s="16" t="s">
        <v>59</v>
      </c>
      <c r="AD507" s="16" t="s">
        <v>289</v>
      </c>
      <c r="AE507" s="16" t="s">
        <v>60</v>
      </c>
      <c r="AG507" s="16" t="s">
        <v>100</v>
      </c>
      <c r="AH507" s="16" t="s">
        <v>105</v>
      </c>
    </row>
    <row r="508" spans="1:34" x14ac:dyDescent="0.25">
      <c r="A508" s="16" t="s">
        <v>30</v>
      </c>
      <c r="B508" s="16">
        <v>1</v>
      </c>
      <c r="C508" s="16">
        <v>21</v>
      </c>
      <c r="D508" s="16">
        <v>908</v>
      </c>
      <c r="E508" s="16" t="s">
        <v>40</v>
      </c>
      <c r="F508" s="16" t="s">
        <v>41</v>
      </c>
      <c r="G508" s="16">
        <v>20</v>
      </c>
      <c r="H508" s="16">
        <v>20</v>
      </c>
      <c r="I508" s="16" t="s">
        <v>100</v>
      </c>
      <c r="J508" s="16" t="s">
        <v>138</v>
      </c>
      <c r="K508" s="16" t="s">
        <v>138</v>
      </c>
      <c r="L508" s="16">
        <v>1</v>
      </c>
      <c r="M508" s="16" t="s">
        <v>102</v>
      </c>
      <c r="N508" s="16" t="s">
        <v>50</v>
      </c>
      <c r="P508" s="16" t="s">
        <v>100</v>
      </c>
      <c r="Q508" s="16" t="s">
        <v>290</v>
      </c>
      <c r="T508" s="16">
        <v>201609</v>
      </c>
      <c r="U508" s="16" t="s">
        <v>34</v>
      </c>
      <c r="V508" s="18">
        <v>0</v>
      </c>
      <c r="W508" s="18">
        <v>-11639</v>
      </c>
      <c r="AA508" s="16" t="s">
        <v>35</v>
      </c>
      <c r="AB508" s="16" t="s">
        <v>83</v>
      </c>
      <c r="AD508" s="16" t="s">
        <v>292</v>
      </c>
      <c r="AE508" s="16" t="s">
        <v>36</v>
      </c>
      <c r="AG508" s="16" t="s">
        <v>100</v>
      </c>
      <c r="AH508" s="16" t="s">
        <v>105</v>
      </c>
    </row>
    <row r="509" spans="1:34" x14ac:dyDescent="0.25">
      <c r="A509" s="16" t="s">
        <v>30</v>
      </c>
      <c r="B509" s="16">
        <v>1</v>
      </c>
      <c r="C509" s="16">
        <v>21</v>
      </c>
      <c r="D509" s="16">
        <v>908</v>
      </c>
      <c r="E509" s="16" t="s">
        <v>40</v>
      </c>
      <c r="F509" s="16" t="s">
        <v>41</v>
      </c>
      <c r="G509" s="16">
        <v>20</v>
      </c>
      <c r="H509" s="16">
        <v>20</v>
      </c>
      <c r="I509" s="16" t="s">
        <v>100</v>
      </c>
      <c r="J509" s="16" t="s">
        <v>138</v>
      </c>
      <c r="K509" s="16" t="s">
        <v>138</v>
      </c>
      <c r="L509" s="16">
        <v>1</v>
      </c>
      <c r="M509" s="16" t="s">
        <v>102</v>
      </c>
      <c r="N509" s="16" t="s">
        <v>50</v>
      </c>
      <c r="O509" s="16">
        <v>11007812</v>
      </c>
      <c r="P509" s="16" t="s">
        <v>100</v>
      </c>
      <c r="Q509" s="16" t="s">
        <v>288</v>
      </c>
      <c r="T509" s="16">
        <v>201609</v>
      </c>
      <c r="U509" s="16" t="s">
        <v>37</v>
      </c>
      <c r="V509" s="18">
        <v>0</v>
      </c>
      <c r="W509" s="18">
        <v>1000</v>
      </c>
      <c r="AA509" s="16" t="s">
        <v>35</v>
      </c>
      <c r="AB509" s="16" t="s">
        <v>59</v>
      </c>
      <c r="AD509" s="16" t="s">
        <v>289</v>
      </c>
      <c r="AE509" s="16" t="s">
        <v>60</v>
      </c>
      <c r="AG509" s="16" t="s">
        <v>100</v>
      </c>
      <c r="AH509" s="16" t="s">
        <v>105</v>
      </c>
    </row>
    <row r="510" spans="1:34" x14ac:dyDescent="0.25">
      <c r="A510" s="16" t="s">
        <v>30</v>
      </c>
      <c r="B510" s="16">
        <v>1</v>
      </c>
      <c r="C510" s="16">
        <v>21</v>
      </c>
      <c r="D510" s="16">
        <v>908</v>
      </c>
      <c r="E510" s="16" t="s">
        <v>40</v>
      </c>
      <c r="F510" s="16" t="s">
        <v>41</v>
      </c>
      <c r="G510" s="16">
        <v>20</v>
      </c>
      <c r="H510" s="16">
        <v>20</v>
      </c>
      <c r="I510" s="16" t="s">
        <v>100</v>
      </c>
      <c r="J510" s="16" t="s">
        <v>138</v>
      </c>
      <c r="K510" s="16" t="s">
        <v>138</v>
      </c>
      <c r="L510" s="16">
        <v>1</v>
      </c>
      <c r="M510" s="16" t="s">
        <v>102</v>
      </c>
      <c r="N510" s="16" t="s">
        <v>50</v>
      </c>
      <c r="O510" s="16" t="s">
        <v>82</v>
      </c>
      <c r="P510" s="16" t="s">
        <v>100</v>
      </c>
      <c r="Q510" s="16" t="s">
        <v>230</v>
      </c>
      <c r="R510" s="16">
        <v>2812093</v>
      </c>
      <c r="T510" s="16">
        <v>201609</v>
      </c>
      <c r="U510" s="16" t="s">
        <v>34</v>
      </c>
      <c r="V510" s="18">
        <v>0</v>
      </c>
      <c r="W510" s="18">
        <v>-86512.07</v>
      </c>
      <c r="Y510" s="16">
        <v>751533</v>
      </c>
      <c r="AA510" s="16" t="s">
        <v>35</v>
      </c>
      <c r="AB510" s="16" t="s">
        <v>107</v>
      </c>
      <c r="AD510" s="16" t="s">
        <v>222</v>
      </c>
      <c r="AE510" s="16" t="s">
        <v>36</v>
      </c>
      <c r="AG510" s="16" t="s">
        <v>100</v>
      </c>
      <c r="AH510" s="16" t="s">
        <v>105</v>
      </c>
    </row>
    <row r="511" spans="1:34" x14ac:dyDescent="0.25">
      <c r="A511" s="16" t="s">
        <v>30</v>
      </c>
      <c r="B511" s="16">
        <v>1</v>
      </c>
      <c r="C511" s="16">
        <v>21</v>
      </c>
      <c r="D511" s="16">
        <v>908</v>
      </c>
      <c r="E511" s="16" t="s">
        <v>40</v>
      </c>
      <c r="F511" s="16" t="s">
        <v>41</v>
      </c>
      <c r="G511" s="16">
        <v>20</v>
      </c>
      <c r="H511" s="16">
        <v>20</v>
      </c>
      <c r="I511" s="16" t="s">
        <v>100</v>
      </c>
      <c r="J511" s="16" t="s">
        <v>138</v>
      </c>
      <c r="K511" s="16" t="s">
        <v>138</v>
      </c>
      <c r="L511" s="16">
        <v>1</v>
      </c>
      <c r="M511" s="16" t="s">
        <v>102</v>
      </c>
      <c r="N511" s="16" t="s">
        <v>50</v>
      </c>
      <c r="O511" s="16" t="s">
        <v>82</v>
      </c>
      <c r="P511" s="16" t="s">
        <v>100</v>
      </c>
      <c r="Q511" s="16" t="s">
        <v>230</v>
      </c>
      <c r="T511" s="16">
        <v>201609</v>
      </c>
      <c r="U511" s="16" t="s">
        <v>37</v>
      </c>
      <c r="V511" s="18">
        <v>0</v>
      </c>
      <c r="W511" s="18">
        <v>260671.94</v>
      </c>
      <c r="Y511" s="16">
        <v>751533</v>
      </c>
      <c r="AA511" s="16" t="s">
        <v>35</v>
      </c>
      <c r="AB511" s="16" t="s">
        <v>107</v>
      </c>
      <c r="AD511" s="16" t="s">
        <v>223</v>
      </c>
      <c r="AE511" s="16" t="s">
        <v>36</v>
      </c>
      <c r="AG511" s="16" t="s">
        <v>100</v>
      </c>
      <c r="AH511" s="16" t="s">
        <v>105</v>
      </c>
    </row>
    <row r="512" spans="1:34" x14ac:dyDescent="0.25">
      <c r="A512" s="16" t="s">
        <v>30</v>
      </c>
      <c r="B512" s="16">
        <v>1</v>
      </c>
      <c r="C512" s="16">
        <v>21</v>
      </c>
      <c r="D512" s="16">
        <v>908</v>
      </c>
      <c r="E512" s="16" t="s">
        <v>40</v>
      </c>
      <c r="F512" s="16" t="s">
        <v>41</v>
      </c>
      <c r="G512" s="16">
        <v>20</v>
      </c>
      <c r="H512" s="16">
        <v>20</v>
      </c>
      <c r="I512" s="16" t="s">
        <v>100</v>
      </c>
      <c r="J512" s="16" t="s">
        <v>138</v>
      </c>
      <c r="K512" s="16" t="s">
        <v>138</v>
      </c>
      <c r="L512" s="16">
        <v>1</v>
      </c>
      <c r="M512" s="16" t="s">
        <v>102</v>
      </c>
      <c r="N512" s="16" t="s">
        <v>46</v>
      </c>
      <c r="P512" s="16" t="s">
        <v>225</v>
      </c>
      <c r="Q512" s="16" t="s">
        <v>229</v>
      </c>
      <c r="R512" s="16">
        <v>2812093</v>
      </c>
      <c r="S512" s="62" t="s">
        <v>279</v>
      </c>
      <c r="T512" s="16">
        <v>201609</v>
      </c>
      <c r="U512" s="16" t="s">
        <v>37</v>
      </c>
      <c r="V512" s="18">
        <v>69589.56</v>
      </c>
      <c r="W512" s="18">
        <v>69589.56</v>
      </c>
      <c r="X512" s="16" t="s">
        <v>56</v>
      </c>
      <c r="Y512" s="16">
        <v>751533</v>
      </c>
      <c r="AA512" s="16" t="s">
        <v>35</v>
      </c>
      <c r="AB512" s="16" t="s">
        <v>55</v>
      </c>
      <c r="AD512" s="16" t="s">
        <v>280</v>
      </c>
      <c r="AE512" s="16" t="s">
        <v>45</v>
      </c>
      <c r="AG512" s="16">
        <v>88727</v>
      </c>
      <c r="AH512" s="16" t="s">
        <v>105</v>
      </c>
    </row>
    <row r="513" spans="1:34" x14ac:dyDescent="0.25">
      <c r="A513" s="16" t="s">
        <v>30</v>
      </c>
      <c r="B513" s="16">
        <v>1</v>
      </c>
      <c r="C513" s="16">
        <v>21</v>
      </c>
      <c r="D513" s="16">
        <v>908</v>
      </c>
      <c r="E513" s="16" t="s">
        <v>40</v>
      </c>
      <c r="F513" s="16" t="s">
        <v>41</v>
      </c>
      <c r="G513" s="16">
        <v>20</v>
      </c>
      <c r="H513" s="16">
        <v>20</v>
      </c>
      <c r="I513" s="16" t="s">
        <v>100</v>
      </c>
      <c r="J513" s="16" t="s">
        <v>138</v>
      </c>
      <c r="K513" s="16" t="s">
        <v>138</v>
      </c>
      <c r="L513" s="16">
        <v>1</v>
      </c>
      <c r="M513" s="16" t="s">
        <v>102</v>
      </c>
      <c r="N513" s="16" t="s">
        <v>46</v>
      </c>
      <c r="P513" s="16" t="s">
        <v>100</v>
      </c>
      <c r="Q513" s="16" t="s">
        <v>139</v>
      </c>
      <c r="T513" s="16">
        <v>201609</v>
      </c>
      <c r="U513" s="16" t="s">
        <v>34</v>
      </c>
      <c r="V513" s="18">
        <v>0</v>
      </c>
      <c r="W513" s="18">
        <v>-133540.53</v>
      </c>
      <c r="AA513" s="16" t="s">
        <v>35</v>
      </c>
      <c r="AB513" s="16" t="s">
        <v>83</v>
      </c>
      <c r="AD513" s="16" t="s">
        <v>232</v>
      </c>
      <c r="AE513" s="16" t="s">
        <v>36</v>
      </c>
      <c r="AG513" s="16" t="s">
        <v>100</v>
      </c>
      <c r="AH513" s="16" t="s">
        <v>105</v>
      </c>
    </row>
    <row r="514" spans="1:34" x14ac:dyDescent="0.25">
      <c r="A514" s="16" t="s">
        <v>30</v>
      </c>
      <c r="B514" s="16">
        <v>1</v>
      </c>
      <c r="C514" s="16">
        <v>21</v>
      </c>
      <c r="D514" s="16">
        <v>908</v>
      </c>
      <c r="E514" s="16" t="s">
        <v>40</v>
      </c>
      <c r="F514" s="16" t="s">
        <v>41</v>
      </c>
      <c r="G514" s="16">
        <v>20</v>
      </c>
      <c r="H514" s="16">
        <v>20</v>
      </c>
      <c r="I514" s="16" t="s">
        <v>100</v>
      </c>
      <c r="J514" s="16" t="s">
        <v>138</v>
      </c>
      <c r="K514" s="16" t="s">
        <v>138</v>
      </c>
      <c r="L514" s="16">
        <v>1</v>
      </c>
      <c r="M514" s="16" t="s">
        <v>102</v>
      </c>
      <c r="N514" s="16" t="s">
        <v>46</v>
      </c>
      <c r="P514" s="16" t="s">
        <v>100</v>
      </c>
      <c r="Q514" s="16" t="s">
        <v>139</v>
      </c>
      <c r="T514" s="16">
        <v>201609</v>
      </c>
      <c r="U514" s="16" t="s">
        <v>37</v>
      </c>
      <c r="V514" s="18">
        <v>0</v>
      </c>
      <c r="W514" s="18">
        <v>69856.850000000006</v>
      </c>
      <c r="AA514" s="16" t="s">
        <v>35</v>
      </c>
      <c r="AB514" s="16" t="s">
        <v>83</v>
      </c>
      <c r="AD514" s="16" t="s">
        <v>297</v>
      </c>
      <c r="AE514" s="16" t="s">
        <v>36</v>
      </c>
      <c r="AG514" s="16" t="s">
        <v>100</v>
      </c>
      <c r="AH514" s="16" t="s">
        <v>105</v>
      </c>
    </row>
    <row r="515" spans="1:34" x14ac:dyDescent="0.25">
      <c r="A515" s="16" t="s">
        <v>30</v>
      </c>
      <c r="B515" s="16">
        <v>1</v>
      </c>
      <c r="C515" s="16">
        <v>21</v>
      </c>
      <c r="D515" s="16">
        <v>908</v>
      </c>
      <c r="E515" s="16" t="s">
        <v>40</v>
      </c>
      <c r="F515" s="16" t="s">
        <v>41</v>
      </c>
      <c r="G515" s="16">
        <v>20</v>
      </c>
      <c r="H515" s="16">
        <v>20</v>
      </c>
      <c r="I515" s="16" t="s">
        <v>100</v>
      </c>
      <c r="J515" s="16" t="s">
        <v>138</v>
      </c>
      <c r="K515" s="16" t="s">
        <v>138</v>
      </c>
      <c r="L515" s="16">
        <v>1</v>
      </c>
      <c r="M515" s="16" t="s">
        <v>102</v>
      </c>
      <c r="N515" s="16" t="s">
        <v>46</v>
      </c>
      <c r="O515" s="16" t="s">
        <v>82</v>
      </c>
      <c r="P515" s="16" t="s">
        <v>100</v>
      </c>
      <c r="Q515" s="16" t="s">
        <v>230</v>
      </c>
      <c r="R515" s="16">
        <v>2812093</v>
      </c>
      <c r="T515" s="16">
        <v>201609</v>
      </c>
      <c r="U515" s="16" t="s">
        <v>34</v>
      </c>
      <c r="V515" s="18">
        <v>0</v>
      </c>
      <c r="W515" s="18">
        <v>-69589.56</v>
      </c>
      <c r="Y515" s="16">
        <v>751533</v>
      </c>
      <c r="AA515" s="16" t="s">
        <v>35</v>
      </c>
      <c r="AB515" s="16" t="s">
        <v>107</v>
      </c>
      <c r="AD515" s="16" t="s">
        <v>222</v>
      </c>
      <c r="AE515" s="16" t="s">
        <v>36</v>
      </c>
      <c r="AG515" s="16" t="s">
        <v>100</v>
      </c>
      <c r="AH515" s="16" t="s">
        <v>105</v>
      </c>
    </row>
    <row r="516" spans="1:34" x14ac:dyDescent="0.25">
      <c r="A516" s="16" t="s">
        <v>30</v>
      </c>
      <c r="B516" s="16">
        <v>1</v>
      </c>
      <c r="C516" s="16">
        <v>21</v>
      </c>
      <c r="D516" s="16">
        <v>908</v>
      </c>
      <c r="E516" s="16" t="s">
        <v>40</v>
      </c>
      <c r="F516" s="16" t="s">
        <v>41</v>
      </c>
      <c r="G516" s="16">
        <v>20</v>
      </c>
      <c r="H516" s="16">
        <v>20</v>
      </c>
      <c r="I516" s="16" t="s">
        <v>100</v>
      </c>
      <c r="J516" s="16" t="s">
        <v>138</v>
      </c>
      <c r="K516" s="16" t="s">
        <v>138</v>
      </c>
      <c r="L516" s="16">
        <v>1</v>
      </c>
      <c r="M516" s="16" t="s">
        <v>102</v>
      </c>
      <c r="N516" s="16" t="s">
        <v>46</v>
      </c>
      <c r="O516" s="16" t="s">
        <v>82</v>
      </c>
      <c r="P516" s="16" t="s">
        <v>100</v>
      </c>
      <c r="Q516" s="16" t="s">
        <v>230</v>
      </c>
      <c r="T516" s="16">
        <v>201609</v>
      </c>
      <c r="U516" s="16" t="s">
        <v>37</v>
      </c>
      <c r="V516" s="18">
        <v>0</v>
      </c>
      <c r="W516" s="18">
        <v>73140.639999999999</v>
      </c>
      <c r="Y516" s="16">
        <v>751533</v>
      </c>
      <c r="AA516" s="16" t="s">
        <v>35</v>
      </c>
      <c r="AB516" s="16" t="s">
        <v>107</v>
      </c>
      <c r="AD516" s="16" t="s">
        <v>223</v>
      </c>
      <c r="AE516" s="16" t="s">
        <v>36</v>
      </c>
      <c r="AG516" s="16" t="s">
        <v>100</v>
      </c>
      <c r="AH516" s="16" t="s">
        <v>105</v>
      </c>
    </row>
    <row r="517" spans="1:34" x14ac:dyDescent="0.25">
      <c r="A517" s="16" t="s">
        <v>30</v>
      </c>
      <c r="B517" s="16">
        <v>1</v>
      </c>
      <c r="C517" s="16">
        <v>21</v>
      </c>
      <c r="D517" s="16">
        <v>908</v>
      </c>
      <c r="E517" s="16" t="s">
        <v>40</v>
      </c>
      <c r="F517" s="16" t="s">
        <v>41</v>
      </c>
      <c r="G517" s="16">
        <v>20</v>
      </c>
      <c r="H517" s="16">
        <v>20</v>
      </c>
      <c r="I517" s="16" t="s">
        <v>100</v>
      </c>
      <c r="J517" s="16" t="s">
        <v>142</v>
      </c>
      <c r="K517" s="16" t="s">
        <v>142</v>
      </c>
      <c r="L517" s="16">
        <v>1</v>
      </c>
      <c r="M517" s="16" t="s">
        <v>102</v>
      </c>
      <c r="N517" s="16" t="s">
        <v>50</v>
      </c>
      <c r="P517" s="16" t="s">
        <v>225</v>
      </c>
      <c r="Q517" s="16" t="s">
        <v>229</v>
      </c>
      <c r="R517" s="16">
        <v>2812093</v>
      </c>
      <c r="S517" s="62" t="s">
        <v>279</v>
      </c>
      <c r="T517" s="16">
        <v>201609</v>
      </c>
      <c r="U517" s="16" t="s">
        <v>37</v>
      </c>
      <c r="V517" s="18">
        <v>144511.17000000001</v>
      </c>
      <c r="W517" s="18">
        <v>144511.17000000001</v>
      </c>
      <c r="X517" s="16" t="s">
        <v>56</v>
      </c>
      <c r="Y517" s="16">
        <v>751533</v>
      </c>
      <c r="AA517" s="16" t="s">
        <v>35</v>
      </c>
      <c r="AB517" s="16" t="s">
        <v>55</v>
      </c>
      <c r="AD517" s="16" t="s">
        <v>280</v>
      </c>
      <c r="AE517" s="16" t="s">
        <v>45</v>
      </c>
      <c r="AG517" s="16">
        <v>88727</v>
      </c>
      <c r="AH517" s="16" t="s">
        <v>105</v>
      </c>
    </row>
    <row r="518" spans="1:34" x14ac:dyDescent="0.25">
      <c r="A518" s="16" t="s">
        <v>30</v>
      </c>
      <c r="B518" s="16">
        <v>1</v>
      </c>
      <c r="C518" s="16">
        <v>21</v>
      </c>
      <c r="D518" s="16">
        <v>908</v>
      </c>
      <c r="E518" s="16" t="s">
        <v>40</v>
      </c>
      <c r="F518" s="16" t="s">
        <v>41</v>
      </c>
      <c r="G518" s="16">
        <v>20</v>
      </c>
      <c r="H518" s="16">
        <v>20</v>
      </c>
      <c r="I518" s="16" t="s">
        <v>100</v>
      </c>
      <c r="J518" s="16" t="s">
        <v>142</v>
      </c>
      <c r="K518" s="16" t="s">
        <v>142</v>
      </c>
      <c r="L518" s="16">
        <v>1</v>
      </c>
      <c r="M518" s="16" t="s">
        <v>102</v>
      </c>
      <c r="N518" s="16" t="s">
        <v>50</v>
      </c>
      <c r="P518" s="16" t="s">
        <v>100</v>
      </c>
      <c r="Q518" s="16" t="s">
        <v>285</v>
      </c>
      <c r="T518" s="16">
        <v>201609</v>
      </c>
      <c r="U518" s="16" t="s">
        <v>37</v>
      </c>
      <c r="V518" s="18">
        <v>0</v>
      </c>
      <c r="W518" s="18">
        <v>23110.35</v>
      </c>
      <c r="AA518" s="16" t="s">
        <v>35</v>
      </c>
      <c r="AB518" s="16" t="s">
        <v>286</v>
      </c>
      <c r="AD518" s="16" t="s">
        <v>287</v>
      </c>
      <c r="AE518" s="16" t="s">
        <v>36</v>
      </c>
      <c r="AG518" s="16" t="s">
        <v>100</v>
      </c>
      <c r="AH518" s="16" t="s">
        <v>105</v>
      </c>
    </row>
    <row r="519" spans="1:34" x14ac:dyDescent="0.25">
      <c r="A519" s="16" t="s">
        <v>30</v>
      </c>
      <c r="B519" s="16">
        <v>1</v>
      </c>
      <c r="C519" s="16">
        <v>21</v>
      </c>
      <c r="D519" s="16">
        <v>908</v>
      </c>
      <c r="E519" s="16" t="s">
        <v>40</v>
      </c>
      <c r="F519" s="16" t="s">
        <v>41</v>
      </c>
      <c r="G519" s="16">
        <v>20</v>
      </c>
      <c r="H519" s="16">
        <v>20</v>
      </c>
      <c r="I519" s="16" t="s">
        <v>100</v>
      </c>
      <c r="J519" s="16" t="s">
        <v>142</v>
      </c>
      <c r="K519" s="16" t="s">
        <v>142</v>
      </c>
      <c r="L519" s="16">
        <v>1</v>
      </c>
      <c r="M519" s="16" t="s">
        <v>102</v>
      </c>
      <c r="N519" s="16" t="s">
        <v>50</v>
      </c>
      <c r="P519" s="16" t="s">
        <v>100</v>
      </c>
      <c r="Q519" s="16" t="s">
        <v>288</v>
      </c>
      <c r="T519" s="16">
        <v>201609</v>
      </c>
      <c r="U519" s="16" t="s">
        <v>37</v>
      </c>
      <c r="V519" s="18">
        <v>0</v>
      </c>
      <c r="W519" s="18">
        <v>1397.4</v>
      </c>
      <c r="AA519" s="16" t="s">
        <v>35</v>
      </c>
      <c r="AB519" s="16" t="s">
        <v>59</v>
      </c>
      <c r="AD519" s="16" t="s">
        <v>289</v>
      </c>
      <c r="AE519" s="16" t="s">
        <v>60</v>
      </c>
      <c r="AG519" s="16" t="s">
        <v>100</v>
      </c>
      <c r="AH519" s="16" t="s">
        <v>105</v>
      </c>
    </row>
    <row r="520" spans="1:34" x14ac:dyDescent="0.25">
      <c r="A520" s="16" t="s">
        <v>30</v>
      </c>
      <c r="B520" s="16">
        <v>1</v>
      </c>
      <c r="C520" s="16">
        <v>21</v>
      </c>
      <c r="D520" s="16">
        <v>908</v>
      </c>
      <c r="E520" s="16" t="s">
        <v>40</v>
      </c>
      <c r="F520" s="16" t="s">
        <v>41</v>
      </c>
      <c r="G520" s="16">
        <v>20</v>
      </c>
      <c r="H520" s="16">
        <v>20</v>
      </c>
      <c r="I520" s="16" t="s">
        <v>100</v>
      </c>
      <c r="J520" s="16" t="s">
        <v>142</v>
      </c>
      <c r="K520" s="16" t="s">
        <v>142</v>
      </c>
      <c r="L520" s="16">
        <v>1</v>
      </c>
      <c r="M520" s="16" t="s">
        <v>102</v>
      </c>
      <c r="N520" s="16" t="s">
        <v>50</v>
      </c>
      <c r="P520" s="16" t="s">
        <v>100</v>
      </c>
      <c r="Q520" s="16" t="s">
        <v>290</v>
      </c>
      <c r="T520" s="16">
        <v>201609</v>
      </c>
      <c r="U520" s="16" t="s">
        <v>34</v>
      </c>
      <c r="V520" s="18">
        <v>0</v>
      </c>
      <c r="W520" s="18">
        <v>-20279.62</v>
      </c>
      <c r="AA520" s="16" t="s">
        <v>35</v>
      </c>
      <c r="AB520" s="16" t="s">
        <v>83</v>
      </c>
      <c r="AD520" s="16" t="s">
        <v>292</v>
      </c>
      <c r="AE520" s="16" t="s">
        <v>36</v>
      </c>
      <c r="AG520" s="16" t="s">
        <v>100</v>
      </c>
      <c r="AH520" s="16" t="s">
        <v>105</v>
      </c>
    </row>
    <row r="521" spans="1:34" x14ac:dyDescent="0.25">
      <c r="A521" s="16" t="s">
        <v>30</v>
      </c>
      <c r="B521" s="16">
        <v>1</v>
      </c>
      <c r="C521" s="16">
        <v>21</v>
      </c>
      <c r="D521" s="16">
        <v>908</v>
      </c>
      <c r="E521" s="16" t="s">
        <v>40</v>
      </c>
      <c r="F521" s="16" t="s">
        <v>41</v>
      </c>
      <c r="G521" s="16">
        <v>20</v>
      </c>
      <c r="H521" s="16">
        <v>20</v>
      </c>
      <c r="I521" s="16" t="s">
        <v>100</v>
      </c>
      <c r="J521" s="16" t="s">
        <v>142</v>
      </c>
      <c r="K521" s="16" t="s">
        <v>142</v>
      </c>
      <c r="L521" s="16">
        <v>1</v>
      </c>
      <c r="M521" s="16" t="s">
        <v>102</v>
      </c>
      <c r="N521" s="16" t="s">
        <v>50</v>
      </c>
      <c r="O521" s="16" t="s">
        <v>82</v>
      </c>
      <c r="P521" s="16" t="s">
        <v>100</v>
      </c>
      <c r="Q521" s="16" t="s">
        <v>230</v>
      </c>
      <c r="R521" s="16">
        <v>2812093</v>
      </c>
      <c r="T521" s="16">
        <v>201609</v>
      </c>
      <c r="U521" s="16" t="s">
        <v>34</v>
      </c>
      <c r="V521" s="18">
        <v>0</v>
      </c>
      <c r="W521" s="18">
        <v>-144511.17000000001</v>
      </c>
      <c r="Y521" s="16">
        <v>751533</v>
      </c>
      <c r="AA521" s="16" t="s">
        <v>35</v>
      </c>
      <c r="AB521" s="16" t="s">
        <v>107</v>
      </c>
      <c r="AD521" s="16" t="s">
        <v>222</v>
      </c>
      <c r="AE521" s="16" t="s">
        <v>36</v>
      </c>
      <c r="AG521" s="16" t="s">
        <v>100</v>
      </c>
      <c r="AH521" s="16" t="s">
        <v>105</v>
      </c>
    </row>
    <row r="522" spans="1:34" x14ac:dyDescent="0.25">
      <c r="A522" s="16" t="s">
        <v>30</v>
      </c>
      <c r="B522" s="16">
        <v>1</v>
      </c>
      <c r="C522" s="16">
        <v>21</v>
      </c>
      <c r="D522" s="16">
        <v>908</v>
      </c>
      <c r="E522" s="16" t="s">
        <v>40</v>
      </c>
      <c r="F522" s="16" t="s">
        <v>41</v>
      </c>
      <c r="G522" s="16">
        <v>20</v>
      </c>
      <c r="H522" s="16">
        <v>20</v>
      </c>
      <c r="I522" s="16" t="s">
        <v>100</v>
      </c>
      <c r="J522" s="16" t="s">
        <v>142</v>
      </c>
      <c r="K522" s="16" t="s">
        <v>142</v>
      </c>
      <c r="L522" s="16">
        <v>1</v>
      </c>
      <c r="M522" s="16" t="s">
        <v>102</v>
      </c>
      <c r="N522" s="16" t="s">
        <v>50</v>
      </c>
      <c r="O522" s="16" t="s">
        <v>82</v>
      </c>
      <c r="P522" s="16" t="s">
        <v>100</v>
      </c>
      <c r="Q522" s="16" t="s">
        <v>230</v>
      </c>
      <c r="T522" s="16">
        <v>201609</v>
      </c>
      <c r="U522" s="16" t="s">
        <v>37</v>
      </c>
      <c r="V522" s="18">
        <v>0</v>
      </c>
      <c r="W522" s="18">
        <v>263883.03000000003</v>
      </c>
      <c r="Y522" s="16">
        <v>751533</v>
      </c>
      <c r="AA522" s="16" t="s">
        <v>35</v>
      </c>
      <c r="AB522" s="16" t="s">
        <v>107</v>
      </c>
      <c r="AD522" s="16" t="s">
        <v>223</v>
      </c>
      <c r="AE522" s="16" t="s">
        <v>36</v>
      </c>
      <c r="AG522" s="16" t="s">
        <v>100</v>
      </c>
      <c r="AH522" s="16" t="s">
        <v>105</v>
      </c>
    </row>
    <row r="523" spans="1:34" x14ac:dyDescent="0.25">
      <c r="A523" s="16" t="s">
        <v>30</v>
      </c>
      <c r="B523" s="16">
        <v>1</v>
      </c>
      <c r="C523" s="16">
        <v>21</v>
      </c>
      <c r="D523" s="16">
        <v>908</v>
      </c>
      <c r="E523" s="16" t="s">
        <v>40</v>
      </c>
      <c r="F523" s="16" t="s">
        <v>41</v>
      </c>
      <c r="G523" s="16">
        <v>20</v>
      </c>
      <c r="H523" s="16">
        <v>20</v>
      </c>
      <c r="I523" s="16" t="s">
        <v>100</v>
      </c>
      <c r="J523" s="16" t="s">
        <v>142</v>
      </c>
      <c r="K523" s="16" t="s">
        <v>142</v>
      </c>
      <c r="L523" s="16">
        <v>1</v>
      </c>
      <c r="M523" s="16" t="s">
        <v>102</v>
      </c>
      <c r="N523" s="16" t="s">
        <v>46</v>
      </c>
      <c r="P523" s="16" t="s">
        <v>225</v>
      </c>
      <c r="Q523" s="16" t="s">
        <v>229</v>
      </c>
      <c r="R523" s="16">
        <v>2812093</v>
      </c>
      <c r="S523" s="62" t="s">
        <v>279</v>
      </c>
      <c r="T523" s="16">
        <v>201609</v>
      </c>
      <c r="U523" s="16" t="s">
        <v>37</v>
      </c>
      <c r="V523" s="18">
        <v>425127</v>
      </c>
      <c r="W523" s="18">
        <v>425127</v>
      </c>
      <c r="X523" s="16" t="s">
        <v>56</v>
      </c>
      <c r="Y523" s="16">
        <v>751533</v>
      </c>
      <c r="AA523" s="16" t="s">
        <v>35</v>
      </c>
      <c r="AB523" s="16" t="s">
        <v>55</v>
      </c>
      <c r="AD523" s="16" t="s">
        <v>280</v>
      </c>
      <c r="AE523" s="16" t="s">
        <v>45</v>
      </c>
      <c r="AG523" s="16">
        <v>88727</v>
      </c>
      <c r="AH523" s="16" t="s">
        <v>105</v>
      </c>
    </row>
    <row r="524" spans="1:34" x14ac:dyDescent="0.25">
      <c r="A524" s="16" t="s">
        <v>30</v>
      </c>
      <c r="B524" s="16">
        <v>1</v>
      </c>
      <c r="C524" s="16">
        <v>21</v>
      </c>
      <c r="D524" s="16">
        <v>908</v>
      </c>
      <c r="E524" s="16" t="s">
        <v>40</v>
      </c>
      <c r="F524" s="16" t="s">
        <v>41</v>
      </c>
      <c r="G524" s="16">
        <v>20</v>
      </c>
      <c r="H524" s="16">
        <v>20</v>
      </c>
      <c r="I524" s="16" t="s">
        <v>100</v>
      </c>
      <c r="J524" s="16" t="s">
        <v>142</v>
      </c>
      <c r="K524" s="16" t="s">
        <v>142</v>
      </c>
      <c r="L524" s="16">
        <v>1</v>
      </c>
      <c r="M524" s="16" t="s">
        <v>102</v>
      </c>
      <c r="N524" s="16" t="s">
        <v>46</v>
      </c>
      <c r="P524" s="16" t="s">
        <v>100</v>
      </c>
      <c r="Q524" s="16" t="s">
        <v>139</v>
      </c>
      <c r="T524" s="16">
        <v>201609</v>
      </c>
      <c r="U524" s="16" t="s">
        <v>34</v>
      </c>
      <c r="V524" s="18">
        <v>0</v>
      </c>
      <c r="W524" s="18">
        <v>-1064579.8899999999</v>
      </c>
      <c r="AA524" s="16" t="s">
        <v>35</v>
      </c>
      <c r="AB524" s="16" t="s">
        <v>83</v>
      </c>
      <c r="AD524" s="16" t="s">
        <v>232</v>
      </c>
      <c r="AE524" s="16" t="s">
        <v>36</v>
      </c>
      <c r="AG524" s="16" t="s">
        <v>100</v>
      </c>
      <c r="AH524" s="16" t="s">
        <v>105</v>
      </c>
    </row>
    <row r="525" spans="1:34" x14ac:dyDescent="0.25">
      <c r="A525" s="16" t="s">
        <v>30</v>
      </c>
      <c r="B525" s="16">
        <v>1</v>
      </c>
      <c r="C525" s="16">
        <v>21</v>
      </c>
      <c r="D525" s="16">
        <v>908</v>
      </c>
      <c r="E525" s="16" t="s">
        <v>40</v>
      </c>
      <c r="F525" s="16" t="s">
        <v>41</v>
      </c>
      <c r="G525" s="16">
        <v>20</v>
      </c>
      <c r="H525" s="16">
        <v>20</v>
      </c>
      <c r="I525" s="16" t="s">
        <v>100</v>
      </c>
      <c r="J525" s="16" t="s">
        <v>142</v>
      </c>
      <c r="K525" s="16" t="s">
        <v>142</v>
      </c>
      <c r="L525" s="16">
        <v>1</v>
      </c>
      <c r="M525" s="16" t="s">
        <v>102</v>
      </c>
      <c r="N525" s="16" t="s">
        <v>46</v>
      </c>
      <c r="P525" s="16" t="s">
        <v>100</v>
      </c>
      <c r="Q525" s="16" t="s">
        <v>139</v>
      </c>
      <c r="T525" s="16">
        <v>201609</v>
      </c>
      <c r="U525" s="16" t="s">
        <v>37</v>
      </c>
      <c r="V525" s="18">
        <v>0</v>
      </c>
      <c r="W525" s="18">
        <v>508843.1</v>
      </c>
      <c r="AA525" s="16" t="s">
        <v>35</v>
      </c>
      <c r="AB525" s="16" t="s">
        <v>83</v>
      </c>
      <c r="AD525" s="16" t="s">
        <v>297</v>
      </c>
      <c r="AE525" s="16" t="s">
        <v>36</v>
      </c>
      <c r="AG525" s="16" t="s">
        <v>100</v>
      </c>
      <c r="AH525" s="16" t="s">
        <v>105</v>
      </c>
    </row>
    <row r="526" spans="1:34" x14ac:dyDescent="0.25">
      <c r="A526" s="16" t="s">
        <v>30</v>
      </c>
      <c r="B526" s="16">
        <v>1</v>
      </c>
      <c r="C526" s="16">
        <v>21</v>
      </c>
      <c r="D526" s="16">
        <v>908</v>
      </c>
      <c r="E526" s="16" t="s">
        <v>40</v>
      </c>
      <c r="F526" s="16" t="s">
        <v>41</v>
      </c>
      <c r="G526" s="16">
        <v>20</v>
      </c>
      <c r="H526" s="16">
        <v>20</v>
      </c>
      <c r="I526" s="16" t="s">
        <v>100</v>
      </c>
      <c r="J526" s="16" t="s">
        <v>142</v>
      </c>
      <c r="K526" s="16" t="s">
        <v>142</v>
      </c>
      <c r="L526" s="16">
        <v>1</v>
      </c>
      <c r="M526" s="16" t="s">
        <v>102</v>
      </c>
      <c r="N526" s="16" t="s">
        <v>46</v>
      </c>
      <c r="O526" s="16" t="s">
        <v>82</v>
      </c>
      <c r="P526" s="16" t="s">
        <v>100</v>
      </c>
      <c r="Q526" s="16" t="s">
        <v>230</v>
      </c>
      <c r="R526" s="16">
        <v>2812093</v>
      </c>
      <c r="T526" s="16">
        <v>201609</v>
      </c>
      <c r="U526" s="16" t="s">
        <v>34</v>
      </c>
      <c r="V526" s="18">
        <v>0</v>
      </c>
      <c r="W526" s="18">
        <v>-425127</v>
      </c>
      <c r="Y526" s="16">
        <v>751533</v>
      </c>
      <c r="AA526" s="16" t="s">
        <v>35</v>
      </c>
      <c r="AB526" s="16" t="s">
        <v>107</v>
      </c>
      <c r="AD526" s="16" t="s">
        <v>222</v>
      </c>
      <c r="AE526" s="16" t="s">
        <v>36</v>
      </c>
      <c r="AG526" s="16" t="s">
        <v>100</v>
      </c>
      <c r="AH526" s="16" t="s">
        <v>105</v>
      </c>
    </row>
    <row r="527" spans="1:34" x14ac:dyDescent="0.25">
      <c r="A527" s="16" t="s">
        <v>30</v>
      </c>
      <c r="B527" s="16">
        <v>1</v>
      </c>
      <c r="C527" s="16">
        <v>21</v>
      </c>
      <c r="D527" s="16">
        <v>908</v>
      </c>
      <c r="E527" s="16" t="s">
        <v>40</v>
      </c>
      <c r="F527" s="16" t="s">
        <v>41</v>
      </c>
      <c r="G527" s="16">
        <v>20</v>
      </c>
      <c r="H527" s="16">
        <v>20</v>
      </c>
      <c r="I527" s="16" t="s">
        <v>100</v>
      </c>
      <c r="J527" s="16" t="s">
        <v>142</v>
      </c>
      <c r="K527" s="16" t="s">
        <v>142</v>
      </c>
      <c r="L527" s="16">
        <v>1</v>
      </c>
      <c r="M527" s="16" t="s">
        <v>102</v>
      </c>
      <c r="N527" s="16" t="s">
        <v>46</v>
      </c>
      <c r="O527" s="16" t="s">
        <v>82</v>
      </c>
      <c r="P527" s="16" t="s">
        <v>100</v>
      </c>
      <c r="Q527" s="16" t="s">
        <v>230</v>
      </c>
      <c r="T527" s="16">
        <v>201609</v>
      </c>
      <c r="U527" s="16" t="s">
        <v>37</v>
      </c>
      <c r="V527" s="18">
        <v>0</v>
      </c>
      <c r="W527" s="18">
        <v>75623.8</v>
      </c>
      <c r="Y527" s="16">
        <v>751533</v>
      </c>
      <c r="AA527" s="16" t="s">
        <v>35</v>
      </c>
      <c r="AB527" s="16" t="s">
        <v>107</v>
      </c>
      <c r="AD527" s="16" t="s">
        <v>223</v>
      </c>
      <c r="AE527" s="16" t="s">
        <v>36</v>
      </c>
      <c r="AG527" s="16" t="s">
        <v>100</v>
      </c>
      <c r="AH527" s="16" t="s">
        <v>105</v>
      </c>
    </row>
    <row r="528" spans="1:34" x14ac:dyDescent="0.25">
      <c r="A528" s="16" t="s">
        <v>30</v>
      </c>
      <c r="B528" s="16">
        <v>1</v>
      </c>
      <c r="C528" s="16">
        <v>21</v>
      </c>
      <c r="D528" s="16">
        <v>908</v>
      </c>
      <c r="E528" s="16" t="s">
        <v>40</v>
      </c>
      <c r="F528" s="16" t="s">
        <v>41</v>
      </c>
      <c r="G528" s="16">
        <v>20</v>
      </c>
      <c r="H528" s="16">
        <v>20</v>
      </c>
      <c r="I528" s="16" t="s">
        <v>100</v>
      </c>
      <c r="J528" s="16" t="s">
        <v>306</v>
      </c>
      <c r="K528" s="16" t="s">
        <v>306</v>
      </c>
      <c r="L528" s="16">
        <v>1</v>
      </c>
      <c r="M528" s="16" t="s">
        <v>102</v>
      </c>
      <c r="N528" s="16" t="s">
        <v>46</v>
      </c>
      <c r="P528" s="16" t="s">
        <v>100</v>
      </c>
      <c r="Q528" s="16" t="s">
        <v>139</v>
      </c>
      <c r="T528" s="16">
        <v>201609</v>
      </c>
      <c r="U528" s="16" t="s">
        <v>37</v>
      </c>
      <c r="V528" s="18">
        <v>0</v>
      </c>
      <c r="W528" s="18">
        <v>0</v>
      </c>
      <c r="AA528" s="16" t="s">
        <v>35</v>
      </c>
      <c r="AB528" s="16" t="s">
        <v>83</v>
      </c>
      <c r="AD528" s="16" t="s">
        <v>232</v>
      </c>
      <c r="AE528" s="16" t="s">
        <v>36</v>
      </c>
      <c r="AG528" s="16" t="s">
        <v>100</v>
      </c>
      <c r="AH528" s="16" t="s">
        <v>105</v>
      </c>
    </row>
    <row r="529" spans="1:34" x14ac:dyDescent="0.25">
      <c r="A529" s="16" t="s">
        <v>30</v>
      </c>
      <c r="B529" s="16">
        <v>1</v>
      </c>
      <c r="C529" s="16">
        <v>21</v>
      </c>
      <c r="D529" s="16">
        <v>908</v>
      </c>
      <c r="E529" s="16" t="s">
        <v>40</v>
      </c>
      <c r="F529" s="16" t="s">
        <v>41</v>
      </c>
      <c r="G529" s="16">
        <v>20</v>
      </c>
      <c r="H529" s="16">
        <v>20</v>
      </c>
      <c r="I529" s="16" t="s">
        <v>100</v>
      </c>
      <c r="J529" s="16" t="s">
        <v>143</v>
      </c>
      <c r="K529" s="16" t="s">
        <v>143</v>
      </c>
      <c r="L529" s="16">
        <v>1</v>
      </c>
      <c r="M529" s="16" t="s">
        <v>102</v>
      </c>
      <c r="N529" s="16" t="s">
        <v>50</v>
      </c>
      <c r="P529" s="16" t="s">
        <v>225</v>
      </c>
      <c r="Q529" s="16" t="s">
        <v>229</v>
      </c>
      <c r="R529" s="16">
        <v>2812093</v>
      </c>
      <c r="S529" s="62" t="s">
        <v>279</v>
      </c>
      <c r="T529" s="16">
        <v>201609</v>
      </c>
      <c r="U529" s="16" t="s">
        <v>37</v>
      </c>
      <c r="V529" s="18">
        <v>1291.5999999999999</v>
      </c>
      <c r="W529" s="18">
        <v>1291.5999999999999</v>
      </c>
      <c r="X529" s="16" t="s">
        <v>56</v>
      </c>
      <c r="Y529" s="16">
        <v>751533</v>
      </c>
      <c r="AA529" s="16" t="s">
        <v>35</v>
      </c>
      <c r="AB529" s="16" t="s">
        <v>55</v>
      </c>
      <c r="AD529" s="16" t="s">
        <v>280</v>
      </c>
      <c r="AE529" s="16" t="s">
        <v>45</v>
      </c>
      <c r="AG529" s="16">
        <v>88727</v>
      </c>
      <c r="AH529" s="16" t="s">
        <v>105</v>
      </c>
    </row>
    <row r="530" spans="1:34" x14ac:dyDescent="0.25">
      <c r="A530" s="16" t="s">
        <v>30</v>
      </c>
      <c r="B530" s="16">
        <v>1</v>
      </c>
      <c r="C530" s="16">
        <v>21</v>
      </c>
      <c r="D530" s="16">
        <v>908</v>
      </c>
      <c r="E530" s="16" t="s">
        <v>40</v>
      </c>
      <c r="F530" s="16" t="s">
        <v>41</v>
      </c>
      <c r="G530" s="16">
        <v>20</v>
      </c>
      <c r="H530" s="16">
        <v>20</v>
      </c>
      <c r="I530" s="16" t="s">
        <v>100</v>
      </c>
      <c r="J530" s="16" t="s">
        <v>143</v>
      </c>
      <c r="K530" s="16" t="s">
        <v>143</v>
      </c>
      <c r="L530" s="16">
        <v>1</v>
      </c>
      <c r="M530" s="16" t="s">
        <v>102</v>
      </c>
      <c r="N530" s="16" t="s">
        <v>50</v>
      </c>
      <c r="P530" s="16" t="s">
        <v>100</v>
      </c>
      <c r="Q530" s="16" t="s">
        <v>285</v>
      </c>
      <c r="T530" s="16">
        <v>201609</v>
      </c>
      <c r="U530" s="16" t="s">
        <v>37</v>
      </c>
      <c r="V530" s="18">
        <v>0</v>
      </c>
      <c r="W530" s="18">
        <v>4034</v>
      </c>
      <c r="AA530" s="16" t="s">
        <v>35</v>
      </c>
      <c r="AB530" s="16" t="s">
        <v>286</v>
      </c>
      <c r="AD530" s="16" t="s">
        <v>287</v>
      </c>
      <c r="AE530" s="16" t="s">
        <v>36</v>
      </c>
      <c r="AG530" s="16" t="s">
        <v>100</v>
      </c>
      <c r="AH530" s="16" t="s">
        <v>105</v>
      </c>
    </row>
    <row r="531" spans="1:34" x14ac:dyDescent="0.25">
      <c r="A531" s="16" t="s">
        <v>30</v>
      </c>
      <c r="B531" s="16">
        <v>1</v>
      </c>
      <c r="C531" s="16">
        <v>21</v>
      </c>
      <c r="D531" s="16">
        <v>908</v>
      </c>
      <c r="E531" s="16" t="s">
        <v>40</v>
      </c>
      <c r="F531" s="16" t="s">
        <v>41</v>
      </c>
      <c r="G531" s="16">
        <v>20</v>
      </c>
      <c r="H531" s="16">
        <v>20</v>
      </c>
      <c r="I531" s="16" t="s">
        <v>100</v>
      </c>
      <c r="J531" s="16" t="s">
        <v>143</v>
      </c>
      <c r="K531" s="16" t="s">
        <v>143</v>
      </c>
      <c r="L531" s="16">
        <v>1</v>
      </c>
      <c r="M531" s="16" t="s">
        <v>102</v>
      </c>
      <c r="N531" s="16" t="s">
        <v>50</v>
      </c>
      <c r="P531" s="16" t="s">
        <v>100</v>
      </c>
      <c r="Q531" s="16" t="s">
        <v>288</v>
      </c>
      <c r="T531" s="16">
        <v>201609</v>
      </c>
      <c r="U531" s="16" t="s">
        <v>37</v>
      </c>
      <c r="V531" s="18">
        <v>0</v>
      </c>
      <c r="W531" s="18">
        <v>5706.4</v>
      </c>
      <c r="AA531" s="16" t="s">
        <v>35</v>
      </c>
      <c r="AB531" s="16" t="s">
        <v>59</v>
      </c>
      <c r="AD531" s="16" t="s">
        <v>289</v>
      </c>
      <c r="AE531" s="16" t="s">
        <v>60</v>
      </c>
      <c r="AG531" s="16" t="s">
        <v>100</v>
      </c>
      <c r="AH531" s="16" t="s">
        <v>105</v>
      </c>
    </row>
    <row r="532" spans="1:34" x14ac:dyDescent="0.25">
      <c r="A532" s="16" t="s">
        <v>30</v>
      </c>
      <c r="B532" s="16">
        <v>1</v>
      </c>
      <c r="C532" s="16">
        <v>21</v>
      </c>
      <c r="D532" s="16">
        <v>908</v>
      </c>
      <c r="E532" s="16" t="s">
        <v>40</v>
      </c>
      <c r="F532" s="16" t="s">
        <v>41</v>
      </c>
      <c r="G532" s="16">
        <v>20</v>
      </c>
      <c r="H532" s="16">
        <v>20</v>
      </c>
      <c r="I532" s="16" t="s">
        <v>100</v>
      </c>
      <c r="J532" s="16" t="s">
        <v>143</v>
      </c>
      <c r="K532" s="16" t="s">
        <v>143</v>
      </c>
      <c r="L532" s="16">
        <v>1</v>
      </c>
      <c r="M532" s="16" t="s">
        <v>102</v>
      </c>
      <c r="N532" s="16" t="s">
        <v>50</v>
      </c>
      <c r="P532" s="16" t="s">
        <v>100</v>
      </c>
      <c r="Q532" s="16" t="s">
        <v>290</v>
      </c>
      <c r="T532" s="16">
        <v>201609</v>
      </c>
      <c r="U532" s="16" t="s">
        <v>34</v>
      </c>
      <c r="V532" s="18">
        <v>0</v>
      </c>
      <c r="W532" s="18">
        <v>-4034</v>
      </c>
      <c r="AA532" s="16" t="s">
        <v>35</v>
      </c>
      <c r="AB532" s="16" t="s">
        <v>83</v>
      </c>
      <c r="AD532" s="16" t="s">
        <v>292</v>
      </c>
      <c r="AE532" s="16" t="s">
        <v>36</v>
      </c>
      <c r="AG532" s="16" t="s">
        <v>100</v>
      </c>
      <c r="AH532" s="16" t="s">
        <v>105</v>
      </c>
    </row>
    <row r="533" spans="1:34" x14ac:dyDescent="0.25">
      <c r="A533" s="16" t="s">
        <v>30</v>
      </c>
      <c r="B533" s="16">
        <v>1</v>
      </c>
      <c r="C533" s="16">
        <v>21</v>
      </c>
      <c r="D533" s="16">
        <v>908</v>
      </c>
      <c r="E533" s="16" t="s">
        <v>40</v>
      </c>
      <c r="F533" s="16" t="s">
        <v>41</v>
      </c>
      <c r="G533" s="16">
        <v>20</v>
      </c>
      <c r="H533" s="16">
        <v>20</v>
      </c>
      <c r="I533" s="16" t="s">
        <v>100</v>
      </c>
      <c r="J533" s="16" t="s">
        <v>143</v>
      </c>
      <c r="K533" s="16" t="s">
        <v>143</v>
      </c>
      <c r="L533" s="16">
        <v>1</v>
      </c>
      <c r="M533" s="16" t="s">
        <v>102</v>
      </c>
      <c r="N533" s="16" t="s">
        <v>50</v>
      </c>
      <c r="O533" s="16" t="s">
        <v>82</v>
      </c>
      <c r="P533" s="16" t="s">
        <v>100</v>
      </c>
      <c r="Q533" s="16" t="s">
        <v>230</v>
      </c>
      <c r="R533" s="16">
        <v>2812093</v>
      </c>
      <c r="T533" s="16">
        <v>201609</v>
      </c>
      <c r="U533" s="16" t="s">
        <v>34</v>
      </c>
      <c r="V533" s="18">
        <v>0</v>
      </c>
      <c r="W533" s="18">
        <v>-1291.5999999999999</v>
      </c>
      <c r="Y533" s="16">
        <v>751533</v>
      </c>
      <c r="AA533" s="16" t="s">
        <v>35</v>
      </c>
      <c r="AB533" s="16" t="s">
        <v>107</v>
      </c>
      <c r="AD533" s="16" t="s">
        <v>222</v>
      </c>
      <c r="AE533" s="16" t="s">
        <v>36</v>
      </c>
      <c r="AG533" s="16" t="s">
        <v>100</v>
      </c>
      <c r="AH533" s="16" t="s">
        <v>105</v>
      </c>
    </row>
    <row r="534" spans="1:34" x14ac:dyDescent="0.25">
      <c r="A534" s="16" t="s">
        <v>30</v>
      </c>
      <c r="B534" s="16">
        <v>1</v>
      </c>
      <c r="C534" s="16">
        <v>21</v>
      </c>
      <c r="D534" s="16">
        <v>908</v>
      </c>
      <c r="E534" s="16" t="s">
        <v>40</v>
      </c>
      <c r="F534" s="16" t="s">
        <v>41</v>
      </c>
      <c r="G534" s="16">
        <v>20</v>
      </c>
      <c r="H534" s="16">
        <v>20</v>
      </c>
      <c r="I534" s="16" t="s">
        <v>100</v>
      </c>
      <c r="J534" s="16" t="s">
        <v>143</v>
      </c>
      <c r="K534" s="16" t="s">
        <v>143</v>
      </c>
      <c r="L534" s="16">
        <v>1</v>
      </c>
      <c r="M534" s="16" t="s">
        <v>102</v>
      </c>
      <c r="N534" s="16" t="s">
        <v>46</v>
      </c>
      <c r="P534" s="16" t="s">
        <v>225</v>
      </c>
      <c r="Q534" s="16" t="s">
        <v>229</v>
      </c>
      <c r="R534" s="16">
        <v>2812093</v>
      </c>
      <c r="S534" s="62" t="s">
        <v>279</v>
      </c>
      <c r="T534" s="16">
        <v>201609</v>
      </c>
      <c r="U534" s="16" t="s">
        <v>37</v>
      </c>
      <c r="V534" s="18">
        <v>798.15</v>
      </c>
      <c r="W534" s="18">
        <v>798.15</v>
      </c>
      <c r="X534" s="16" t="s">
        <v>56</v>
      </c>
      <c r="Y534" s="16">
        <v>751533</v>
      </c>
      <c r="AA534" s="16" t="s">
        <v>35</v>
      </c>
      <c r="AB534" s="16" t="s">
        <v>55</v>
      </c>
      <c r="AD534" s="16" t="s">
        <v>280</v>
      </c>
      <c r="AE534" s="16" t="s">
        <v>45</v>
      </c>
      <c r="AG534" s="16">
        <v>88727</v>
      </c>
      <c r="AH534" s="16" t="s">
        <v>105</v>
      </c>
    </row>
    <row r="535" spans="1:34" x14ac:dyDescent="0.25">
      <c r="A535" s="16" t="s">
        <v>30</v>
      </c>
      <c r="B535" s="16">
        <v>1</v>
      </c>
      <c r="C535" s="16">
        <v>21</v>
      </c>
      <c r="D535" s="16">
        <v>908</v>
      </c>
      <c r="E535" s="16" t="s">
        <v>40</v>
      </c>
      <c r="F535" s="16" t="s">
        <v>41</v>
      </c>
      <c r="G535" s="16">
        <v>20</v>
      </c>
      <c r="H535" s="16">
        <v>20</v>
      </c>
      <c r="I535" s="16" t="s">
        <v>100</v>
      </c>
      <c r="J535" s="16" t="s">
        <v>143</v>
      </c>
      <c r="K535" s="16" t="s">
        <v>143</v>
      </c>
      <c r="L535" s="16">
        <v>1</v>
      </c>
      <c r="M535" s="16" t="s">
        <v>102</v>
      </c>
      <c r="N535" s="16" t="s">
        <v>46</v>
      </c>
      <c r="P535" s="16" t="s">
        <v>100</v>
      </c>
      <c r="Q535" s="16" t="s">
        <v>139</v>
      </c>
      <c r="T535" s="16">
        <v>201609</v>
      </c>
      <c r="U535" s="16" t="s">
        <v>34</v>
      </c>
      <c r="V535" s="18">
        <v>0</v>
      </c>
      <c r="W535" s="18">
        <v>-46254.97</v>
      </c>
      <c r="AA535" s="16" t="s">
        <v>35</v>
      </c>
      <c r="AB535" s="16" t="s">
        <v>83</v>
      </c>
      <c r="AD535" s="16" t="s">
        <v>232</v>
      </c>
      <c r="AE535" s="16" t="s">
        <v>36</v>
      </c>
      <c r="AG535" s="16" t="s">
        <v>100</v>
      </c>
      <c r="AH535" s="16" t="s">
        <v>105</v>
      </c>
    </row>
    <row r="536" spans="1:34" x14ac:dyDescent="0.25">
      <c r="A536" s="16" t="s">
        <v>30</v>
      </c>
      <c r="B536" s="16">
        <v>1</v>
      </c>
      <c r="C536" s="16">
        <v>21</v>
      </c>
      <c r="D536" s="16">
        <v>908</v>
      </c>
      <c r="E536" s="16" t="s">
        <v>40</v>
      </c>
      <c r="F536" s="16" t="s">
        <v>41</v>
      </c>
      <c r="G536" s="16">
        <v>20</v>
      </c>
      <c r="H536" s="16">
        <v>20</v>
      </c>
      <c r="I536" s="16" t="s">
        <v>100</v>
      </c>
      <c r="J536" s="16" t="s">
        <v>143</v>
      </c>
      <c r="K536" s="16" t="s">
        <v>143</v>
      </c>
      <c r="L536" s="16">
        <v>1</v>
      </c>
      <c r="M536" s="16" t="s">
        <v>102</v>
      </c>
      <c r="N536" s="16" t="s">
        <v>46</v>
      </c>
      <c r="P536" s="16" t="s">
        <v>100</v>
      </c>
      <c r="Q536" s="16" t="s">
        <v>139</v>
      </c>
      <c r="T536" s="16">
        <v>201609</v>
      </c>
      <c r="U536" s="16" t="s">
        <v>37</v>
      </c>
      <c r="V536" s="18">
        <v>0</v>
      </c>
      <c r="W536" s="18">
        <v>30026.36</v>
      </c>
      <c r="AA536" s="16" t="s">
        <v>35</v>
      </c>
      <c r="AB536" s="16" t="s">
        <v>83</v>
      </c>
      <c r="AD536" s="16" t="s">
        <v>297</v>
      </c>
      <c r="AE536" s="16" t="s">
        <v>36</v>
      </c>
      <c r="AG536" s="16" t="s">
        <v>100</v>
      </c>
      <c r="AH536" s="16" t="s">
        <v>105</v>
      </c>
    </row>
    <row r="537" spans="1:34" x14ac:dyDescent="0.25">
      <c r="A537" s="16" t="s">
        <v>30</v>
      </c>
      <c r="B537" s="16">
        <v>1</v>
      </c>
      <c r="C537" s="16">
        <v>21</v>
      </c>
      <c r="D537" s="16">
        <v>908</v>
      </c>
      <c r="E537" s="16" t="s">
        <v>40</v>
      </c>
      <c r="F537" s="16" t="s">
        <v>41</v>
      </c>
      <c r="G537" s="16">
        <v>20</v>
      </c>
      <c r="H537" s="16">
        <v>20</v>
      </c>
      <c r="I537" s="16" t="s">
        <v>100</v>
      </c>
      <c r="J537" s="16" t="s">
        <v>143</v>
      </c>
      <c r="K537" s="16" t="s">
        <v>143</v>
      </c>
      <c r="L537" s="16">
        <v>1</v>
      </c>
      <c r="M537" s="16" t="s">
        <v>102</v>
      </c>
      <c r="N537" s="16" t="s">
        <v>46</v>
      </c>
      <c r="O537" s="16" t="s">
        <v>82</v>
      </c>
      <c r="P537" s="16" t="s">
        <v>100</v>
      </c>
      <c r="Q537" s="16" t="s">
        <v>230</v>
      </c>
      <c r="R537" s="16">
        <v>2812093</v>
      </c>
      <c r="T537" s="16">
        <v>201609</v>
      </c>
      <c r="U537" s="16" t="s">
        <v>34</v>
      </c>
      <c r="V537" s="18">
        <v>0</v>
      </c>
      <c r="W537" s="18">
        <v>-798.15</v>
      </c>
      <c r="Y537" s="16">
        <v>751533</v>
      </c>
      <c r="AA537" s="16" t="s">
        <v>35</v>
      </c>
      <c r="AB537" s="16" t="s">
        <v>107</v>
      </c>
      <c r="AD537" s="16" t="s">
        <v>222</v>
      </c>
      <c r="AE537" s="16" t="s">
        <v>36</v>
      </c>
      <c r="AG537" s="16" t="s">
        <v>100</v>
      </c>
      <c r="AH537" s="16" t="s">
        <v>105</v>
      </c>
    </row>
    <row r="538" spans="1:34" x14ac:dyDescent="0.25">
      <c r="A538" s="16" t="s">
        <v>30</v>
      </c>
      <c r="B538" s="16">
        <v>1</v>
      </c>
      <c r="C538" s="16">
        <v>21</v>
      </c>
      <c r="D538" s="16">
        <v>908</v>
      </c>
      <c r="E538" s="16" t="s">
        <v>40</v>
      </c>
      <c r="F538" s="16" t="s">
        <v>41</v>
      </c>
      <c r="G538" s="16">
        <v>20</v>
      </c>
      <c r="H538" s="16">
        <v>20</v>
      </c>
      <c r="I538" s="16" t="s">
        <v>100</v>
      </c>
      <c r="J538" s="16" t="s">
        <v>143</v>
      </c>
      <c r="K538" s="16" t="s">
        <v>143</v>
      </c>
      <c r="L538" s="16">
        <v>1</v>
      </c>
      <c r="M538" s="16" t="s">
        <v>102</v>
      </c>
      <c r="N538" s="16" t="s">
        <v>46</v>
      </c>
      <c r="O538" s="16" t="s">
        <v>82</v>
      </c>
      <c r="P538" s="16" t="s">
        <v>100</v>
      </c>
      <c r="Q538" s="16" t="s">
        <v>230</v>
      </c>
      <c r="T538" s="16">
        <v>201609</v>
      </c>
      <c r="U538" s="16" t="s">
        <v>37</v>
      </c>
      <c r="V538" s="18">
        <v>0</v>
      </c>
      <c r="W538" s="18">
        <v>590.62</v>
      </c>
      <c r="Y538" s="16">
        <v>751533</v>
      </c>
      <c r="AA538" s="16" t="s">
        <v>35</v>
      </c>
      <c r="AB538" s="16" t="s">
        <v>107</v>
      </c>
      <c r="AD538" s="16" t="s">
        <v>223</v>
      </c>
      <c r="AE538" s="16" t="s">
        <v>36</v>
      </c>
      <c r="AG538" s="16" t="s">
        <v>100</v>
      </c>
      <c r="AH538" s="16" t="s">
        <v>105</v>
      </c>
    </row>
    <row r="539" spans="1:34" x14ac:dyDescent="0.25">
      <c r="A539" s="16" t="s">
        <v>30</v>
      </c>
      <c r="B539" s="16">
        <v>1</v>
      </c>
      <c r="C539" s="16">
        <v>21</v>
      </c>
      <c r="D539" s="16">
        <v>908</v>
      </c>
      <c r="E539" s="16" t="s">
        <v>40</v>
      </c>
      <c r="F539" s="16" t="s">
        <v>41</v>
      </c>
      <c r="G539" s="16">
        <v>20</v>
      </c>
      <c r="H539" s="16">
        <v>20</v>
      </c>
      <c r="I539" s="16" t="s">
        <v>100</v>
      </c>
      <c r="J539" s="16" t="s">
        <v>144</v>
      </c>
      <c r="K539" s="16" t="s">
        <v>144</v>
      </c>
      <c r="L539" s="16">
        <v>1</v>
      </c>
      <c r="M539" s="16" t="s">
        <v>102</v>
      </c>
      <c r="N539" s="16" t="s">
        <v>42</v>
      </c>
      <c r="P539" s="16" t="s">
        <v>307</v>
      </c>
      <c r="Q539" s="16" t="s">
        <v>323</v>
      </c>
      <c r="R539" s="16">
        <v>2823813</v>
      </c>
      <c r="S539" s="62">
        <v>4010238</v>
      </c>
      <c r="T539" s="16">
        <v>201609</v>
      </c>
      <c r="U539" s="16" t="s">
        <v>37</v>
      </c>
      <c r="V539" s="18">
        <v>0</v>
      </c>
      <c r="W539" s="18">
        <v>100</v>
      </c>
      <c r="AA539" s="16" t="s">
        <v>35</v>
      </c>
      <c r="AB539" s="16" t="s">
        <v>49</v>
      </c>
      <c r="AD539" s="16" t="s">
        <v>324</v>
      </c>
      <c r="AE539" s="16" t="s">
        <v>45</v>
      </c>
      <c r="AG539" s="16">
        <v>55072</v>
      </c>
      <c r="AH539" s="16" t="s">
        <v>105</v>
      </c>
    </row>
    <row r="540" spans="1:34" x14ac:dyDescent="0.25">
      <c r="A540" s="16" t="s">
        <v>30</v>
      </c>
      <c r="B540" s="16">
        <v>1</v>
      </c>
      <c r="C540" s="16">
        <v>21</v>
      </c>
      <c r="D540" s="16">
        <v>908</v>
      </c>
      <c r="E540" s="16" t="s">
        <v>40</v>
      </c>
      <c r="F540" s="16" t="s">
        <v>41</v>
      </c>
      <c r="G540" s="16">
        <v>20</v>
      </c>
      <c r="H540" s="16">
        <v>20</v>
      </c>
      <c r="I540" s="16" t="s">
        <v>100</v>
      </c>
      <c r="J540" s="16" t="s">
        <v>144</v>
      </c>
      <c r="K540" s="16" t="s">
        <v>144</v>
      </c>
      <c r="L540" s="16">
        <v>1</v>
      </c>
      <c r="M540" s="16" t="s">
        <v>102</v>
      </c>
      <c r="N540" s="16" t="s">
        <v>46</v>
      </c>
      <c r="P540" s="16" t="s">
        <v>225</v>
      </c>
      <c r="Q540" s="16" t="s">
        <v>229</v>
      </c>
      <c r="R540" s="16">
        <v>2812093</v>
      </c>
      <c r="S540" s="62" t="s">
        <v>279</v>
      </c>
      <c r="T540" s="16">
        <v>201609</v>
      </c>
      <c r="U540" s="16" t="s">
        <v>37</v>
      </c>
      <c r="V540" s="18">
        <v>100000</v>
      </c>
      <c r="W540" s="18">
        <v>100000</v>
      </c>
      <c r="X540" s="16" t="s">
        <v>56</v>
      </c>
      <c r="Y540" s="16">
        <v>751533</v>
      </c>
      <c r="AA540" s="16" t="s">
        <v>35</v>
      </c>
      <c r="AB540" s="16" t="s">
        <v>55</v>
      </c>
      <c r="AD540" s="16" t="s">
        <v>280</v>
      </c>
      <c r="AE540" s="16" t="s">
        <v>45</v>
      </c>
      <c r="AG540" s="16">
        <v>88727</v>
      </c>
      <c r="AH540" s="16" t="s">
        <v>105</v>
      </c>
    </row>
    <row r="541" spans="1:34" x14ac:dyDescent="0.25">
      <c r="A541" s="16" t="s">
        <v>30</v>
      </c>
      <c r="B541" s="16">
        <v>1</v>
      </c>
      <c r="C541" s="16">
        <v>21</v>
      </c>
      <c r="D541" s="16">
        <v>908</v>
      </c>
      <c r="E541" s="16" t="s">
        <v>40</v>
      </c>
      <c r="F541" s="16" t="s">
        <v>41</v>
      </c>
      <c r="G541" s="16">
        <v>20</v>
      </c>
      <c r="H541" s="16">
        <v>20</v>
      </c>
      <c r="I541" s="16" t="s">
        <v>100</v>
      </c>
      <c r="J541" s="16" t="s">
        <v>144</v>
      </c>
      <c r="K541" s="16" t="s">
        <v>144</v>
      </c>
      <c r="L541" s="16">
        <v>1</v>
      </c>
      <c r="M541" s="16" t="s">
        <v>102</v>
      </c>
      <c r="N541" s="16" t="s">
        <v>46</v>
      </c>
      <c r="O541" s="16" t="s">
        <v>82</v>
      </c>
      <c r="P541" s="16" t="s">
        <v>100</v>
      </c>
      <c r="Q541" s="16" t="s">
        <v>230</v>
      </c>
      <c r="R541" s="16">
        <v>2812093</v>
      </c>
      <c r="T541" s="16">
        <v>201609</v>
      </c>
      <c r="U541" s="16" t="s">
        <v>34</v>
      </c>
      <c r="V541" s="18">
        <v>0</v>
      </c>
      <c r="W541" s="18">
        <v>-100000</v>
      </c>
      <c r="Y541" s="16">
        <v>751533</v>
      </c>
      <c r="AA541" s="16" t="s">
        <v>35</v>
      </c>
      <c r="AB541" s="16" t="s">
        <v>107</v>
      </c>
      <c r="AD541" s="16" t="s">
        <v>222</v>
      </c>
      <c r="AE541" s="16" t="s">
        <v>36</v>
      </c>
      <c r="AG541" s="16" t="s">
        <v>100</v>
      </c>
      <c r="AH541" s="16" t="s">
        <v>105</v>
      </c>
    </row>
    <row r="542" spans="1:34" x14ac:dyDescent="0.25">
      <c r="A542" s="16" t="s">
        <v>30</v>
      </c>
      <c r="B542" s="16">
        <v>1</v>
      </c>
      <c r="C542" s="16">
        <v>21</v>
      </c>
      <c r="D542" s="16">
        <v>908</v>
      </c>
      <c r="E542" s="16" t="s">
        <v>40</v>
      </c>
      <c r="F542" s="16" t="s">
        <v>41</v>
      </c>
      <c r="G542" s="16">
        <v>20</v>
      </c>
      <c r="H542" s="16">
        <v>20</v>
      </c>
      <c r="I542" s="16" t="s">
        <v>100</v>
      </c>
      <c r="J542" s="16" t="s">
        <v>144</v>
      </c>
      <c r="K542" s="16" t="s">
        <v>144</v>
      </c>
      <c r="L542" s="16">
        <v>1</v>
      </c>
      <c r="M542" s="16" t="s">
        <v>102</v>
      </c>
      <c r="N542" s="16" t="s">
        <v>46</v>
      </c>
      <c r="O542" s="16" t="s">
        <v>82</v>
      </c>
      <c r="P542" s="16" t="s">
        <v>100</v>
      </c>
      <c r="Q542" s="16" t="s">
        <v>230</v>
      </c>
      <c r="T542" s="16">
        <v>201609</v>
      </c>
      <c r="U542" s="16" t="s">
        <v>37</v>
      </c>
      <c r="V542" s="18">
        <v>0</v>
      </c>
      <c r="W542" s="18">
        <v>119294.84</v>
      </c>
      <c r="Y542" s="16">
        <v>751533</v>
      </c>
      <c r="AA542" s="16" t="s">
        <v>35</v>
      </c>
      <c r="AB542" s="16" t="s">
        <v>107</v>
      </c>
      <c r="AD542" s="16" t="s">
        <v>223</v>
      </c>
      <c r="AE542" s="16" t="s">
        <v>36</v>
      </c>
      <c r="AG542" s="16" t="s">
        <v>100</v>
      </c>
      <c r="AH542" s="16" t="s">
        <v>105</v>
      </c>
    </row>
    <row r="543" spans="1:34" x14ac:dyDescent="0.25">
      <c r="A543" s="16" t="s">
        <v>30</v>
      </c>
      <c r="B543" s="16">
        <v>1</v>
      </c>
      <c r="C543" s="16">
        <v>21</v>
      </c>
      <c r="D543" s="16">
        <v>908</v>
      </c>
      <c r="E543" s="16" t="s">
        <v>40</v>
      </c>
      <c r="F543" s="16" t="s">
        <v>41</v>
      </c>
      <c r="G543" s="16">
        <v>20</v>
      </c>
      <c r="H543" s="16">
        <v>20</v>
      </c>
      <c r="I543" s="16" t="s">
        <v>100</v>
      </c>
      <c r="J543" s="16" t="s">
        <v>158</v>
      </c>
      <c r="K543" s="16" t="s">
        <v>158</v>
      </c>
      <c r="L543" s="16">
        <v>1</v>
      </c>
      <c r="M543" s="16" t="s">
        <v>102</v>
      </c>
      <c r="N543" s="16" t="s">
        <v>50</v>
      </c>
      <c r="P543" s="16" t="s">
        <v>57</v>
      </c>
      <c r="Q543" s="16" t="s">
        <v>331</v>
      </c>
      <c r="R543" s="16">
        <v>2821052</v>
      </c>
      <c r="S543" s="62" t="s">
        <v>334</v>
      </c>
      <c r="T543" s="16">
        <v>201609</v>
      </c>
      <c r="U543" s="16" t="s">
        <v>37</v>
      </c>
      <c r="V543" s="18">
        <v>61881</v>
      </c>
      <c r="W543" s="18">
        <v>61881</v>
      </c>
      <c r="X543" s="16" t="s">
        <v>56</v>
      </c>
      <c r="Y543" s="16">
        <v>758587</v>
      </c>
      <c r="AA543" s="16" t="s">
        <v>35</v>
      </c>
      <c r="AB543" s="16" t="s">
        <v>55</v>
      </c>
      <c r="AD543" s="16" t="s">
        <v>335</v>
      </c>
      <c r="AE543" s="16" t="s">
        <v>45</v>
      </c>
      <c r="AG543" s="16">
        <v>8454</v>
      </c>
      <c r="AH543" s="16" t="s">
        <v>105</v>
      </c>
    </row>
    <row r="544" spans="1:34" x14ac:dyDescent="0.25">
      <c r="A544" s="16" t="s">
        <v>30</v>
      </c>
      <c r="B544" s="16">
        <v>1</v>
      </c>
      <c r="C544" s="16">
        <v>21</v>
      </c>
      <c r="D544" s="16">
        <v>908</v>
      </c>
      <c r="E544" s="16" t="s">
        <v>40</v>
      </c>
      <c r="F544" s="16" t="s">
        <v>41</v>
      </c>
      <c r="G544" s="16">
        <v>20</v>
      </c>
      <c r="H544" s="16">
        <v>20</v>
      </c>
      <c r="I544" s="16" t="s">
        <v>100</v>
      </c>
      <c r="J544" s="16" t="s">
        <v>158</v>
      </c>
      <c r="K544" s="16" t="s">
        <v>158</v>
      </c>
      <c r="L544" s="16">
        <v>1</v>
      </c>
      <c r="M544" s="16" t="s">
        <v>102</v>
      </c>
      <c r="N544" s="16" t="s">
        <v>50</v>
      </c>
      <c r="P544" s="16" t="s">
        <v>57</v>
      </c>
      <c r="Q544" s="16" t="s">
        <v>331</v>
      </c>
      <c r="R544" s="16">
        <v>2837336</v>
      </c>
      <c r="S544" s="62" t="s">
        <v>336</v>
      </c>
      <c r="T544" s="16">
        <v>201609</v>
      </c>
      <c r="U544" s="16" t="s">
        <v>37</v>
      </c>
      <c r="V544" s="18">
        <v>141524.29999999999</v>
      </c>
      <c r="W544" s="18">
        <v>141524.29999999999</v>
      </c>
      <c r="X544" s="16" t="s">
        <v>56</v>
      </c>
      <c r="Y544" s="16">
        <v>758587</v>
      </c>
      <c r="AA544" s="16" t="s">
        <v>35</v>
      </c>
      <c r="AB544" s="16" t="s">
        <v>55</v>
      </c>
      <c r="AD544" s="16" t="s">
        <v>337</v>
      </c>
      <c r="AE544" s="16" t="s">
        <v>45</v>
      </c>
      <c r="AG544" s="16">
        <v>8454</v>
      </c>
      <c r="AH544" s="16" t="s">
        <v>105</v>
      </c>
    </row>
    <row r="545" spans="1:34" x14ac:dyDescent="0.25">
      <c r="A545" s="16" t="s">
        <v>30</v>
      </c>
      <c r="B545" s="16">
        <v>1</v>
      </c>
      <c r="C545" s="16">
        <v>21</v>
      </c>
      <c r="D545" s="16">
        <v>908</v>
      </c>
      <c r="E545" s="16" t="s">
        <v>40</v>
      </c>
      <c r="F545" s="16" t="s">
        <v>41</v>
      </c>
      <c r="G545" s="16">
        <v>20</v>
      </c>
      <c r="H545" s="16">
        <v>20</v>
      </c>
      <c r="I545" s="16" t="s">
        <v>100</v>
      </c>
      <c r="J545" s="16" t="s">
        <v>158</v>
      </c>
      <c r="K545" s="16" t="s">
        <v>158</v>
      </c>
      <c r="L545" s="16">
        <v>1</v>
      </c>
      <c r="M545" s="16" t="s">
        <v>102</v>
      </c>
      <c r="N545" s="16" t="s">
        <v>50</v>
      </c>
      <c r="O545" s="16" t="s">
        <v>82</v>
      </c>
      <c r="P545" s="16" t="s">
        <v>100</v>
      </c>
      <c r="Q545" s="16" t="s">
        <v>106</v>
      </c>
      <c r="T545" s="16">
        <v>201609</v>
      </c>
      <c r="U545" s="16" t="s">
        <v>34</v>
      </c>
      <c r="V545" s="18">
        <v>0</v>
      </c>
      <c r="W545" s="18">
        <v>-1996</v>
      </c>
      <c r="Y545" s="16">
        <v>758507</v>
      </c>
      <c r="AA545" s="16" t="s">
        <v>35</v>
      </c>
      <c r="AB545" s="16" t="s">
        <v>107</v>
      </c>
      <c r="AD545" s="16" t="s">
        <v>222</v>
      </c>
      <c r="AE545" s="16" t="s">
        <v>36</v>
      </c>
      <c r="AG545" s="16" t="s">
        <v>100</v>
      </c>
      <c r="AH545" s="16" t="s">
        <v>105</v>
      </c>
    </row>
    <row r="546" spans="1:34" x14ac:dyDescent="0.25">
      <c r="A546" s="16" t="s">
        <v>30</v>
      </c>
      <c r="B546" s="16">
        <v>1</v>
      </c>
      <c r="C546" s="16">
        <v>21</v>
      </c>
      <c r="D546" s="16">
        <v>908</v>
      </c>
      <c r="E546" s="16" t="s">
        <v>40</v>
      </c>
      <c r="F546" s="16" t="s">
        <v>41</v>
      </c>
      <c r="G546" s="16">
        <v>20</v>
      </c>
      <c r="H546" s="16">
        <v>20</v>
      </c>
      <c r="I546" s="16" t="s">
        <v>100</v>
      </c>
      <c r="J546" s="16" t="s">
        <v>158</v>
      </c>
      <c r="K546" s="16" t="s">
        <v>158</v>
      </c>
      <c r="L546" s="16">
        <v>1</v>
      </c>
      <c r="M546" s="16" t="s">
        <v>102</v>
      </c>
      <c r="N546" s="16" t="s">
        <v>50</v>
      </c>
      <c r="O546" s="16" t="s">
        <v>82</v>
      </c>
      <c r="P546" s="16" t="s">
        <v>100</v>
      </c>
      <c r="Q546" s="16" t="s">
        <v>106</v>
      </c>
      <c r="T546" s="16">
        <v>201609</v>
      </c>
      <c r="U546" s="16" t="s">
        <v>37</v>
      </c>
      <c r="V546" s="18">
        <v>0</v>
      </c>
      <c r="W546" s="18">
        <v>15770.16</v>
      </c>
      <c r="Y546" s="16">
        <v>758507</v>
      </c>
      <c r="AA546" s="16" t="s">
        <v>35</v>
      </c>
      <c r="AB546" s="16" t="s">
        <v>107</v>
      </c>
      <c r="AD546" s="16" t="s">
        <v>223</v>
      </c>
      <c r="AE546" s="16" t="s">
        <v>36</v>
      </c>
      <c r="AG546" s="16" t="s">
        <v>100</v>
      </c>
      <c r="AH546" s="16" t="s">
        <v>105</v>
      </c>
    </row>
    <row r="547" spans="1:34" x14ac:dyDescent="0.25">
      <c r="A547" s="16" t="s">
        <v>30</v>
      </c>
      <c r="B547" s="16">
        <v>1</v>
      </c>
      <c r="C547" s="16">
        <v>21</v>
      </c>
      <c r="D547" s="16">
        <v>908</v>
      </c>
      <c r="E547" s="16" t="s">
        <v>40</v>
      </c>
      <c r="F547" s="16" t="s">
        <v>41</v>
      </c>
      <c r="G547" s="16">
        <v>20</v>
      </c>
      <c r="H547" s="16">
        <v>20</v>
      </c>
      <c r="I547" s="16" t="s">
        <v>100</v>
      </c>
      <c r="J547" s="16" t="s">
        <v>158</v>
      </c>
      <c r="K547" s="16" t="s">
        <v>158</v>
      </c>
      <c r="L547" s="16">
        <v>1</v>
      </c>
      <c r="M547" s="16" t="s">
        <v>102</v>
      </c>
      <c r="N547" s="16" t="s">
        <v>46</v>
      </c>
      <c r="P547" s="16" t="s">
        <v>100</v>
      </c>
      <c r="Q547" s="16" t="s">
        <v>57</v>
      </c>
      <c r="R547" s="16">
        <v>2830302</v>
      </c>
      <c r="T547" s="16">
        <v>201609</v>
      </c>
      <c r="U547" s="16" t="s">
        <v>37</v>
      </c>
      <c r="V547" s="18">
        <v>0</v>
      </c>
      <c r="W547" s="18">
        <v>155139.74</v>
      </c>
      <c r="Y547" s="16">
        <v>758507</v>
      </c>
      <c r="AA547" s="16" t="s">
        <v>35</v>
      </c>
      <c r="AB547" s="16" t="s">
        <v>214</v>
      </c>
      <c r="AD547" s="16" t="s">
        <v>215</v>
      </c>
      <c r="AE547" s="16" t="s">
        <v>36</v>
      </c>
      <c r="AG547" s="16" t="s">
        <v>100</v>
      </c>
      <c r="AH547" s="16" t="s">
        <v>105</v>
      </c>
    </row>
    <row r="548" spans="1:34" x14ac:dyDescent="0.25">
      <c r="A548" s="16" t="s">
        <v>30</v>
      </c>
      <c r="B548" s="16">
        <v>1</v>
      </c>
      <c r="C548" s="16">
        <v>21</v>
      </c>
      <c r="D548" s="16">
        <v>908</v>
      </c>
      <c r="E548" s="16" t="s">
        <v>40</v>
      </c>
      <c r="F548" s="16" t="s">
        <v>41</v>
      </c>
      <c r="G548" s="16">
        <v>20</v>
      </c>
      <c r="H548" s="16">
        <v>20</v>
      </c>
      <c r="I548" s="16" t="s">
        <v>100</v>
      </c>
      <c r="J548" s="16" t="s">
        <v>158</v>
      </c>
      <c r="K548" s="16" t="s">
        <v>158</v>
      </c>
      <c r="L548" s="16">
        <v>1</v>
      </c>
      <c r="M548" s="16" t="s">
        <v>102</v>
      </c>
      <c r="N548" s="16" t="s">
        <v>46</v>
      </c>
      <c r="O548" s="16" t="s">
        <v>82</v>
      </c>
      <c r="P548" s="16" t="s">
        <v>100</v>
      </c>
      <c r="Q548" s="16" t="s">
        <v>106</v>
      </c>
      <c r="T548" s="16">
        <v>201609</v>
      </c>
      <c r="U548" s="16" t="s">
        <v>34</v>
      </c>
      <c r="V548" s="18">
        <v>0</v>
      </c>
      <c r="W548" s="18">
        <v>-298156.03000000003</v>
      </c>
      <c r="Y548" s="16">
        <v>758507</v>
      </c>
      <c r="AA548" s="16" t="s">
        <v>35</v>
      </c>
      <c r="AB548" s="16" t="s">
        <v>107</v>
      </c>
      <c r="AD548" s="16" t="s">
        <v>222</v>
      </c>
      <c r="AE548" s="16" t="s">
        <v>36</v>
      </c>
      <c r="AG548" s="16" t="s">
        <v>100</v>
      </c>
      <c r="AH548" s="16" t="s">
        <v>105</v>
      </c>
    </row>
    <row r="549" spans="1:34" x14ac:dyDescent="0.25">
      <c r="A549" s="16" t="s">
        <v>30</v>
      </c>
      <c r="B549" s="16">
        <v>1</v>
      </c>
      <c r="C549" s="16">
        <v>21</v>
      </c>
      <c r="D549" s="16">
        <v>908</v>
      </c>
      <c r="E549" s="16" t="s">
        <v>40</v>
      </c>
      <c r="F549" s="16" t="s">
        <v>41</v>
      </c>
      <c r="G549" s="16">
        <v>20</v>
      </c>
      <c r="H549" s="16">
        <v>20</v>
      </c>
      <c r="I549" s="16" t="s">
        <v>100</v>
      </c>
      <c r="J549" s="16" t="s">
        <v>158</v>
      </c>
      <c r="K549" s="16" t="s">
        <v>158</v>
      </c>
      <c r="L549" s="16">
        <v>1</v>
      </c>
      <c r="M549" s="16" t="s">
        <v>102</v>
      </c>
      <c r="N549" s="16" t="s">
        <v>46</v>
      </c>
      <c r="O549" s="16" t="s">
        <v>82</v>
      </c>
      <c r="P549" s="16" t="s">
        <v>100</v>
      </c>
      <c r="Q549" s="16" t="s">
        <v>106</v>
      </c>
      <c r="T549" s="16">
        <v>201609</v>
      </c>
      <c r="U549" s="16" t="s">
        <v>37</v>
      </c>
      <c r="V549" s="18">
        <v>0</v>
      </c>
      <c r="W549" s="18">
        <v>347911.29</v>
      </c>
      <c r="Y549" s="16">
        <v>758507</v>
      </c>
      <c r="AA549" s="16" t="s">
        <v>35</v>
      </c>
      <c r="AB549" s="16" t="s">
        <v>107</v>
      </c>
      <c r="AD549" s="16" t="s">
        <v>223</v>
      </c>
      <c r="AE549" s="16" t="s">
        <v>36</v>
      </c>
      <c r="AG549" s="16" t="s">
        <v>100</v>
      </c>
      <c r="AH549" s="16" t="s">
        <v>105</v>
      </c>
    </row>
    <row r="550" spans="1:34" x14ac:dyDescent="0.25">
      <c r="A550" s="16" t="s">
        <v>30</v>
      </c>
      <c r="B550" s="16">
        <v>1</v>
      </c>
      <c r="C550" s="16">
        <v>21</v>
      </c>
      <c r="D550" s="16">
        <v>908</v>
      </c>
      <c r="E550" s="16" t="s">
        <v>40</v>
      </c>
      <c r="F550" s="16" t="s">
        <v>41</v>
      </c>
      <c r="G550" s="16">
        <v>20</v>
      </c>
      <c r="H550" s="16">
        <v>20</v>
      </c>
      <c r="I550" s="16" t="s">
        <v>100</v>
      </c>
      <c r="J550" s="16" t="s">
        <v>162</v>
      </c>
      <c r="K550" s="16" t="s">
        <v>162</v>
      </c>
      <c r="L550" s="16">
        <v>1</v>
      </c>
      <c r="M550" s="16" t="s">
        <v>102</v>
      </c>
      <c r="N550" s="16" t="s">
        <v>50</v>
      </c>
      <c r="P550" s="16" t="s">
        <v>57</v>
      </c>
      <c r="Q550" s="16" t="s">
        <v>331</v>
      </c>
      <c r="R550" s="16">
        <v>2819236</v>
      </c>
      <c r="S550" s="62" t="s">
        <v>348</v>
      </c>
      <c r="T550" s="16">
        <v>201609</v>
      </c>
      <c r="U550" s="16" t="s">
        <v>37</v>
      </c>
      <c r="V550" s="18">
        <v>7070</v>
      </c>
      <c r="W550" s="18">
        <v>7070</v>
      </c>
      <c r="X550" s="16" t="s">
        <v>56</v>
      </c>
      <c r="Y550" s="16">
        <v>758587</v>
      </c>
      <c r="AA550" s="16" t="s">
        <v>35</v>
      </c>
      <c r="AB550" s="16" t="s">
        <v>55</v>
      </c>
      <c r="AD550" s="16" t="s">
        <v>349</v>
      </c>
      <c r="AE550" s="16" t="s">
        <v>45</v>
      </c>
      <c r="AG550" s="16">
        <v>8454</v>
      </c>
      <c r="AH550" s="16" t="s">
        <v>105</v>
      </c>
    </row>
    <row r="551" spans="1:34" x14ac:dyDescent="0.25">
      <c r="A551" s="16" t="s">
        <v>30</v>
      </c>
      <c r="B551" s="16">
        <v>1</v>
      </c>
      <c r="C551" s="16">
        <v>21</v>
      </c>
      <c r="D551" s="16">
        <v>908</v>
      </c>
      <c r="E551" s="16" t="s">
        <v>40</v>
      </c>
      <c r="F551" s="16" t="s">
        <v>41</v>
      </c>
      <c r="G551" s="16">
        <v>20</v>
      </c>
      <c r="H551" s="16">
        <v>20</v>
      </c>
      <c r="I551" s="16" t="s">
        <v>100</v>
      </c>
      <c r="J551" s="16" t="s">
        <v>162</v>
      </c>
      <c r="K551" s="16" t="s">
        <v>162</v>
      </c>
      <c r="L551" s="16">
        <v>1</v>
      </c>
      <c r="M551" s="16" t="s">
        <v>102</v>
      </c>
      <c r="N551" s="16" t="s">
        <v>50</v>
      </c>
      <c r="P551" s="16" t="s">
        <v>57</v>
      </c>
      <c r="Q551" s="16" t="s">
        <v>331</v>
      </c>
      <c r="R551" s="16">
        <v>2826055</v>
      </c>
      <c r="S551" s="62" t="s">
        <v>350</v>
      </c>
      <c r="T551" s="16">
        <v>201609</v>
      </c>
      <c r="U551" s="16" t="s">
        <v>37</v>
      </c>
      <c r="V551" s="18">
        <v>48110</v>
      </c>
      <c r="W551" s="18">
        <v>48110</v>
      </c>
      <c r="X551" s="16" t="s">
        <v>56</v>
      </c>
      <c r="Y551" s="16">
        <v>758587</v>
      </c>
      <c r="AA551" s="16" t="s">
        <v>35</v>
      </c>
      <c r="AB551" s="16" t="s">
        <v>55</v>
      </c>
      <c r="AD551" s="16" t="s">
        <v>351</v>
      </c>
      <c r="AE551" s="16" t="s">
        <v>45</v>
      </c>
      <c r="AG551" s="16">
        <v>8454</v>
      </c>
      <c r="AH551" s="16" t="s">
        <v>105</v>
      </c>
    </row>
    <row r="552" spans="1:34" x14ac:dyDescent="0.25">
      <c r="A552" s="16" t="s">
        <v>30</v>
      </c>
      <c r="B552" s="16">
        <v>1</v>
      </c>
      <c r="C552" s="16">
        <v>21</v>
      </c>
      <c r="D552" s="16">
        <v>908</v>
      </c>
      <c r="E552" s="16" t="s">
        <v>40</v>
      </c>
      <c r="F552" s="16" t="s">
        <v>41</v>
      </c>
      <c r="G552" s="16">
        <v>20</v>
      </c>
      <c r="H552" s="16">
        <v>20</v>
      </c>
      <c r="I552" s="16" t="s">
        <v>100</v>
      </c>
      <c r="J552" s="16" t="s">
        <v>162</v>
      </c>
      <c r="K552" s="16" t="s">
        <v>162</v>
      </c>
      <c r="L552" s="16">
        <v>1</v>
      </c>
      <c r="M552" s="16" t="s">
        <v>102</v>
      </c>
      <c r="N552" s="16" t="s">
        <v>50</v>
      </c>
      <c r="P552" s="16" t="s">
        <v>57</v>
      </c>
      <c r="Q552" s="16" t="s">
        <v>331</v>
      </c>
      <c r="R552" s="16">
        <v>2829774</v>
      </c>
      <c r="S552" s="62" t="s">
        <v>352</v>
      </c>
      <c r="T552" s="16">
        <v>201609</v>
      </c>
      <c r="U552" s="16" t="s">
        <v>37</v>
      </c>
      <c r="V552" s="18">
        <v>24350</v>
      </c>
      <c r="W552" s="18">
        <v>24350</v>
      </c>
      <c r="X552" s="16" t="s">
        <v>56</v>
      </c>
      <c r="Y552" s="16">
        <v>758587</v>
      </c>
      <c r="AA552" s="16" t="s">
        <v>35</v>
      </c>
      <c r="AB552" s="16" t="s">
        <v>55</v>
      </c>
      <c r="AD552" s="16" t="s">
        <v>353</v>
      </c>
      <c r="AE552" s="16" t="s">
        <v>45</v>
      </c>
      <c r="AG552" s="16">
        <v>8454</v>
      </c>
      <c r="AH552" s="16" t="s">
        <v>105</v>
      </c>
    </row>
    <row r="553" spans="1:34" x14ac:dyDescent="0.25">
      <c r="A553" s="16" t="s">
        <v>30</v>
      </c>
      <c r="B553" s="16">
        <v>1</v>
      </c>
      <c r="C553" s="16">
        <v>21</v>
      </c>
      <c r="D553" s="16">
        <v>908</v>
      </c>
      <c r="E553" s="16" t="s">
        <v>40</v>
      </c>
      <c r="F553" s="16" t="s">
        <v>41</v>
      </c>
      <c r="G553" s="16">
        <v>20</v>
      </c>
      <c r="H553" s="16">
        <v>20</v>
      </c>
      <c r="I553" s="16" t="s">
        <v>100</v>
      </c>
      <c r="J553" s="16" t="s">
        <v>162</v>
      </c>
      <c r="K553" s="16" t="s">
        <v>162</v>
      </c>
      <c r="L553" s="16">
        <v>1</v>
      </c>
      <c r="M553" s="16" t="s">
        <v>102</v>
      </c>
      <c r="N553" s="16" t="s">
        <v>50</v>
      </c>
      <c r="P553" s="16" t="s">
        <v>57</v>
      </c>
      <c r="Q553" s="16" t="s">
        <v>331</v>
      </c>
      <c r="R553" s="16">
        <v>2832408</v>
      </c>
      <c r="S553" s="62" t="s">
        <v>354</v>
      </c>
      <c r="T553" s="16">
        <v>201609</v>
      </c>
      <c r="U553" s="16" t="s">
        <v>37</v>
      </c>
      <c r="V553" s="18">
        <v>3070</v>
      </c>
      <c r="W553" s="18">
        <v>3070</v>
      </c>
      <c r="X553" s="16" t="s">
        <v>56</v>
      </c>
      <c r="Y553" s="16">
        <v>758587</v>
      </c>
      <c r="AA553" s="16" t="s">
        <v>35</v>
      </c>
      <c r="AB553" s="16" t="s">
        <v>55</v>
      </c>
      <c r="AD553" s="16" t="s">
        <v>355</v>
      </c>
      <c r="AE553" s="16" t="s">
        <v>45</v>
      </c>
      <c r="AG553" s="16">
        <v>8454</v>
      </c>
      <c r="AH553" s="16" t="s">
        <v>105</v>
      </c>
    </row>
    <row r="554" spans="1:34" x14ac:dyDescent="0.25">
      <c r="A554" s="16" t="s">
        <v>30</v>
      </c>
      <c r="B554" s="16">
        <v>1</v>
      </c>
      <c r="C554" s="16">
        <v>21</v>
      </c>
      <c r="D554" s="16">
        <v>908</v>
      </c>
      <c r="E554" s="16" t="s">
        <v>40</v>
      </c>
      <c r="F554" s="16" t="s">
        <v>41</v>
      </c>
      <c r="G554" s="16">
        <v>20</v>
      </c>
      <c r="H554" s="16">
        <v>20</v>
      </c>
      <c r="I554" s="16" t="s">
        <v>100</v>
      </c>
      <c r="J554" s="16" t="s">
        <v>162</v>
      </c>
      <c r="K554" s="16" t="s">
        <v>162</v>
      </c>
      <c r="L554" s="16">
        <v>1</v>
      </c>
      <c r="M554" s="16" t="s">
        <v>102</v>
      </c>
      <c r="N554" s="16" t="s">
        <v>50</v>
      </c>
      <c r="P554" s="16" t="s">
        <v>57</v>
      </c>
      <c r="Q554" s="16" t="s">
        <v>331</v>
      </c>
      <c r="R554" s="16">
        <v>2837057</v>
      </c>
      <c r="S554" s="62" t="s">
        <v>356</v>
      </c>
      <c r="T554" s="16">
        <v>201609</v>
      </c>
      <c r="U554" s="16" t="s">
        <v>37</v>
      </c>
      <c r="V554" s="18">
        <v>2250</v>
      </c>
      <c r="W554" s="18">
        <v>2250</v>
      </c>
      <c r="X554" s="16" t="s">
        <v>56</v>
      </c>
      <c r="Y554" s="16">
        <v>758587</v>
      </c>
      <c r="AA554" s="16" t="s">
        <v>35</v>
      </c>
      <c r="AB554" s="16" t="s">
        <v>55</v>
      </c>
      <c r="AD554" s="16" t="s">
        <v>337</v>
      </c>
      <c r="AE554" s="16" t="s">
        <v>45</v>
      </c>
      <c r="AG554" s="16">
        <v>8454</v>
      </c>
      <c r="AH554" s="16" t="s">
        <v>105</v>
      </c>
    </row>
    <row r="555" spans="1:34" x14ac:dyDescent="0.25">
      <c r="A555" s="16" t="s">
        <v>30</v>
      </c>
      <c r="B555" s="16">
        <v>1</v>
      </c>
      <c r="C555" s="16">
        <v>21</v>
      </c>
      <c r="D555" s="16">
        <v>908</v>
      </c>
      <c r="E555" s="16" t="s">
        <v>40</v>
      </c>
      <c r="F555" s="16" t="s">
        <v>41</v>
      </c>
      <c r="G555" s="16">
        <v>20</v>
      </c>
      <c r="H555" s="16">
        <v>20</v>
      </c>
      <c r="I555" s="16" t="s">
        <v>100</v>
      </c>
      <c r="J555" s="16" t="s">
        <v>162</v>
      </c>
      <c r="K555" s="16" t="s">
        <v>162</v>
      </c>
      <c r="L555" s="16">
        <v>1</v>
      </c>
      <c r="M555" s="16" t="s">
        <v>102</v>
      </c>
      <c r="N555" s="16" t="s">
        <v>50</v>
      </c>
      <c r="P555" s="16" t="s">
        <v>57</v>
      </c>
      <c r="Q555" s="16" t="s">
        <v>331</v>
      </c>
      <c r="R555" s="16">
        <v>2837463</v>
      </c>
      <c r="S555" s="62" t="s">
        <v>357</v>
      </c>
      <c r="T555" s="16">
        <v>201609</v>
      </c>
      <c r="U555" s="16" t="s">
        <v>37</v>
      </c>
      <c r="V555" s="18">
        <v>4570</v>
      </c>
      <c r="W555" s="18">
        <v>4570</v>
      </c>
      <c r="X555" s="16" t="s">
        <v>56</v>
      </c>
      <c r="Y555" s="16">
        <v>758587</v>
      </c>
      <c r="AA555" s="16" t="s">
        <v>35</v>
      </c>
      <c r="AB555" s="16" t="s">
        <v>55</v>
      </c>
      <c r="AD555" s="16" t="s">
        <v>337</v>
      </c>
      <c r="AE555" s="16" t="s">
        <v>45</v>
      </c>
      <c r="AG555" s="16">
        <v>8454</v>
      </c>
      <c r="AH555" s="16" t="s">
        <v>105</v>
      </c>
    </row>
    <row r="556" spans="1:34" x14ac:dyDescent="0.25">
      <c r="A556" s="16" t="s">
        <v>30</v>
      </c>
      <c r="B556" s="16">
        <v>1</v>
      </c>
      <c r="C556" s="16">
        <v>21</v>
      </c>
      <c r="D556" s="16">
        <v>908</v>
      </c>
      <c r="E556" s="16" t="s">
        <v>40</v>
      </c>
      <c r="F556" s="16" t="s">
        <v>41</v>
      </c>
      <c r="G556" s="16">
        <v>20</v>
      </c>
      <c r="H556" s="16">
        <v>20</v>
      </c>
      <c r="I556" s="16" t="s">
        <v>100</v>
      </c>
      <c r="J556" s="16" t="s">
        <v>162</v>
      </c>
      <c r="K556" s="16" t="s">
        <v>162</v>
      </c>
      <c r="L556" s="16">
        <v>1</v>
      </c>
      <c r="M556" s="16" t="s">
        <v>102</v>
      </c>
      <c r="N556" s="16" t="s">
        <v>50</v>
      </c>
      <c r="O556" s="16" t="s">
        <v>82</v>
      </c>
      <c r="P556" s="16" t="s">
        <v>100</v>
      </c>
      <c r="Q556" s="16" t="s">
        <v>106</v>
      </c>
      <c r="T556" s="16">
        <v>201609</v>
      </c>
      <c r="U556" s="16" t="s">
        <v>34</v>
      </c>
      <c r="V556" s="18">
        <v>0</v>
      </c>
      <c r="W556" s="18">
        <v>-43400</v>
      </c>
      <c r="Y556" s="16">
        <v>758507</v>
      </c>
      <c r="AA556" s="16" t="s">
        <v>35</v>
      </c>
      <c r="AB556" s="16" t="s">
        <v>107</v>
      </c>
      <c r="AD556" s="16" t="s">
        <v>222</v>
      </c>
      <c r="AE556" s="16" t="s">
        <v>36</v>
      </c>
      <c r="AG556" s="16" t="s">
        <v>100</v>
      </c>
      <c r="AH556" s="16" t="s">
        <v>105</v>
      </c>
    </row>
    <row r="557" spans="1:34" x14ac:dyDescent="0.25">
      <c r="A557" s="16" t="s">
        <v>30</v>
      </c>
      <c r="B557" s="16">
        <v>1</v>
      </c>
      <c r="C557" s="16">
        <v>21</v>
      </c>
      <c r="D557" s="16">
        <v>908</v>
      </c>
      <c r="E557" s="16" t="s">
        <v>40</v>
      </c>
      <c r="F557" s="16" t="s">
        <v>41</v>
      </c>
      <c r="G557" s="16">
        <v>20</v>
      </c>
      <c r="H557" s="16">
        <v>20</v>
      </c>
      <c r="I557" s="16" t="s">
        <v>100</v>
      </c>
      <c r="J557" s="16" t="s">
        <v>162</v>
      </c>
      <c r="K557" s="16" t="s">
        <v>162</v>
      </c>
      <c r="L557" s="16">
        <v>1</v>
      </c>
      <c r="M557" s="16" t="s">
        <v>102</v>
      </c>
      <c r="N557" s="16" t="s">
        <v>50</v>
      </c>
      <c r="O557" s="16" t="s">
        <v>82</v>
      </c>
      <c r="P557" s="16" t="s">
        <v>100</v>
      </c>
      <c r="Q557" s="16" t="s">
        <v>106</v>
      </c>
      <c r="T557" s="16">
        <v>201609</v>
      </c>
      <c r="U557" s="16" t="s">
        <v>37</v>
      </c>
      <c r="V557" s="18">
        <v>0</v>
      </c>
      <c r="W557" s="18">
        <v>21690</v>
      </c>
      <c r="Y557" s="16">
        <v>758507</v>
      </c>
      <c r="AA557" s="16" t="s">
        <v>35</v>
      </c>
      <c r="AB557" s="16" t="s">
        <v>107</v>
      </c>
      <c r="AD557" s="16" t="s">
        <v>223</v>
      </c>
      <c r="AE557" s="16" t="s">
        <v>36</v>
      </c>
      <c r="AG557" s="16" t="s">
        <v>100</v>
      </c>
      <c r="AH557" s="16" t="s">
        <v>105</v>
      </c>
    </row>
    <row r="558" spans="1:34" x14ac:dyDescent="0.25">
      <c r="A558" s="16" t="s">
        <v>30</v>
      </c>
      <c r="B558" s="16">
        <v>1</v>
      </c>
      <c r="C558" s="16">
        <v>21</v>
      </c>
      <c r="D558" s="16">
        <v>908</v>
      </c>
      <c r="E558" s="16" t="s">
        <v>40</v>
      </c>
      <c r="F558" s="16" t="s">
        <v>41</v>
      </c>
      <c r="G558" s="16">
        <v>20</v>
      </c>
      <c r="H558" s="16">
        <v>20</v>
      </c>
      <c r="I558" s="16" t="s">
        <v>100</v>
      </c>
      <c r="J558" s="16" t="s">
        <v>162</v>
      </c>
      <c r="K558" s="16" t="s">
        <v>162</v>
      </c>
      <c r="L558" s="16">
        <v>1</v>
      </c>
      <c r="M558" s="16" t="s">
        <v>102</v>
      </c>
      <c r="N558" s="16" t="s">
        <v>50</v>
      </c>
      <c r="O558" s="16" t="s">
        <v>362</v>
      </c>
      <c r="P558" s="16" t="s">
        <v>100</v>
      </c>
      <c r="Q558" s="16" t="s">
        <v>106</v>
      </c>
      <c r="R558" s="16">
        <v>2803113</v>
      </c>
      <c r="T558" s="16">
        <v>201609</v>
      </c>
      <c r="U558" s="16" t="s">
        <v>34</v>
      </c>
      <c r="V558" s="18">
        <v>0</v>
      </c>
      <c r="W558" s="18">
        <v>-51700</v>
      </c>
      <c r="Y558" s="16">
        <v>758587</v>
      </c>
      <c r="AA558" s="16" t="s">
        <v>35</v>
      </c>
      <c r="AB558" s="16" t="s">
        <v>107</v>
      </c>
      <c r="AD558" s="16" t="s">
        <v>363</v>
      </c>
      <c r="AE558" s="16" t="s">
        <v>36</v>
      </c>
      <c r="AG558" s="16" t="s">
        <v>100</v>
      </c>
      <c r="AH558" s="16" t="s">
        <v>105</v>
      </c>
    </row>
    <row r="559" spans="1:34" x14ac:dyDescent="0.25">
      <c r="A559" s="16" t="s">
        <v>30</v>
      </c>
      <c r="B559" s="16">
        <v>1</v>
      </c>
      <c r="C559" s="16">
        <v>21</v>
      </c>
      <c r="D559" s="16">
        <v>908</v>
      </c>
      <c r="E559" s="16" t="s">
        <v>40</v>
      </c>
      <c r="F559" s="16" t="s">
        <v>41</v>
      </c>
      <c r="G559" s="16">
        <v>20</v>
      </c>
      <c r="H559" s="16">
        <v>20</v>
      </c>
      <c r="I559" s="16" t="s">
        <v>100</v>
      </c>
      <c r="J559" s="16" t="s">
        <v>162</v>
      </c>
      <c r="K559" s="16" t="s">
        <v>162</v>
      </c>
      <c r="L559" s="16">
        <v>1</v>
      </c>
      <c r="M559" s="16" t="s">
        <v>102</v>
      </c>
      <c r="N559" s="16" t="s">
        <v>50</v>
      </c>
      <c r="O559" s="16" t="s">
        <v>364</v>
      </c>
      <c r="P559" s="16" t="s">
        <v>100</v>
      </c>
      <c r="Q559" s="16" t="s">
        <v>106</v>
      </c>
      <c r="R559" s="16">
        <v>2803297</v>
      </c>
      <c r="T559" s="16">
        <v>201609</v>
      </c>
      <c r="U559" s="16" t="s">
        <v>34</v>
      </c>
      <c r="V559" s="18">
        <v>0</v>
      </c>
      <c r="W559" s="18">
        <v>-61000</v>
      </c>
      <c r="Y559" s="16">
        <v>758587</v>
      </c>
      <c r="AA559" s="16" t="s">
        <v>35</v>
      </c>
      <c r="AB559" s="16" t="s">
        <v>107</v>
      </c>
      <c r="AD559" s="16" t="s">
        <v>363</v>
      </c>
      <c r="AE559" s="16" t="s">
        <v>36</v>
      </c>
      <c r="AG559" s="16" t="s">
        <v>100</v>
      </c>
      <c r="AH559" s="16" t="s">
        <v>105</v>
      </c>
    </row>
    <row r="560" spans="1:34" x14ac:dyDescent="0.25">
      <c r="A560" s="16" t="s">
        <v>30</v>
      </c>
      <c r="B560" s="16">
        <v>1</v>
      </c>
      <c r="C560" s="16">
        <v>21</v>
      </c>
      <c r="D560" s="16">
        <v>908</v>
      </c>
      <c r="E560" s="16" t="s">
        <v>40</v>
      </c>
      <c r="F560" s="16" t="s">
        <v>41</v>
      </c>
      <c r="G560" s="16">
        <v>20</v>
      </c>
      <c r="H560" s="16">
        <v>20</v>
      </c>
      <c r="I560" s="16" t="s">
        <v>100</v>
      </c>
      <c r="J560" s="16" t="s">
        <v>162</v>
      </c>
      <c r="K560" s="16" t="s">
        <v>162</v>
      </c>
      <c r="L560" s="16">
        <v>1</v>
      </c>
      <c r="M560" s="16" t="s">
        <v>102</v>
      </c>
      <c r="N560" s="16" t="s">
        <v>50</v>
      </c>
      <c r="O560" s="16" t="s">
        <v>365</v>
      </c>
      <c r="P560" s="16" t="s">
        <v>100</v>
      </c>
      <c r="Q560" s="16" t="s">
        <v>106</v>
      </c>
      <c r="R560" s="16">
        <v>2806483</v>
      </c>
      <c r="T560" s="16">
        <v>201609</v>
      </c>
      <c r="U560" s="16" t="s">
        <v>34</v>
      </c>
      <c r="V560" s="18">
        <v>0</v>
      </c>
      <c r="W560" s="18">
        <v>-2900</v>
      </c>
      <c r="Y560" s="16">
        <v>758587</v>
      </c>
      <c r="AA560" s="16" t="s">
        <v>35</v>
      </c>
      <c r="AB560" s="16" t="s">
        <v>107</v>
      </c>
      <c r="AD560" s="16" t="s">
        <v>363</v>
      </c>
      <c r="AE560" s="16" t="s">
        <v>36</v>
      </c>
      <c r="AG560" s="16" t="s">
        <v>100</v>
      </c>
      <c r="AH560" s="16" t="s">
        <v>105</v>
      </c>
    </row>
    <row r="561" spans="1:34" x14ac:dyDescent="0.25">
      <c r="A561" s="16" t="s">
        <v>30</v>
      </c>
      <c r="B561" s="16">
        <v>1</v>
      </c>
      <c r="C561" s="16">
        <v>21</v>
      </c>
      <c r="D561" s="16">
        <v>908</v>
      </c>
      <c r="E561" s="16" t="s">
        <v>40</v>
      </c>
      <c r="F561" s="16" t="s">
        <v>41</v>
      </c>
      <c r="G561" s="16">
        <v>20</v>
      </c>
      <c r="H561" s="16">
        <v>20</v>
      </c>
      <c r="I561" s="16" t="s">
        <v>100</v>
      </c>
      <c r="J561" s="16" t="s">
        <v>162</v>
      </c>
      <c r="K561" s="16" t="s">
        <v>162</v>
      </c>
      <c r="L561" s="16">
        <v>1</v>
      </c>
      <c r="M561" s="16" t="s">
        <v>102</v>
      </c>
      <c r="N561" s="16" t="s">
        <v>50</v>
      </c>
      <c r="O561" s="16" t="s">
        <v>366</v>
      </c>
      <c r="P561" s="16" t="s">
        <v>100</v>
      </c>
      <c r="Q561" s="16" t="s">
        <v>106</v>
      </c>
      <c r="R561" s="16">
        <v>2809877</v>
      </c>
      <c r="T561" s="16">
        <v>201609</v>
      </c>
      <c r="U561" s="16" t="s">
        <v>34</v>
      </c>
      <c r="V561" s="18">
        <v>0</v>
      </c>
      <c r="W561" s="18">
        <v>-800</v>
      </c>
      <c r="Y561" s="16">
        <v>758587</v>
      </c>
      <c r="AA561" s="16" t="s">
        <v>35</v>
      </c>
      <c r="AB561" s="16" t="s">
        <v>107</v>
      </c>
      <c r="AD561" s="16" t="s">
        <v>363</v>
      </c>
      <c r="AE561" s="16" t="s">
        <v>36</v>
      </c>
      <c r="AG561" s="16" t="s">
        <v>100</v>
      </c>
      <c r="AH561" s="16" t="s">
        <v>105</v>
      </c>
    </row>
    <row r="562" spans="1:34" x14ac:dyDescent="0.25">
      <c r="A562" s="16" t="s">
        <v>30</v>
      </c>
      <c r="B562" s="16">
        <v>1</v>
      </c>
      <c r="C562" s="16">
        <v>21</v>
      </c>
      <c r="D562" s="16">
        <v>908</v>
      </c>
      <c r="E562" s="16" t="s">
        <v>40</v>
      </c>
      <c r="F562" s="16" t="s">
        <v>41</v>
      </c>
      <c r="G562" s="16">
        <v>20</v>
      </c>
      <c r="H562" s="16">
        <v>20</v>
      </c>
      <c r="I562" s="16" t="s">
        <v>100</v>
      </c>
      <c r="J562" s="16" t="s">
        <v>162</v>
      </c>
      <c r="K562" s="16" t="s">
        <v>162</v>
      </c>
      <c r="L562" s="16">
        <v>1</v>
      </c>
      <c r="M562" s="16" t="s">
        <v>102</v>
      </c>
      <c r="N562" s="16" t="s">
        <v>50</v>
      </c>
      <c r="O562" s="16" t="s">
        <v>367</v>
      </c>
      <c r="P562" s="16" t="s">
        <v>100</v>
      </c>
      <c r="Q562" s="16" t="s">
        <v>106</v>
      </c>
      <c r="R562" s="16">
        <v>2812361</v>
      </c>
      <c r="T562" s="16">
        <v>201609</v>
      </c>
      <c r="U562" s="16" t="s">
        <v>34</v>
      </c>
      <c r="V562" s="18">
        <v>0</v>
      </c>
      <c r="W562" s="18">
        <v>-3200</v>
      </c>
      <c r="Y562" s="16">
        <v>758587</v>
      </c>
      <c r="AA562" s="16" t="s">
        <v>35</v>
      </c>
      <c r="AB562" s="16" t="s">
        <v>107</v>
      </c>
      <c r="AD562" s="16" t="s">
        <v>363</v>
      </c>
      <c r="AE562" s="16" t="s">
        <v>36</v>
      </c>
      <c r="AG562" s="16" t="s">
        <v>100</v>
      </c>
      <c r="AH562" s="16" t="s">
        <v>105</v>
      </c>
    </row>
    <row r="563" spans="1:34" x14ac:dyDescent="0.25">
      <c r="A563" s="16" t="s">
        <v>30</v>
      </c>
      <c r="B563" s="16">
        <v>1</v>
      </c>
      <c r="C563" s="16">
        <v>21</v>
      </c>
      <c r="D563" s="16">
        <v>908</v>
      </c>
      <c r="E563" s="16" t="s">
        <v>40</v>
      </c>
      <c r="F563" s="16" t="s">
        <v>41</v>
      </c>
      <c r="G563" s="16">
        <v>20</v>
      </c>
      <c r="H563" s="16">
        <v>20</v>
      </c>
      <c r="I563" s="16" t="s">
        <v>100</v>
      </c>
      <c r="J563" s="16" t="s">
        <v>162</v>
      </c>
      <c r="K563" s="16" t="s">
        <v>162</v>
      </c>
      <c r="L563" s="16">
        <v>1</v>
      </c>
      <c r="M563" s="16" t="s">
        <v>102</v>
      </c>
      <c r="N563" s="16" t="s">
        <v>50</v>
      </c>
      <c r="O563" s="16" t="s">
        <v>368</v>
      </c>
      <c r="P563" s="16" t="s">
        <v>100</v>
      </c>
      <c r="Q563" s="16" t="s">
        <v>106</v>
      </c>
      <c r="R563" s="16">
        <v>2815720</v>
      </c>
      <c r="T563" s="16">
        <v>201609</v>
      </c>
      <c r="U563" s="16" t="s">
        <v>34</v>
      </c>
      <c r="V563" s="18">
        <v>0</v>
      </c>
      <c r="W563" s="18">
        <v>-500</v>
      </c>
      <c r="Y563" s="16">
        <v>758587</v>
      </c>
      <c r="AA563" s="16" t="s">
        <v>35</v>
      </c>
      <c r="AB563" s="16" t="s">
        <v>107</v>
      </c>
      <c r="AD563" s="16" t="s">
        <v>363</v>
      </c>
      <c r="AE563" s="16" t="s">
        <v>36</v>
      </c>
      <c r="AG563" s="16" t="s">
        <v>100</v>
      </c>
      <c r="AH563" s="16" t="s">
        <v>105</v>
      </c>
    </row>
    <row r="564" spans="1:34" x14ac:dyDescent="0.25">
      <c r="A564" s="16" t="s">
        <v>30</v>
      </c>
      <c r="B564" s="16">
        <v>1</v>
      </c>
      <c r="C564" s="16">
        <v>21</v>
      </c>
      <c r="D564" s="16">
        <v>908</v>
      </c>
      <c r="E564" s="16" t="s">
        <v>40</v>
      </c>
      <c r="F564" s="16" t="s">
        <v>41</v>
      </c>
      <c r="G564" s="16">
        <v>20</v>
      </c>
      <c r="H564" s="16">
        <v>20</v>
      </c>
      <c r="I564" s="16" t="s">
        <v>100</v>
      </c>
      <c r="J564" s="16" t="s">
        <v>162</v>
      </c>
      <c r="K564" s="16" t="s">
        <v>162</v>
      </c>
      <c r="L564" s="16">
        <v>1</v>
      </c>
      <c r="M564" s="16" t="s">
        <v>102</v>
      </c>
      <c r="N564" s="16" t="s">
        <v>50</v>
      </c>
      <c r="O564" s="16" t="s">
        <v>369</v>
      </c>
      <c r="P564" s="16" t="s">
        <v>100</v>
      </c>
      <c r="Q564" s="16" t="s">
        <v>106</v>
      </c>
      <c r="R564" s="16">
        <v>2819236</v>
      </c>
      <c r="T564" s="16">
        <v>201609</v>
      </c>
      <c r="U564" s="16" t="s">
        <v>34</v>
      </c>
      <c r="V564" s="18">
        <v>0</v>
      </c>
      <c r="W564" s="18">
        <v>-3700</v>
      </c>
      <c r="Y564" s="16">
        <v>758587</v>
      </c>
      <c r="AA564" s="16" t="s">
        <v>35</v>
      </c>
      <c r="AB564" s="16" t="s">
        <v>107</v>
      </c>
      <c r="AD564" s="16" t="s">
        <v>363</v>
      </c>
      <c r="AE564" s="16" t="s">
        <v>36</v>
      </c>
      <c r="AG564" s="16" t="s">
        <v>100</v>
      </c>
      <c r="AH564" s="16" t="s">
        <v>105</v>
      </c>
    </row>
    <row r="565" spans="1:34" x14ac:dyDescent="0.25">
      <c r="A565" s="16" t="s">
        <v>30</v>
      </c>
      <c r="B565" s="16">
        <v>1</v>
      </c>
      <c r="C565" s="16">
        <v>21</v>
      </c>
      <c r="D565" s="16">
        <v>908</v>
      </c>
      <c r="E565" s="16" t="s">
        <v>40</v>
      </c>
      <c r="F565" s="16" t="s">
        <v>41</v>
      </c>
      <c r="G565" s="16">
        <v>20</v>
      </c>
      <c r="H565" s="16">
        <v>20</v>
      </c>
      <c r="I565" s="16" t="s">
        <v>100</v>
      </c>
      <c r="J565" s="16" t="s">
        <v>162</v>
      </c>
      <c r="K565" s="16" t="s">
        <v>162</v>
      </c>
      <c r="L565" s="16">
        <v>1</v>
      </c>
      <c r="M565" s="16" t="s">
        <v>102</v>
      </c>
      <c r="N565" s="16" t="s">
        <v>50</v>
      </c>
      <c r="O565" s="16" t="s">
        <v>370</v>
      </c>
      <c r="P565" s="16" t="s">
        <v>100</v>
      </c>
      <c r="Q565" s="16" t="s">
        <v>106</v>
      </c>
      <c r="R565" s="16">
        <v>2826055</v>
      </c>
      <c r="T565" s="16">
        <v>201609</v>
      </c>
      <c r="U565" s="16" t="s">
        <v>34</v>
      </c>
      <c r="V565" s="18">
        <v>0</v>
      </c>
      <c r="W565" s="18">
        <v>-26000</v>
      </c>
      <c r="Y565" s="16">
        <v>758587</v>
      </c>
      <c r="AA565" s="16" t="s">
        <v>35</v>
      </c>
      <c r="AB565" s="16" t="s">
        <v>107</v>
      </c>
      <c r="AD565" s="16" t="s">
        <v>363</v>
      </c>
      <c r="AE565" s="16" t="s">
        <v>36</v>
      </c>
      <c r="AG565" s="16" t="s">
        <v>100</v>
      </c>
      <c r="AH565" s="16" t="s">
        <v>105</v>
      </c>
    </row>
    <row r="566" spans="1:34" x14ac:dyDescent="0.25">
      <c r="A566" s="16" t="s">
        <v>30</v>
      </c>
      <c r="B566" s="16">
        <v>1</v>
      </c>
      <c r="C566" s="16">
        <v>21</v>
      </c>
      <c r="D566" s="16">
        <v>908</v>
      </c>
      <c r="E566" s="16" t="s">
        <v>40</v>
      </c>
      <c r="F566" s="16" t="s">
        <v>41</v>
      </c>
      <c r="G566" s="16">
        <v>20</v>
      </c>
      <c r="H566" s="16">
        <v>20</v>
      </c>
      <c r="I566" s="16" t="s">
        <v>100</v>
      </c>
      <c r="J566" s="16" t="s">
        <v>162</v>
      </c>
      <c r="K566" s="16" t="s">
        <v>162</v>
      </c>
      <c r="L566" s="16">
        <v>1</v>
      </c>
      <c r="M566" s="16" t="s">
        <v>102</v>
      </c>
      <c r="N566" s="16" t="s">
        <v>46</v>
      </c>
      <c r="P566" s="16" t="s">
        <v>100</v>
      </c>
      <c r="Q566" s="16" t="s">
        <v>57</v>
      </c>
      <c r="R566" s="16">
        <v>2830302</v>
      </c>
      <c r="T566" s="16">
        <v>201609</v>
      </c>
      <c r="U566" s="16" t="s">
        <v>37</v>
      </c>
      <c r="V566" s="18">
        <v>0</v>
      </c>
      <c r="W566" s="18">
        <v>13893.8</v>
      </c>
      <c r="Y566" s="16">
        <v>758507</v>
      </c>
      <c r="AA566" s="16" t="s">
        <v>35</v>
      </c>
      <c r="AB566" s="16" t="s">
        <v>214</v>
      </c>
      <c r="AD566" s="16" t="s">
        <v>215</v>
      </c>
      <c r="AE566" s="16" t="s">
        <v>36</v>
      </c>
      <c r="AG566" s="16" t="s">
        <v>100</v>
      </c>
      <c r="AH566" s="16" t="s">
        <v>105</v>
      </c>
    </row>
    <row r="567" spans="1:34" x14ac:dyDescent="0.25">
      <c r="A567" s="16" t="s">
        <v>30</v>
      </c>
      <c r="B567" s="16">
        <v>1</v>
      </c>
      <c r="C567" s="16">
        <v>21</v>
      </c>
      <c r="D567" s="16">
        <v>908</v>
      </c>
      <c r="E567" s="16" t="s">
        <v>40</v>
      </c>
      <c r="F567" s="16" t="s">
        <v>41</v>
      </c>
      <c r="G567" s="16">
        <v>20</v>
      </c>
      <c r="H567" s="16">
        <v>20</v>
      </c>
      <c r="I567" s="16" t="s">
        <v>100</v>
      </c>
      <c r="J567" s="16" t="s">
        <v>162</v>
      </c>
      <c r="K567" s="16" t="s">
        <v>162</v>
      </c>
      <c r="L567" s="16">
        <v>1</v>
      </c>
      <c r="M567" s="16" t="s">
        <v>102</v>
      </c>
      <c r="N567" s="16" t="s">
        <v>46</v>
      </c>
      <c r="O567" s="16" t="s">
        <v>82</v>
      </c>
      <c r="P567" s="16" t="s">
        <v>100</v>
      </c>
      <c r="Q567" s="16" t="s">
        <v>106</v>
      </c>
      <c r="T567" s="16">
        <v>201609</v>
      </c>
      <c r="U567" s="16" t="s">
        <v>34</v>
      </c>
      <c r="V567" s="18">
        <v>0</v>
      </c>
      <c r="W567" s="18">
        <v>-156177.57999999999</v>
      </c>
      <c r="Y567" s="16">
        <v>758507</v>
      </c>
      <c r="AA567" s="16" t="s">
        <v>35</v>
      </c>
      <c r="AB567" s="16" t="s">
        <v>107</v>
      </c>
      <c r="AD567" s="16" t="s">
        <v>222</v>
      </c>
      <c r="AE567" s="16" t="s">
        <v>36</v>
      </c>
      <c r="AG567" s="16" t="s">
        <v>100</v>
      </c>
      <c r="AH567" s="16" t="s">
        <v>105</v>
      </c>
    </row>
    <row r="568" spans="1:34" x14ac:dyDescent="0.25">
      <c r="A568" s="16" t="s">
        <v>30</v>
      </c>
      <c r="B568" s="16">
        <v>1</v>
      </c>
      <c r="C568" s="16">
        <v>21</v>
      </c>
      <c r="D568" s="16">
        <v>908</v>
      </c>
      <c r="E568" s="16" t="s">
        <v>40</v>
      </c>
      <c r="F568" s="16" t="s">
        <v>41</v>
      </c>
      <c r="G568" s="16">
        <v>20</v>
      </c>
      <c r="H568" s="16">
        <v>20</v>
      </c>
      <c r="I568" s="16" t="s">
        <v>100</v>
      </c>
      <c r="J568" s="16" t="s">
        <v>162</v>
      </c>
      <c r="K568" s="16" t="s">
        <v>162</v>
      </c>
      <c r="L568" s="16">
        <v>1</v>
      </c>
      <c r="M568" s="16" t="s">
        <v>102</v>
      </c>
      <c r="N568" s="16" t="s">
        <v>46</v>
      </c>
      <c r="O568" s="16" t="s">
        <v>82</v>
      </c>
      <c r="P568" s="16" t="s">
        <v>100</v>
      </c>
      <c r="Q568" s="16" t="s">
        <v>106</v>
      </c>
      <c r="T568" s="16">
        <v>201609</v>
      </c>
      <c r="U568" s="16" t="s">
        <v>37</v>
      </c>
      <c r="V568" s="18">
        <v>0</v>
      </c>
      <c r="W568" s="18">
        <v>6009.09</v>
      </c>
      <c r="Y568" s="16">
        <v>758507</v>
      </c>
      <c r="AA568" s="16" t="s">
        <v>35</v>
      </c>
      <c r="AB568" s="16" t="s">
        <v>107</v>
      </c>
      <c r="AD568" s="16" t="s">
        <v>222</v>
      </c>
      <c r="AE568" s="16" t="s">
        <v>36</v>
      </c>
      <c r="AG568" s="16" t="s">
        <v>100</v>
      </c>
      <c r="AH568" s="16" t="s">
        <v>105</v>
      </c>
    </row>
    <row r="569" spans="1:34" x14ac:dyDescent="0.25">
      <c r="A569" s="16" t="s">
        <v>30</v>
      </c>
      <c r="B569" s="16">
        <v>1</v>
      </c>
      <c r="C569" s="16">
        <v>21</v>
      </c>
      <c r="D569" s="16">
        <v>908</v>
      </c>
      <c r="E569" s="16" t="s">
        <v>40</v>
      </c>
      <c r="F569" s="16" t="s">
        <v>41</v>
      </c>
      <c r="G569" s="16">
        <v>20</v>
      </c>
      <c r="H569" s="16">
        <v>20</v>
      </c>
      <c r="I569" s="16" t="s">
        <v>100</v>
      </c>
      <c r="J569" s="16" t="s">
        <v>162</v>
      </c>
      <c r="K569" s="16" t="s">
        <v>162</v>
      </c>
      <c r="L569" s="16">
        <v>1</v>
      </c>
      <c r="M569" s="16" t="s">
        <v>102</v>
      </c>
      <c r="N569" s="16" t="s">
        <v>46</v>
      </c>
      <c r="O569" s="16" t="s">
        <v>82</v>
      </c>
      <c r="P569" s="16" t="s">
        <v>100</v>
      </c>
      <c r="Q569" s="16" t="s">
        <v>106</v>
      </c>
      <c r="T569" s="16">
        <v>201609</v>
      </c>
      <c r="U569" s="16" t="s">
        <v>37</v>
      </c>
      <c r="V569" s="18">
        <v>0</v>
      </c>
      <c r="W569" s="18">
        <v>163616.26999999999</v>
      </c>
      <c r="Y569" s="16">
        <v>758507</v>
      </c>
      <c r="AA569" s="16" t="s">
        <v>35</v>
      </c>
      <c r="AB569" s="16" t="s">
        <v>107</v>
      </c>
      <c r="AD569" s="16" t="s">
        <v>223</v>
      </c>
      <c r="AE569" s="16" t="s">
        <v>36</v>
      </c>
      <c r="AG569" s="16" t="s">
        <v>100</v>
      </c>
      <c r="AH569" s="16" t="s">
        <v>105</v>
      </c>
    </row>
    <row r="570" spans="1:34" x14ac:dyDescent="0.25">
      <c r="A570" s="16" t="s">
        <v>30</v>
      </c>
      <c r="B570" s="16">
        <v>1</v>
      </c>
      <c r="C570" s="16">
        <v>21</v>
      </c>
      <c r="D570" s="16">
        <v>908</v>
      </c>
      <c r="E570" s="16" t="s">
        <v>40</v>
      </c>
      <c r="F570" s="16" t="s">
        <v>41</v>
      </c>
      <c r="G570" s="16">
        <v>20</v>
      </c>
      <c r="H570" s="16">
        <v>20</v>
      </c>
      <c r="I570" s="16" t="s">
        <v>100</v>
      </c>
      <c r="J570" s="16" t="s">
        <v>166</v>
      </c>
      <c r="K570" s="16" t="s">
        <v>166</v>
      </c>
      <c r="L570" s="16">
        <v>1</v>
      </c>
      <c r="M570" s="16" t="s">
        <v>102</v>
      </c>
      <c r="N570" s="16" t="s">
        <v>50</v>
      </c>
      <c r="P570" s="16" t="s">
        <v>57</v>
      </c>
      <c r="Q570" s="16" t="s">
        <v>331</v>
      </c>
      <c r="R570" s="16">
        <v>2822090</v>
      </c>
      <c r="S570" s="62" t="s">
        <v>378</v>
      </c>
      <c r="T570" s="16">
        <v>201609</v>
      </c>
      <c r="U570" s="16" t="s">
        <v>37</v>
      </c>
      <c r="V570" s="18">
        <v>126925</v>
      </c>
      <c r="W570" s="18">
        <v>126925</v>
      </c>
      <c r="X570" s="16" t="s">
        <v>56</v>
      </c>
      <c r="Y570" s="16">
        <v>758587</v>
      </c>
      <c r="AA570" s="16" t="s">
        <v>35</v>
      </c>
      <c r="AB570" s="16" t="s">
        <v>55</v>
      </c>
      <c r="AD570" s="16" t="s">
        <v>379</v>
      </c>
      <c r="AE570" s="16" t="s">
        <v>45</v>
      </c>
      <c r="AG570" s="16">
        <v>8454</v>
      </c>
      <c r="AH570" s="16" t="s">
        <v>105</v>
      </c>
    </row>
    <row r="571" spans="1:34" x14ac:dyDescent="0.25">
      <c r="A571" s="16" t="s">
        <v>30</v>
      </c>
      <c r="B571" s="16">
        <v>1</v>
      </c>
      <c r="C571" s="16">
        <v>21</v>
      </c>
      <c r="D571" s="16">
        <v>908</v>
      </c>
      <c r="E571" s="16" t="s">
        <v>40</v>
      </c>
      <c r="F571" s="16" t="s">
        <v>41</v>
      </c>
      <c r="G571" s="16">
        <v>20</v>
      </c>
      <c r="H571" s="16">
        <v>20</v>
      </c>
      <c r="I571" s="16" t="s">
        <v>100</v>
      </c>
      <c r="J571" s="16" t="s">
        <v>166</v>
      </c>
      <c r="K571" s="16" t="s">
        <v>166</v>
      </c>
      <c r="L571" s="16">
        <v>1</v>
      </c>
      <c r="M571" s="16" t="s">
        <v>102</v>
      </c>
      <c r="N571" s="16" t="s">
        <v>50</v>
      </c>
      <c r="P571" s="16" t="s">
        <v>57</v>
      </c>
      <c r="Q571" s="16" t="s">
        <v>331</v>
      </c>
      <c r="R571" s="16">
        <v>2827328</v>
      </c>
      <c r="S571" s="62" t="s">
        <v>380</v>
      </c>
      <c r="T571" s="16">
        <v>201609</v>
      </c>
      <c r="U571" s="16" t="s">
        <v>37</v>
      </c>
      <c r="V571" s="18">
        <v>247875</v>
      </c>
      <c r="W571" s="18">
        <v>247875</v>
      </c>
      <c r="X571" s="16" t="s">
        <v>56</v>
      </c>
      <c r="Y571" s="16">
        <v>758587</v>
      </c>
      <c r="AA571" s="16" t="s">
        <v>35</v>
      </c>
      <c r="AB571" s="16" t="s">
        <v>55</v>
      </c>
      <c r="AD571" s="16" t="s">
        <v>381</v>
      </c>
      <c r="AE571" s="16" t="s">
        <v>45</v>
      </c>
      <c r="AG571" s="16">
        <v>8454</v>
      </c>
      <c r="AH571" s="16" t="s">
        <v>105</v>
      </c>
    </row>
    <row r="572" spans="1:34" x14ac:dyDescent="0.25">
      <c r="A572" s="16" t="s">
        <v>30</v>
      </c>
      <c r="B572" s="16">
        <v>1</v>
      </c>
      <c r="C572" s="16">
        <v>21</v>
      </c>
      <c r="D572" s="16">
        <v>908</v>
      </c>
      <c r="E572" s="16" t="s">
        <v>40</v>
      </c>
      <c r="F572" s="16" t="s">
        <v>41</v>
      </c>
      <c r="G572" s="16">
        <v>20</v>
      </c>
      <c r="H572" s="16">
        <v>20</v>
      </c>
      <c r="I572" s="16" t="s">
        <v>100</v>
      </c>
      <c r="J572" s="16" t="s">
        <v>166</v>
      </c>
      <c r="K572" s="16" t="s">
        <v>166</v>
      </c>
      <c r="L572" s="16">
        <v>1</v>
      </c>
      <c r="M572" s="16" t="s">
        <v>102</v>
      </c>
      <c r="N572" s="16" t="s">
        <v>50</v>
      </c>
      <c r="P572" s="16" t="s">
        <v>57</v>
      </c>
      <c r="Q572" s="16" t="s">
        <v>331</v>
      </c>
      <c r="R572" s="16">
        <v>2830790</v>
      </c>
      <c r="S572" s="62" t="s">
        <v>382</v>
      </c>
      <c r="T572" s="16">
        <v>201609</v>
      </c>
      <c r="U572" s="16" t="s">
        <v>37</v>
      </c>
      <c r="V572" s="18">
        <v>127800</v>
      </c>
      <c r="W572" s="18">
        <v>127800</v>
      </c>
      <c r="X572" s="16" t="s">
        <v>56</v>
      </c>
      <c r="Y572" s="16">
        <v>758587</v>
      </c>
      <c r="AA572" s="16" t="s">
        <v>35</v>
      </c>
      <c r="AB572" s="16" t="s">
        <v>55</v>
      </c>
      <c r="AD572" s="16" t="s">
        <v>252</v>
      </c>
      <c r="AE572" s="16" t="s">
        <v>45</v>
      </c>
      <c r="AG572" s="16">
        <v>8454</v>
      </c>
      <c r="AH572" s="16" t="s">
        <v>105</v>
      </c>
    </row>
    <row r="573" spans="1:34" x14ac:dyDescent="0.25">
      <c r="A573" s="16" t="s">
        <v>30</v>
      </c>
      <c r="B573" s="16">
        <v>1</v>
      </c>
      <c r="C573" s="16">
        <v>21</v>
      </c>
      <c r="D573" s="16">
        <v>908</v>
      </c>
      <c r="E573" s="16" t="s">
        <v>40</v>
      </c>
      <c r="F573" s="16" t="s">
        <v>41</v>
      </c>
      <c r="G573" s="16">
        <v>20</v>
      </c>
      <c r="H573" s="16">
        <v>20</v>
      </c>
      <c r="I573" s="16" t="s">
        <v>100</v>
      </c>
      <c r="J573" s="16" t="s">
        <v>166</v>
      </c>
      <c r="K573" s="16" t="s">
        <v>166</v>
      </c>
      <c r="L573" s="16">
        <v>1</v>
      </c>
      <c r="M573" s="16" t="s">
        <v>102</v>
      </c>
      <c r="N573" s="16" t="s">
        <v>50</v>
      </c>
      <c r="P573" s="16" t="s">
        <v>57</v>
      </c>
      <c r="Q573" s="16" t="s">
        <v>331</v>
      </c>
      <c r="R573" s="16">
        <v>2832404</v>
      </c>
      <c r="S573" s="62" t="s">
        <v>383</v>
      </c>
      <c r="T573" s="16">
        <v>201609</v>
      </c>
      <c r="U573" s="16" t="s">
        <v>37</v>
      </c>
      <c r="V573" s="18">
        <v>77625</v>
      </c>
      <c r="W573" s="18">
        <v>77625</v>
      </c>
      <c r="X573" s="16" t="s">
        <v>56</v>
      </c>
      <c r="Y573" s="16">
        <v>758587</v>
      </c>
      <c r="AA573" s="16" t="s">
        <v>35</v>
      </c>
      <c r="AB573" s="16" t="s">
        <v>55</v>
      </c>
      <c r="AD573" s="16" t="s">
        <v>355</v>
      </c>
      <c r="AE573" s="16" t="s">
        <v>45</v>
      </c>
      <c r="AG573" s="16">
        <v>8454</v>
      </c>
      <c r="AH573" s="16" t="s">
        <v>105</v>
      </c>
    </row>
    <row r="574" spans="1:34" x14ac:dyDescent="0.25">
      <c r="A574" s="16" t="s">
        <v>30</v>
      </c>
      <c r="B574" s="16">
        <v>1</v>
      </c>
      <c r="C574" s="16">
        <v>21</v>
      </c>
      <c r="D574" s="16">
        <v>908</v>
      </c>
      <c r="E574" s="16" t="s">
        <v>40</v>
      </c>
      <c r="F574" s="16" t="s">
        <v>41</v>
      </c>
      <c r="G574" s="16">
        <v>20</v>
      </c>
      <c r="H574" s="16">
        <v>20</v>
      </c>
      <c r="I574" s="16" t="s">
        <v>100</v>
      </c>
      <c r="J574" s="16" t="s">
        <v>166</v>
      </c>
      <c r="K574" s="16" t="s">
        <v>166</v>
      </c>
      <c r="L574" s="16">
        <v>1</v>
      </c>
      <c r="M574" s="16" t="s">
        <v>102</v>
      </c>
      <c r="N574" s="16" t="s">
        <v>50</v>
      </c>
      <c r="P574" s="16" t="s">
        <v>57</v>
      </c>
      <c r="Q574" s="16" t="s">
        <v>331</v>
      </c>
      <c r="R574" s="16">
        <v>2837464</v>
      </c>
      <c r="S574" s="62" t="s">
        <v>384</v>
      </c>
      <c r="T574" s="16">
        <v>201609</v>
      </c>
      <c r="U574" s="16" t="s">
        <v>37</v>
      </c>
      <c r="V574" s="18">
        <v>151450</v>
      </c>
      <c r="W574" s="18">
        <v>151450</v>
      </c>
      <c r="X574" s="16" t="s">
        <v>56</v>
      </c>
      <c r="Y574" s="16">
        <v>758587</v>
      </c>
      <c r="AA574" s="16" t="s">
        <v>35</v>
      </c>
      <c r="AB574" s="16" t="s">
        <v>55</v>
      </c>
      <c r="AD574" s="16" t="s">
        <v>337</v>
      </c>
      <c r="AE574" s="16" t="s">
        <v>45</v>
      </c>
      <c r="AG574" s="16">
        <v>8454</v>
      </c>
      <c r="AH574" s="16" t="s">
        <v>105</v>
      </c>
    </row>
    <row r="575" spans="1:34" x14ac:dyDescent="0.25">
      <c r="A575" s="16" t="s">
        <v>30</v>
      </c>
      <c r="B575" s="16">
        <v>1</v>
      </c>
      <c r="C575" s="16">
        <v>21</v>
      </c>
      <c r="D575" s="16">
        <v>908</v>
      </c>
      <c r="E575" s="16" t="s">
        <v>40</v>
      </c>
      <c r="F575" s="16" t="s">
        <v>41</v>
      </c>
      <c r="G575" s="16">
        <v>20</v>
      </c>
      <c r="H575" s="16">
        <v>20</v>
      </c>
      <c r="I575" s="16" t="s">
        <v>100</v>
      </c>
      <c r="J575" s="16" t="s">
        <v>166</v>
      </c>
      <c r="K575" s="16" t="s">
        <v>166</v>
      </c>
      <c r="L575" s="16">
        <v>1</v>
      </c>
      <c r="M575" s="16" t="s">
        <v>102</v>
      </c>
      <c r="N575" s="16" t="s">
        <v>50</v>
      </c>
      <c r="O575" s="16" t="s">
        <v>82</v>
      </c>
      <c r="P575" s="16" t="s">
        <v>100</v>
      </c>
      <c r="Q575" s="16" t="s">
        <v>106</v>
      </c>
      <c r="T575" s="16">
        <v>201609</v>
      </c>
      <c r="U575" s="16" t="s">
        <v>34</v>
      </c>
      <c r="V575" s="18">
        <v>0</v>
      </c>
      <c r="W575" s="18">
        <v>-157350</v>
      </c>
      <c r="Y575" s="16">
        <v>758507</v>
      </c>
      <c r="AA575" s="16" t="s">
        <v>35</v>
      </c>
      <c r="AB575" s="16" t="s">
        <v>107</v>
      </c>
      <c r="AD575" s="16" t="s">
        <v>222</v>
      </c>
      <c r="AE575" s="16" t="s">
        <v>36</v>
      </c>
      <c r="AG575" s="16" t="s">
        <v>100</v>
      </c>
      <c r="AH575" s="16" t="s">
        <v>105</v>
      </c>
    </row>
    <row r="576" spans="1:34" x14ac:dyDescent="0.25">
      <c r="A576" s="16" t="s">
        <v>30</v>
      </c>
      <c r="B576" s="16">
        <v>1</v>
      </c>
      <c r="C576" s="16">
        <v>21</v>
      </c>
      <c r="D576" s="16">
        <v>908</v>
      </c>
      <c r="E576" s="16" t="s">
        <v>40</v>
      </c>
      <c r="F576" s="16" t="s">
        <v>41</v>
      </c>
      <c r="G576" s="16">
        <v>20</v>
      </c>
      <c r="H576" s="16">
        <v>20</v>
      </c>
      <c r="I576" s="16" t="s">
        <v>100</v>
      </c>
      <c r="J576" s="16" t="s">
        <v>166</v>
      </c>
      <c r="K576" s="16" t="s">
        <v>166</v>
      </c>
      <c r="L576" s="16">
        <v>1</v>
      </c>
      <c r="M576" s="16" t="s">
        <v>102</v>
      </c>
      <c r="N576" s="16" t="s">
        <v>50</v>
      </c>
      <c r="O576" s="16" t="s">
        <v>82</v>
      </c>
      <c r="P576" s="16" t="s">
        <v>100</v>
      </c>
      <c r="Q576" s="16" t="s">
        <v>106</v>
      </c>
      <c r="T576" s="16">
        <v>201609</v>
      </c>
      <c r="U576" s="16" t="s">
        <v>37</v>
      </c>
      <c r="V576" s="18">
        <v>0</v>
      </c>
      <c r="W576" s="18">
        <v>154025</v>
      </c>
      <c r="Y576" s="16">
        <v>758507</v>
      </c>
      <c r="AA576" s="16" t="s">
        <v>35</v>
      </c>
      <c r="AB576" s="16" t="s">
        <v>107</v>
      </c>
      <c r="AD576" s="16" t="s">
        <v>223</v>
      </c>
      <c r="AE576" s="16" t="s">
        <v>36</v>
      </c>
      <c r="AG576" s="16" t="s">
        <v>100</v>
      </c>
      <c r="AH576" s="16" t="s">
        <v>105</v>
      </c>
    </row>
    <row r="577" spans="1:34" x14ac:dyDescent="0.25">
      <c r="A577" s="16" t="s">
        <v>30</v>
      </c>
      <c r="B577" s="16">
        <v>1</v>
      </c>
      <c r="C577" s="16">
        <v>21</v>
      </c>
      <c r="D577" s="16">
        <v>908</v>
      </c>
      <c r="E577" s="16" t="s">
        <v>40</v>
      </c>
      <c r="F577" s="16" t="s">
        <v>41</v>
      </c>
      <c r="G577" s="16">
        <v>20</v>
      </c>
      <c r="H577" s="16">
        <v>20</v>
      </c>
      <c r="I577" s="16" t="s">
        <v>100</v>
      </c>
      <c r="J577" s="16" t="s">
        <v>166</v>
      </c>
      <c r="K577" s="16" t="s">
        <v>166</v>
      </c>
      <c r="L577" s="16">
        <v>1</v>
      </c>
      <c r="M577" s="16" t="s">
        <v>102</v>
      </c>
      <c r="N577" s="16" t="s">
        <v>46</v>
      </c>
      <c r="P577" s="16" t="s">
        <v>100</v>
      </c>
      <c r="Q577" s="16" t="s">
        <v>57</v>
      </c>
      <c r="R577" s="16">
        <v>2830302</v>
      </c>
      <c r="T577" s="16">
        <v>201609</v>
      </c>
      <c r="U577" s="16" t="s">
        <v>37</v>
      </c>
      <c r="V577" s="18">
        <v>0</v>
      </c>
      <c r="W577" s="18">
        <v>575555.29</v>
      </c>
      <c r="Y577" s="16">
        <v>758507</v>
      </c>
      <c r="AA577" s="16" t="s">
        <v>35</v>
      </c>
      <c r="AB577" s="16" t="s">
        <v>214</v>
      </c>
      <c r="AD577" s="16" t="s">
        <v>215</v>
      </c>
      <c r="AE577" s="16" t="s">
        <v>36</v>
      </c>
      <c r="AG577" s="16" t="s">
        <v>100</v>
      </c>
      <c r="AH577" s="16" t="s">
        <v>105</v>
      </c>
    </row>
    <row r="578" spans="1:34" x14ac:dyDescent="0.25">
      <c r="A578" s="16" t="s">
        <v>30</v>
      </c>
      <c r="B578" s="16">
        <v>1</v>
      </c>
      <c r="C578" s="16">
        <v>21</v>
      </c>
      <c r="D578" s="16">
        <v>908</v>
      </c>
      <c r="E578" s="16" t="s">
        <v>40</v>
      </c>
      <c r="F578" s="16" t="s">
        <v>41</v>
      </c>
      <c r="G578" s="16">
        <v>20</v>
      </c>
      <c r="H578" s="16">
        <v>20</v>
      </c>
      <c r="I578" s="16" t="s">
        <v>100</v>
      </c>
      <c r="J578" s="16" t="s">
        <v>166</v>
      </c>
      <c r="K578" s="16" t="s">
        <v>166</v>
      </c>
      <c r="L578" s="16">
        <v>1</v>
      </c>
      <c r="M578" s="16" t="s">
        <v>102</v>
      </c>
      <c r="N578" s="16" t="s">
        <v>46</v>
      </c>
      <c r="O578" s="16" t="s">
        <v>82</v>
      </c>
      <c r="P578" s="16" t="s">
        <v>100</v>
      </c>
      <c r="Q578" s="16" t="s">
        <v>106</v>
      </c>
      <c r="T578" s="16">
        <v>201609</v>
      </c>
      <c r="U578" s="16" t="s">
        <v>34</v>
      </c>
      <c r="V578" s="18">
        <v>0</v>
      </c>
      <c r="W578" s="18">
        <v>-1243806.01</v>
      </c>
      <c r="Y578" s="16">
        <v>758507</v>
      </c>
      <c r="AA578" s="16" t="s">
        <v>35</v>
      </c>
      <c r="AB578" s="16" t="s">
        <v>107</v>
      </c>
      <c r="AD578" s="16" t="s">
        <v>222</v>
      </c>
      <c r="AE578" s="16" t="s">
        <v>36</v>
      </c>
      <c r="AG578" s="16" t="s">
        <v>100</v>
      </c>
      <c r="AH578" s="16" t="s">
        <v>105</v>
      </c>
    </row>
    <row r="579" spans="1:34" x14ac:dyDescent="0.25">
      <c r="A579" s="16" t="s">
        <v>30</v>
      </c>
      <c r="B579" s="16">
        <v>1</v>
      </c>
      <c r="C579" s="16">
        <v>21</v>
      </c>
      <c r="D579" s="16">
        <v>908</v>
      </c>
      <c r="E579" s="16" t="s">
        <v>40</v>
      </c>
      <c r="F579" s="16" t="s">
        <v>41</v>
      </c>
      <c r="G579" s="16">
        <v>20</v>
      </c>
      <c r="H579" s="16">
        <v>20</v>
      </c>
      <c r="I579" s="16" t="s">
        <v>100</v>
      </c>
      <c r="J579" s="16" t="s">
        <v>166</v>
      </c>
      <c r="K579" s="16" t="s">
        <v>166</v>
      </c>
      <c r="L579" s="16">
        <v>1</v>
      </c>
      <c r="M579" s="16" t="s">
        <v>102</v>
      </c>
      <c r="N579" s="16" t="s">
        <v>46</v>
      </c>
      <c r="O579" s="16" t="s">
        <v>82</v>
      </c>
      <c r="P579" s="16" t="s">
        <v>100</v>
      </c>
      <c r="Q579" s="16" t="s">
        <v>106</v>
      </c>
      <c r="T579" s="16">
        <v>201609</v>
      </c>
      <c r="U579" s="16" t="s">
        <v>37</v>
      </c>
      <c r="V579" s="18">
        <v>0</v>
      </c>
      <c r="W579" s="18">
        <v>681842.68</v>
      </c>
      <c r="Y579" s="16">
        <v>758507</v>
      </c>
      <c r="AA579" s="16" t="s">
        <v>35</v>
      </c>
      <c r="AB579" s="16" t="s">
        <v>107</v>
      </c>
      <c r="AD579" s="16" t="s">
        <v>223</v>
      </c>
      <c r="AE579" s="16" t="s">
        <v>36</v>
      </c>
      <c r="AG579" s="16" t="s">
        <v>100</v>
      </c>
      <c r="AH579" s="16" t="s">
        <v>105</v>
      </c>
    </row>
    <row r="580" spans="1:34" x14ac:dyDescent="0.25">
      <c r="A580" s="16" t="s">
        <v>30</v>
      </c>
      <c r="B580" s="16">
        <v>1</v>
      </c>
      <c r="C580" s="16">
        <v>21</v>
      </c>
      <c r="D580" s="16">
        <v>908</v>
      </c>
      <c r="E580" s="16" t="s">
        <v>40</v>
      </c>
      <c r="F580" s="16" t="s">
        <v>41</v>
      </c>
      <c r="G580" s="16">
        <v>20</v>
      </c>
      <c r="H580" s="16">
        <v>20</v>
      </c>
      <c r="I580" s="16" t="s">
        <v>100</v>
      </c>
      <c r="J580" s="16" t="s">
        <v>168</v>
      </c>
      <c r="K580" s="16" t="s">
        <v>168</v>
      </c>
      <c r="L580" s="16">
        <v>1</v>
      </c>
      <c r="M580" s="16" t="s">
        <v>102</v>
      </c>
      <c r="N580" s="16" t="s">
        <v>50</v>
      </c>
      <c r="P580" s="16" t="s">
        <v>57</v>
      </c>
      <c r="Q580" s="16" t="s">
        <v>331</v>
      </c>
      <c r="R580" s="16">
        <v>2819438</v>
      </c>
      <c r="S580" s="62" t="s">
        <v>387</v>
      </c>
      <c r="T580" s="16">
        <v>201609</v>
      </c>
      <c r="U580" s="16" t="s">
        <v>37</v>
      </c>
      <c r="V580" s="18">
        <v>9773.16</v>
      </c>
      <c r="W580" s="18">
        <v>9773.16</v>
      </c>
      <c r="X580" s="16" t="s">
        <v>56</v>
      </c>
      <c r="Y580" s="16">
        <v>758587</v>
      </c>
      <c r="AA580" s="16" t="s">
        <v>35</v>
      </c>
      <c r="AB580" s="16" t="s">
        <v>55</v>
      </c>
      <c r="AD580" s="16" t="s">
        <v>349</v>
      </c>
      <c r="AE580" s="16" t="s">
        <v>45</v>
      </c>
      <c r="AG580" s="16">
        <v>8454</v>
      </c>
      <c r="AH580" s="16" t="s">
        <v>105</v>
      </c>
    </row>
    <row r="581" spans="1:34" x14ac:dyDescent="0.25">
      <c r="A581" s="16" t="s">
        <v>30</v>
      </c>
      <c r="B581" s="16">
        <v>1</v>
      </c>
      <c r="C581" s="16">
        <v>21</v>
      </c>
      <c r="D581" s="16">
        <v>908</v>
      </c>
      <c r="E581" s="16" t="s">
        <v>40</v>
      </c>
      <c r="F581" s="16" t="s">
        <v>41</v>
      </c>
      <c r="G581" s="16">
        <v>20</v>
      </c>
      <c r="H581" s="16">
        <v>20</v>
      </c>
      <c r="I581" s="16" t="s">
        <v>100</v>
      </c>
      <c r="J581" s="16" t="s">
        <v>168</v>
      </c>
      <c r="K581" s="16" t="s">
        <v>168</v>
      </c>
      <c r="L581" s="16">
        <v>1</v>
      </c>
      <c r="M581" s="16" t="s">
        <v>102</v>
      </c>
      <c r="N581" s="16" t="s">
        <v>50</v>
      </c>
      <c r="P581" s="16" t="s">
        <v>57</v>
      </c>
      <c r="Q581" s="16" t="s">
        <v>331</v>
      </c>
      <c r="R581" s="16">
        <v>2831588</v>
      </c>
      <c r="S581" s="62" t="s">
        <v>388</v>
      </c>
      <c r="T581" s="16">
        <v>201609</v>
      </c>
      <c r="U581" s="16" t="s">
        <v>37</v>
      </c>
      <c r="V581" s="18">
        <v>13962</v>
      </c>
      <c r="W581" s="18">
        <v>13962</v>
      </c>
      <c r="X581" s="16" t="s">
        <v>56</v>
      </c>
      <c r="Y581" s="16">
        <v>758587</v>
      </c>
      <c r="AA581" s="16" t="s">
        <v>35</v>
      </c>
      <c r="AB581" s="16" t="s">
        <v>55</v>
      </c>
      <c r="AD581" s="16" t="s">
        <v>260</v>
      </c>
      <c r="AE581" s="16" t="s">
        <v>45</v>
      </c>
      <c r="AG581" s="16">
        <v>8454</v>
      </c>
      <c r="AH581" s="16" t="s">
        <v>105</v>
      </c>
    </row>
    <row r="582" spans="1:34" x14ac:dyDescent="0.25">
      <c r="A582" s="16" t="s">
        <v>30</v>
      </c>
      <c r="B582" s="16">
        <v>1</v>
      </c>
      <c r="C582" s="16">
        <v>21</v>
      </c>
      <c r="D582" s="16">
        <v>908</v>
      </c>
      <c r="E582" s="16" t="s">
        <v>40</v>
      </c>
      <c r="F582" s="16" t="s">
        <v>41</v>
      </c>
      <c r="G582" s="16">
        <v>20</v>
      </c>
      <c r="H582" s="16">
        <v>20</v>
      </c>
      <c r="I582" s="16" t="s">
        <v>100</v>
      </c>
      <c r="J582" s="16" t="s">
        <v>168</v>
      </c>
      <c r="K582" s="16" t="s">
        <v>168</v>
      </c>
      <c r="L582" s="16">
        <v>1</v>
      </c>
      <c r="M582" s="16" t="s">
        <v>102</v>
      </c>
      <c r="N582" s="16" t="s">
        <v>50</v>
      </c>
      <c r="P582" s="16" t="s">
        <v>57</v>
      </c>
      <c r="Q582" s="16" t="s">
        <v>331</v>
      </c>
      <c r="R582" s="16">
        <v>2833337</v>
      </c>
      <c r="S582" s="62" t="s">
        <v>389</v>
      </c>
      <c r="T582" s="16">
        <v>201609</v>
      </c>
      <c r="U582" s="16" t="s">
        <v>37</v>
      </c>
      <c r="V582" s="18">
        <v>5379.59</v>
      </c>
      <c r="W582" s="18">
        <v>5379.59</v>
      </c>
      <c r="X582" s="16" t="s">
        <v>56</v>
      </c>
      <c r="Y582" s="16">
        <v>758587</v>
      </c>
      <c r="AA582" s="16" t="s">
        <v>35</v>
      </c>
      <c r="AB582" s="16" t="s">
        <v>55</v>
      </c>
      <c r="AD582" s="16" t="s">
        <v>390</v>
      </c>
      <c r="AE582" s="16" t="s">
        <v>45</v>
      </c>
      <c r="AG582" s="16">
        <v>8454</v>
      </c>
      <c r="AH582" s="16" t="s">
        <v>105</v>
      </c>
    </row>
    <row r="583" spans="1:34" x14ac:dyDescent="0.25">
      <c r="A583" s="16" t="s">
        <v>30</v>
      </c>
      <c r="B583" s="16">
        <v>1</v>
      </c>
      <c r="C583" s="16">
        <v>21</v>
      </c>
      <c r="D583" s="16">
        <v>908</v>
      </c>
      <c r="E583" s="16" t="s">
        <v>40</v>
      </c>
      <c r="F583" s="16" t="s">
        <v>41</v>
      </c>
      <c r="G583" s="16">
        <v>20</v>
      </c>
      <c r="H583" s="16">
        <v>20</v>
      </c>
      <c r="I583" s="16" t="s">
        <v>100</v>
      </c>
      <c r="J583" s="16" t="s">
        <v>168</v>
      </c>
      <c r="K583" s="16" t="s">
        <v>168</v>
      </c>
      <c r="L583" s="16">
        <v>1</v>
      </c>
      <c r="M583" s="16" t="s">
        <v>102</v>
      </c>
      <c r="N583" s="16" t="s">
        <v>50</v>
      </c>
      <c r="P583" s="16" t="s">
        <v>57</v>
      </c>
      <c r="Q583" s="16" t="s">
        <v>331</v>
      </c>
      <c r="R583" s="16">
        <v>2833343</v>
      </c>
      <c r="S583" s="62" t="s">
        <v>391</v>
      </c>
      <c r="T583" s="16">
        <v>201609</v>
      </c>
      <c r="U583" s="16" t="s">
        <v>37</v>
      </c>
      <c r="V583" s="18">
        <v>53.68</v>
      </c>
      <c r="W583" s="18">
        <v>53.68</v>
      </c>
      <c r="X583" s="16" t="s">
        <v>56</v>
      </c>
      <c r="Y583" s="16">
        <v>758587</v>
      </c>
      <c r="AA583" s="16" t="s">
        <v>35</v>
      </c>
      <c r="AB583" s="16" t="s">
        <v>55</v>
      </c>
      <c r="AD583" s="16" t="s">
        <v>390</v>
      </c>
      <c r="AE583" s="16" t="s">
        <v>45</v>
      </c>
      <c r="AG583" s="16">
        <v>8454</v>
      </c>
      <c r="AH583" s="16" t="s">
        <v>105</v>
      </c>
    </row>
    <row r="584" spans="1:34" x14ac:dyDescent="0.25">
      <c r="A584" s="16" t="s">
        <v>30</v>
      </c>
      <c r="B584" s="16">
        <v>1</v>
      </c>
      <c r="C584" s="16">
        <v>21</v>
      </c>
      <c r="D584" s="16">
        <v>908</v>
      </c>
      <c r="E584" s="16" t="s">
        <v>40</v>
      </c>
      <c r="F584" s="16" t="s">
        <v>41</v>
      </c>
      <c r="G584" s="16">
        <v>20</v>
      </c>
      <c r="H584" s="16">
        <v>20</v>
      </c>
      <c r="I584" s="16" t="s">
        <v>100</v>
      </c>
      <c r="J584" s="16" t="s">
        <v>168</v>
      </c>
      <c r="K584" s="16" t="s">
        <v>168</v>
      </c>
      <c r="L584" s="16">
        <v>1</v>
      </c>
      <c r="M584" s="16" t="s">
        <v>102</v>
      </c>
      <c r="N584" s="16" t="s">
        <v>50</v>
      </c>
      <c r="O584" s="16" t="s">
        <v>82</v>
      </c>
      <c r="P584" s="16" t="s">
        <v>100</v>
      </c>
      <c r="Q584" s="16" t="s">
        <v>106</v>
      </c>
      <c r="T584" s="16">
        <v>201609</v>
      </c>
      <c r="U584" s="16" t="s">
        <v>34</v>
      </c>
      <c r="V584" s="18">
        <v>0</v>
      </c>
      <c r="W584" s="18">
        <v>-104027</v>
      </c>
      <c r="Y584" s="16">
        <v>758507</v>
      </c>
      <c r="AA584" s="16" t="s">
        <v>35</v>
      </c>
      <c r="AB584" s="16" t="s">
        <v>107</v>
      </c>
      <c r="AD584" s="16" t="s">
        <v>222</v>
      </c>
      <c r="AE584" s="16" t="s">
        <v>36</v>
      </c>
      <c r="AG584" s="16" t="s">
        <v>100</v>
      </c>
      <c r="AH584" s="16" t="s">
        <v>105</v>
      </c>
    </row>
    <row r="585" spans="1:34" x14ac:dyDescent="0.25">
      <c r="A585" s="16" t="s">
        <v>30</v>
      </c>
      <c r="B585" s="16">
        <v>1</v>
      </c>
      <c r="C585" s="16">
        <v>21</v>
      </c>
      <c r="D585" s="16">
        <v>908</v>
      </c>
      <c r="E585" s="16" t="s">
        <v>40</v>
      </c>
      <c r="F585" s="16" t="s">
        <v>41</v>
      </c>
      <c r="G585" s="16">
        <v>20</v>
      </c>
      <c r="H585" s="16">
        <v>20</v>
      </c>
      <c r="I585" s="16" t="s">
        <v>100</v>
      </c>
      <c r="J585" s="16" t="s">
        <v>168</v>
      </c>
      <c r="K585" s="16" t="s">
        <v>168</v>
      </c>
      <c r="L585" s="16">
        <v>1</v>
      </c>
      <c r="M585" s="16" t="s">
        <v>102</v>
      </c>
      <c r="N585" s="16" t="s">
        <v>50</v>
      </c>
      <c r="O585" s="16" t="s">
        <v>82</v>
      </c>
      <c r="P585" s="16" t="s">
        <v>100</v>
      </c>
      <c r="Q585" s="16" t="s">
        <v>106</v>
      </c>
      <c r="T585" s="16">
        <v>201609</v>
      </c>
      <c r="U585" s="16" t="s">
        <v>37</v>
      </c>
      <c r="V585" s="18">
        <v>0</v>
      </c>
      <c r="W585" s="18">
        <v>24017.7</v>
      </c>
      <c r="Y585" s="16">
        <v>758507</v>
      </c>
      <c r="AA585" s="16" t="s">
        <v>35</v>
      </c>
      <c r="AB585" s="16" t="s">
        <v>107</v>
      </c>
      <c r="AD585" s="16" t="s">
        <v>223</v>
      </c>
      <c r="AE585" s="16" t="s">
        <v>36</v>
      </c>
      <c r="AG585" s="16" t="s">
        <v>100</v>
      </c>
      <c r="AH585" s="16" t="s">
        <v>105</v>
      </c>
    </row>
    <row r="586" spans="1:34" x14ac:dyDescent="0.25">
      <c r="A586" s="16" t="s">
        <v>30</v>
      </c>
      <c r="B586" s="16">
        <v>1</v>
      </c>
      <c r="C586" s="16">
        <v>21</v>
      </c>
      <c r="D586" s="16">
        <v>908</v>
      </c>
      <c r="E586" s="16" t="s">
        <v>40</v>
      </c>
      <c r="F586" s="16" t="s">
        <v>41</v>
      </c>
      <c r="G586" s="16">
        <v>20</v>
      </c>
      <c r="H586" s="16">
        <v>20</v>
      </c>
      <c r="I586" s="16" t="s">
        <v>100</v>
      </c>
      <c r="J586" s="16" t="s">
        <v>168</v>
      </c>
      <c r="K586" s="16" t="s">
        <v>168</v>
      </c>
      <c r="L586" s="16">
        <v>1</v>
      </c>
      <c r="M586" s="16" t="s">
        <v>102</v>
      </c>
      <c r="N586" s="16" t="s">
        <v>46</v>
      </c>
      <c r="P586" s="16" t="s">
        <v>100</v>
      </c>
      <c r="Q586" s="16" t="s">
        <v>57</v>
      </c>
      <c r="R586" s="16">
        <v>2830302</v>
      </c>
      <c r="T586" s="16">
        <v>201609</v>
      </c>
      <c r="U586" s="16" t="s">
        <v>37</v>
      </c>
      <c r="V586" s="18">
        <v>0</v>
      </c>
      <c r="W586" s="18">
        <v>41768.019999999997</v>
      </c>
      <c r="Y586" s="16">
        <v>758507</v>
      </c>
      <c r="AA586" s="16" t="s">
        <v>35</v>
      </c>
      <c r="AB586" s="16" t="s">
        <v>214</v>
      </c>
      <c r="AD586" s="16" t="s">
        <v>215</v>
      </c>
      <c r="AE586" s="16" t="s">
        <v>36</v>
      </c>
      <c r="AG586" s="16" t="s">
        <v>100</v>
      </c>
      <c r="AH586" s="16" t="s">
        <v>105</v>
      </c>
    </row>
    <row r="587" spans="1:34" x14ac:dyDescent="0.25">
      <c r="A587" s="16" t="s">
        <v>30</v>
      </c>
      <c r="B587" s="16">
        <v>1</v>
      </c>
      <c r="C587" s="16">
        <v>21</v>
      </c>
      <c r="D587" s="16">
        <v>908</v>
      </c>
      <c r="E587" s="16" t="s">
        <v>40</v>
      </c>
      <c r="F587" s="16" t="s">
        <v>41</v>
      </c>
      <c r="G587" s="16">
        <v>20</v>
      </c>
      <c r="H587" s="16">
        <v>20</v>
      </c>
      <c r="I587" s="16" t="s">
        <v>100</v>
      </c>
      <c r="J587" s="16" t="s">
        <v>168</v>
      </c>
      <c r="K587" s="16" t="s">
        <v>168</v>
      </c>
      <c r="L587" s="16">
        <v>1</v>
      </c>
      <c r="M587" s="16" t="s">
        <v>102</v>
      </c>
      <c r="N587" s="16" t="s">
        <v>46</v>
      </c>
      <c r="O587" s="16" t="s">
        <v>82</v>
      </c>
      <c r="P587" s="16" t="s">
        <v>100</v>
      </c>
      <c r="Q587" s="16" t="s">
        <v>106</v>
      </c>
      <c r="T587" s="16">
        <v>201609</v>
      </c>
      <c r="U587" s="16" t="s">
        <v>34</v>
      </c>
      <c r="V587" s="18">
        <v>0</v>
      </c>
      <c r="W587" s="18">
        <v>-238636.84</v>
      </c>
      <c r="Y587" s="16">
        <v>758507</v>
      </c>
      <c r="AA587" s="16" t="s">
        <v>35</v>
      </c>
      <c r="AB587" s="16" t="s">
        <v>107</v>
      </c>
      <c r="AD587" s="16" t="s">
        <v>222</v>
      </c>
      <c r="AE587" s="16" t="s">
        <v>36</v>
      </c>
      <c r="AG587" s="16" t="s">
        <v>100</v>
      </c>
      <c r="AH587" s="16" t="s">
        <v>105</v>
      </c>
    </row>
    <row r="588" spans="1:34" x14ac:dyDescent="0.25">
      <c r="A588" s="16" t="s">
        <v>30</v>
      </c>
      <c r="B588" s="16">
        <v>1</v>
      </c>
      <c r="C588" s="16">
        <v>21</v>
      </c>
      <c r="D588" s="16">
        <v>908</v>
      </c>
      <c r="E588" s="16" t="s">
        <v>40</v>
      </c>
      <c r="F588" s="16" t="s">
        <v>41</v>
      </c>
      <c r="G588" s="16">
        <v>20</v>
      </c>
      <c r="H588" s="16">
        <v>20</v>
      </c>
      <c r="I588" s="16" t="s">
        <v>100</v>
      </c>
      <c r="J588" s="16" t="s">
        <v>168</v>
      </c>
      <c r="K588" s="16" t="s">
        <v>168</v>
      </c>
      <c r="L588" s="16">
        <v>1</v>
      </c>
      <c r="M588" s="16" t="s">
        <v>102</v>
      </c>
      <c r="N588" s="16" t="s">
        <v>46</v>
      </c>
      <c r="O588" s="16" t="s">
        <v>82</v>
      </c>
      <c r="P588" s="16" t="s">
        <v>100</v>
      </c>
      <c r="Q588" s="16" t="s">
        <v>106</v>
      </c>
      <c r="T588" s="16">
        <v>201609</v>
      </c>
      <c r="U588" s="16" t="s">
        <v>37</v>
      </c>
      <c r="V588" s="18">
        <v>0</v>
      </c>
      <c r="W588" s="18">
        <v>345954.99</v>
      </c>
      <c r="Y588" s="16">
        <v>758507</v>
      </c>
      <c r="AA588" s="16" t="s">
        <v>35</v>
      </c>
      <c r="AB588" s="16" t="s">
        <v>107</v>
      </c>
      <c r="AD588" s="16" t="s">
        <v>223</v>
      </c>
      <c r="AE588" s="16" t="s">
        <v>36</v>
      </c>
      <c r="AG588" s="16" t="s">
        <v>100</v>
      </c>
      <c r="AH588" s="16" t="s">
        <v>105</v>
      </c>
    </row>
    <row r="589" spans="1:34" x14ac:dyDescent="0.25">
      <c r="A589" s="16" t="s">
        <v>30</v>
      </c>
      <c r="B589" s="16">
        <v>1</v>
      </c>
      <c r="C589" s="16">
        <v>21</v>
      </c>
      <c r="D589" s="16">
        <v>908</v>
      </c>
      <c r="E589" s="16" t="s">
        <v>40</v>
      </c>
      <c r="F589" s="16" t="s">
        <v>41</v>
      </c>
      <c r="G589" s="16">
        <v>20</v>
      </c>
      <c r="H589" s="16">
        <v>20</v>
      </c>
      <c r="I589" s="16" t="s">
        <v>100</v>
      </c>
      <c r="J589" s="16" t="s">
        <v>169</v>
      </c>
      <c r="K589" s="16" t="s">
        <v>169</v>
      </c>
      <c r="L589" s="16">
        <v>1</v>
      </c>
      <c r="M589" s="16" t="s">
        <v>102</v>
      </c>
      <c r="N589" s="16" t="s">
        <v>50</v>
      </c>
      <c r="P589" s="16" t="s">
        <v>57</v>
      </c>
      <c r="Q589" s="16" t="s">
        <v>331</v>
      </c>
      <c r="R589" s="16">
        <v>2826053</v>
      </c>
      <c r="S589" s="62" t="s">
        <v>392</v>
      </c>
      <c r="T589" s="16">
        <v>201609</v>
      </c>
      <c r="U589" s="16" t="s">
        <v>37</v>
      </c>
      <c r="V589" s="18">
        <v>2631.68</v>
      </c>
      <c r="W589" s="18">
        <v>2631.68</v>
      </c>
      <c r="X589" s="16" t="s">
        <v>56</v>
      </c>
      <c r="Y589" s="16">
        <v>758587</v>
      </c>
      <c r="AA589" s="16" t="s">
        <v>35</v>
      </c>
      <c r="AB589" s="16" t="s">
        <v>55</v>
      </c>
      <c r="AD589" s="16" t="s">
        <v>351</v>
      </c>
      <c r="AE589" s="16" t="s">
        <v>45</v>
      </c>
      <c r="AG589" s="16">
        <v>8454</v>
      </c>
      <c r="AH589" s="16" t="s">
        <v>105</v>
      </c>
    </row>
    <row r="590" spans="1:34" x14ac:dyDescent="0.25">
      <c r="A590" s="16" t="s">
        <v>30</v>
      </c>
      <c r="B590" s="16">
        <v>1</v>
      </c>
      <c r="C590" s="16">
        <v>21</v>
      </c>
      <c r="D590" s="16">
        <v>908</v>
      </c>
      <c r="E590" s="16" t="s">
        <v>40</v>
      </c>
      <c r="F590" s="16" t="s">
        <v>41</v>
      </c>
      <c r="G590" s="16">
        <v>20</v>
      </c>
      <c r="H590" s="16">
        <v>20</v>
      </c>
      <c r="I590" s="16" t="s">
        <v>100</v>
      </c>
      <c r="J590" s="16" t="s">
        <v>169</v>
      </c>
      <c r="K590" s="16" t="s">
        <v>169</v>
      </c>
      <c r="L590" s="16">
        <v>1</v>
      </c>
      <c r="M590" s="16" t="s">
        <v>102</v>
      </c>
      <c r="N590" s="16" t="s">
        <v>46</v>
      </c>
      <c r="P590" s="16" t="s">
        <v>100</v>
      </c>
      <c r="Q590" s="16" t="s">
        <v>57</v>
      </c>
      <c r="R590" s="16">
        <v>2830302</v>
      </c>
      <c r="T590" s="16">
        <v>201609</v>
      </c>
      <c r="U590" s="16" t="s">
        <v>37</v>
      </c>
      <c r="V590" s="18">
        <v>0</v>
      </c>
      <c r="W590" s="18">
        <v>59475.78</v>
      </c>
      <c r="Y590" s="16">
        <v>758507</v>
      </c>
      <c r="AA590" s="16" t="s">
        <v>35</v>
      </c>
      <c r="AB590" s="16" t="s">
        <v>214</v>
      </c>
      <c r="AD590" s="16" t="s">
        <v>215</v>
      </c>
      <c r="AE590" s="16" t="s">
        <v>36</v>
      </c>
      <c r="AG590" s="16" t="s">
        <v>100</v>
      </c>
      <c r="AH590" s="16" t="s">
        <v>105</v>
      </c>
    </row>
    <row r="591" spans="1:34" x14ac:dyDescent="0.25">
      <c r="A591" s="16" t="s">
        <v>30</v>
      </c>
      <c r="B591" s="16">
        <v>1</v>
      </c>
      <c r="C591" s="16">
        <v>21</v>
      </c>
      <c r="D591" s="16">
        <v>908</v>
      </c>
      <c r="E591" s="16" t="s">
        <v>40</v>
      </c>
      <c r="F591" s="16" t="s">
        <v>41</v>
      </c>
      <c r="G591" s="16">
        <v>20</v>
      </c>
      <c r="H591" s="16">
        <v>20</v>
      </c>
      <c r="I591" s="16" t="s">
        <v>100</v>
      </c>
      <c r="J591" s="16" t="s">
        <v>169</v>
      </c>
      <c r="K591" s="16" t="s">
        <v>169</v>
      </c>
      <c r="L591" s="16">
        <v>1</v>
      </c>
      <c r="M591" s="16" t="s">
        <v>102</v>
      </c>
      <c r="N591" s="16" t="s">
        <v>46</v>
      </c>
      <c r="O591" s="16" t="s">
        <v>82</v>
      </c>
      <c r="P591" s="16" t="s">
        <v>100</v>
      </c>
      <c r="Q591" s="16" t="s">
        <v>106</v>
      </c>
      <c r="T591" s="16">
        <v>201609</v>
      </c>
      <c r="U591" s="16" t="s">
        <v>34</v>
      </c>
      <c r="V591" s="18">
        <v>0</v>
      </c>
      <c r="W591" s="18">
        <v>-96370.74</v>
      </c>
      <c r="Y591" s="16">
        <v>758507</v>
      </c>
      <c r="AA591" s="16" t="s">
        <v>35</v>
      </c>
      <c r="AB591" s="16" t="s">
        <v>107</v>
      </c>
      <c r="AD591" s="16" t="s">
        <v>222</v>
      </c>
      <c r="AE591" s="16" t="s">
        <v>36</v>
      </c>
      <c r="AG591" s="16" t="s">
        <v>100</v>
      </c>
      <c r="AH591" s="16" t="s">
        <v>105</v>
      </c>
    </row>
    <row r="592" spans="1:34" x14ac:dyDescent="0.25">
      <c r="A592" s="16" t="s">
        <v>30</v>
      </c>
      <c r="B592" s="16">
        <v>1</v>
      </c>
      <c r="C592" s="16">
        <v>21</v>
      </c>
      <c r="D592" s="16">
        <v>908</v>
      </c>
      <c r="E592" s="16" t="s">
        <v>40</v>
      </c>
      <c r="F592" s="16" t="s">
        <v>41</v>
      </c>
      <c r="G592" s="16">
        <v>20</v>
      </c>
      <c r="H592" s="16">
        <v>20</v>
      </c>
      <c r="I592" s="16" t="s">
        <v>100</v>
      </c>
      <c r="J592" s="16" t="s">
        <v>169</v>
      </c>
      <c r="K592" s="16" t="s">
        <v>169</v>
      </c>
      <c r="L592" s="16">
        <v>1</v>
      </c>
      <c r="M592" s="16" t="s">
        <v>102</v>
      </c>
      <c r="N592" s="16" t="s">
        <v>46</v>
      </c>
      <c r="O592" s="16" t="s">
        <v>82</v>
      </c>
      <c r="P592" s="16" t="s">
        <v>100</v>
      </c>
      <c r="Q592" s="16" t="s">
        <v>106</v>
      </c>
      <c r="T592" s="16">
        <v>201609</v>
      </c>
      <c r="U592" s="16" t="s">
        <v>37</v>
      </c>
      <c r="V592" s="18">
        <v>0</v>
      </c>
      <c r="W592" s="18">
        <v>74175.34</v>
      </c>
      <c r="Y592" s="16">
        <v>758507</v>
      </c>
      <c r="AA592" s="16" t="s">
        <v>35</v>
      </c>
      <c r="AB592" s="16" t="s">
        <v>107</v>
      </c>
      <c r="AD592" s="16" t="s">
        <v>223</v>
      </c>
      <c r="AE592" s="16" t="s">
        <v>36</v>
      </c>
      <c r="AG592" s="16" t="s">
        <v>100</v>
      </c>
      <c r="AH592" s="16" t="s">
        <v>105</v>
      </c>
    </row>
    <row r="593" spans="1:34" x14ac:dyDescent="0.25">
      <c r="A593" s="16" t="s">
        <v>30</v>
      </c>
      <c r="B593" s="16">
        <v>1</v>
      </c>
      <c r="C593" s="16">
        <v>21</v>
      </c>
      <c r="D593" s="16">
        <v>908</v>
      </c>
      <c r="E593" s="16" t="s">
        <v>40</v>
      </c>
      <c r="F593" s="16" t="s">
        <v>41</v>
      </c>
      <c r="G593" s="16">
        <v>20</v>
      </c>
      <c r="H593" s="16">
        <v>20</v>
      </c>
      <c r="I593" s="16" t="s">
        <v>100</v>
      </c>
      <c r="J593" s="16" t="s">
        <v>170</v>
      </c>
      <c r="K593" s="16" t="s">
        <v>170</v>
      </c>
      <c r="L593" s="16">
        <v>1</v>
      </c>
      <c r="M593" s="16" t="s">
        <v>102</v>
      </c>
      <c r="N593" s="16">
        <v>80</v>
      </c>
      <c r="O593" s="16" t="s">
        <v>52</v>
      </c>
      <c r="P593" s="16" t="s">
        <v>163</v>
      </c>
      <c r="Q593" s="16" t="s">
        <v>395</v>
      </c>
      <c r="R593" s="16">
        <v>2823819</v>
      </c>
      <c r="S593" s="62">
        <v>4009208</v>
      </c>
      <c r="T593" s="16">
        <v>201609</v>
      </c>
      <c r="U593" s="16" t="s">
        <v>37</v>
      </c>
      <c r="V593" s="18">
        <v>0</v>
      </c>
      <c r="W593" s="18">
        <v>25</v>
      </c>
      <c r="AA593" s="16" t="s">
        <v>35</v>
      </c>
      <c r="AB593" s="16" t="s">
        <v>44</v>
      </c>
      <c r="AD593" s="16" t="s">
        <v>324</v>
      </c>
      <c r="AE593" s="16" t="s">
        <v>45</v>
      </c>
      <c r="AG593" s="16">
        <v>76145</v>
      </c>
      <c r="AH593" s="16" t="s">
        <v>105</v>
      </c>
    </row>
    <row r="594" spans="1:34" x14ac:dyDescent="0.25">
      <c r="A594" s="16" t="s">
        <v>30</v>
      </c>
      <c r="B594" s="16">
        <v>1</v>
      </c>
      <c r="C594" s="16">
        <v>21</v>
      </c>
      <c r="D594" s="16">
        <v>908</v>
      </c>
      <c r="E594" s="16" t="s">
        <v>40</v>
      </c>
      <c r="F594" s="16" t="s">
        <v>41</v>
      </c>
      <c r="G594" s="16">
        <v>20</v>
      </c>
      <c r="H594" s="16">
        <v>20</v>
      </c>
      <c r="I594" s="16" t="s">
        <v>100</v>
      </c>
      <c r="J594" s="16" t="s">
        <v>170</v>
      </c>
      <c r="K594" s="16" t="s">
        <v>170</v>
      </c>
      <c r="L594" s="16">
        <v>1</v>
      </c>
      <c r="M594" s="16" t="s">
        <v>102</v>
      </c>
      <c r="N594" s="16">
        <v>80</v>
      </c>
      <c r="O594" s="16" t="s">
        <v>52</v>
      </c>
      <c r="P594" s="16" t="s">
        <v>163</v>
      </c>
      <c r="Q594" s="16" t="s">
        <v>396</v>
      </c>
      <c r="R594" s="16">
        <v>2823819</v>
      </c>
      <c r="S594" s="62">
        <v>4009208</v>
      </c>
      <c r="T594" s="16">
        <v>201609</v>
      </c>
      <c r="U594" s="16" t="s">
        <v>37</v>
      </c>
      <c r="V594" s="18">
        <v>0</v>
      </c>
      <c r="W594" s="18">
        <v>417.2</v>
      </c>
      <c r="AA594" s="16" t="s">
        <v>35</v>
      </c>
      <c r="AB594" s="16" t="s">
        <v>44</v>
      </c>
      <c r="AD594" s="16" t="s">
        <v>324</v>
      </c>
      <c r="AE594" s="16" t="s">
        <v>45</v>
      </c>
      <c r="AG594" s="16">
        <v>76145</v>
      </c>
      <c r="AH594" s="16" t="s">
        <v>105</v>
      </c>
    </row>
    <row r="595" spans="1:34" x14ac:dyDescent="0.25">
      <c r="A595" s="16" t="s">
        <v>30</v>
      </c>
      <c r="B595" s="16">
        <v>1</v>
      </c>
      <c r="C595" s="16">
        <v>21</v>
      </c>
      <c r="D595" s="16">
        <v>908</v>
      </c>
      <c r="E595" s="16" t="s">
        <v>40</v>
      </c>
      <c r="F595" s="16" t="s">
        <v>41</v>
      </c>
      <c r="G595" s="16">
        <v>20</v>
      </c>
      <c r="H595" s="16">
        <v>20</v>
      </c>
      <c r="I595" s="16" t="s">
        <v>100</v>
      </c>
      <c r="J595" s="16" t="s">
        <v>170</v>
      </c>
      <c r="K595" s="16" t="s">
        <v>170</v>
      </c>
      <c r="L595" s="16">
        <v>1</v>
      </c>
      <c r="M595" s="16" t="s">
        <v>102</v>
      </c>
      <c r="N595" s="16">
        <v>80</v>
      </c>
      <c r="O595" s="16" t="s">
        <v>52</v>
      </c>
      <c r="P595" s="16" t="s">
        <v>163</v>
      </c>
      <c r="Q595" s="16" t="s">
        <v>397</v>
      </c>
      <c r="R595" s="16">
        <v>2823819</v>
      </c>
      <c r="S595" s="62">
        <v>4009208</v>
      </c>
      <c r="T595" s="16">
        <v>201609</v>
      </c>
      <c r="U595" s="16" t="s">
        <v>37</v>
      </c>
      <c r="V595" s="18">
        <v>0</v>
      </c>
      <c r="W595" s="18">
        <v>1002.06</v>
      </c>
      <c r="AA595" s="16" t="s">
        <v>35</v>
      </c>
      <c r="AB595" s="16" t="s">
        <v>44</v>
      </c>
      <c r="AD595" s="16" t="s">
        <v>324</v>
      </c>
      <c r="AE595" s="16" t="s">
        <v>45</v>
      </c>
      <c r="AG595" s="16">
        <v>76145</v>
      </c>
      <c r="AH595" s="16" t="s">
        <v>105</v>
      </c>
    </row>
    <row r="596" spans="1:34" x14ac:dyDescent="0.25">
      <c r="A596" s="16" t="s">
        <v>30</v>
      </c>
      <c r="B596" s="16">
        <v>1</v>
      </c>
      <c r="C596" s="16">
        <v>21</v>
      </c>
      <c r="D596" s="16">
        <v>908</v>
      </c>
      <c r="E596" s="16" t="s">
        <v>40</v>
      </c>
      <c r="F596" s="16" t="s">
        <v>41</v>
      </c>
      <c r="G596" s="16">
        <v>20</v>
      </c>
      <c r="H596" s="16">
        <v>20</v>
      </c>
      <c r="I596" s="16" t="s">
        <v>100</v>
      </c>
      <c r="J596" s="16" t="s">
        <v>170</v>
      </c>
      <c r="K596" s="16" t="s">
        <v>170</v>
      </c>
      <c r="L596" s="16">
        <v>1</v>
      </c>
      <c r="M596" s="16" t="s">
        <v>102</v>
      </c>
      <c r="N596" s="16">
        <v>82</v>
      </c>
      <c r="O596" s="16" t="s">
        <v>52</v>
      </c>
      <c r="P596" s="16" t="s">
        <v>163</v>
      </c>
      <c r="Q596" s="16" t="s">
        <v>398</v>
      </c>
      <c r="R596" s="16">
        <v>2823819</v>
      </c>
      <c r="S596" s="62">
        <v>4009208</v>
      </c>
      <c r="T596" s="16">
        <v>201609</v>
      </c>
      <c r="U596" s="16" t="s">
        <v>37</v>
      </c>
      <c r="V596" s="18">
        <v>0</v>
      </c>
      <c r="W596" s="18">
        <v>34.25</v>
      </c>
      <c r="AA596" s="16" t="s">
        <v>35</v>
      </c>
      <c r="AB596" s="16" t="s">
        <v>44</v>
      </c>
      <c r="AD596" s="16" t="s">
        <v>324</v>
      </c>
      <c r="AE596" s="16" t="s">
        <v>45</v>
      </c>
      <c r="AG596" s="16">
        <v>76145</v>
      </c>
      <c r="AH596" s="16" t="s">
        <v>105</v>
      </c>
    </row>
    <row r="597" spans="1:34" x14ac:dyDescent="0.25">
      <c r="A597" s="16" t="s">
        <v>30</v>
      </c>
      <c r="B597" s="16">
        <v>1</v>
      </c>
      <c r="C597" s="16">
        <v>21</v>
      </c>
      <c r="D597" s="16">
        <v>908</v>
      </c>
      <c r="E597" s="16" t="s">
        <v>40</v>
      </c>
      <c r="F597" s="16" t="s">
        <v>41</v>
      </c>
      <c r="G597" s="16">
        <v>20</v>
      </c>
      <c r="H597" s="16">
        <v>20</v>
      </c>
      <c r="I597" s="16" t="s">
        <v>100</v>
      </c>
      <c r="J597" s="16" t="s">
        <v>170</v>
      </c>
      <c r="K597" s="16" t="s">
        <v>170</v>
      </c>
      <c r="L597" s="16">
        <v>1</v>
      </c>
      <c r="M597" s="16" t="s">
        <v>102</v>
      </c>
      <c r="N597" s="16">
        <v>82</v>
      </c>
      <c r="O597" s="16" t="s">
        <v>52</v>
      </c>
      <c r="P597" s="16" t="s">
        <v>163</v>
      </c>
      <c r="Q597" s="16" t="s">
        <v>399</v>
      </c>
      <c r="R597" s="16">
        <v>2823819</v>
      </c>
      <c r="S597" s="62">
        <v>4009208</v>
      </c>
      <c r="T597" s="16">
        <v>201609</v>
      </c>
      <c r="U597" s="16" t="s">
        <v>37</v>
      </c>
      <c r="V597" s="18">
        <v>0</v>
      </c>
      <c r="W597" s="18">
        <v>64.37</v>
      </c>
      <c r="AA597" s="16" t="s">
        <v>35</v>
      </c>
      <c r="AB597" s="16" t="s">
        <v>44</v>
      </c>
      <c r="AD597" s="16" t="s">
        <v>324</v>
      </c>
      <c r="AE597" s="16" t="s">
        <v>45</v>
      </c>
      <c r="AG597" s="16">
        <v>76145</v>
      </c>
      <c r="AH597" s="16" t="s">
        <v>105</v>
      </c>
    </row>
    <row r="598" spans="1:34" x14ac:dyDescent="0.25">
      <c r="A598" s="16" t="s">
        <v>30</v>
      </c>
      <c r="B598" s="16">
        <v>1</v>
      </c>
      <c r="C598" s="16">
        <v>21</v>
      </c>
      <c r="D598" s="16">
        <v>908</v>
      </c>
      <c r="E598" s="16" t="s">
        <v>40</v>
      </c>
      <c r="F598" s="16" t="s">
        <v>41</v>
      </c>
      <c r="G598" s="16">
        <v>20</v>
      </c>
      <c r="H598" s="16">
        <v>20</v>
      </c>
      <c r="I598" s="16" t="s">
        <v>100</v>
      </c>
      <c r="J598" s="16" t="s">
        <v>170</v>
      </c>
      <c r="K598" s="16" t="s">
        <v>170</v>
      </c>
      <c r="L598" s="16">
        <v>1</v>
      </c>
      <c r="M598" s="16" t="s">
        <v>102</v>
      </c>
      <c r="N598" s="16">
        <v>82</v>
      </c>
      <c r="O598" s="16" t="s">
        <v>52</v>
      </c>
      <c r="P598" s="16" t="s">
        <v>163</v>
      </c>
      <c r="Q598" s="16" t="s">
        <v>400</v>
      </c>
      <c r="R598" s="16">
        <v>2823819</v>
      </c>
      <c r="S598" s="62">
        <v>4009208</v>
      </c>
      <c r="T598" s="16">
        <v>201609</v>
      </c>
      <c r="U598" s="16" t="s">
        <v>37</v>
      </c>
      <c r="V598" s="18">
        <v>0</v>
      </c>
      <c r="W598" s="18">
        <v>21.05</v>
      </c>
      <c r="AA598" s="16" t="s">
        <v>35</v>
      </c>
      <c r="AB598" s="16" t="s">
        <v>44</v>
      </c>
      <c r="AD598" s="16" t="s">
        <v>324</v>
      </c>
      <c r="AE598" s="16" t="s">
        <v>45</v>
      </c>
      <c r="AG598" s="16">
        <v>76145</v>
      </c>
      <c r="AH598" s="16" t="s">
        <v>105</v>
      </c>
    </row>
    <row r="599" spans="1:34" x14ac:dyDescent="0.25">
      <c r="A599" s="16" t="s">
        <v>30</v>
      </c>
      <c r="B599" s="16">
        <v>1</v>
      </c>
      <c r="C599" s="16">
        <v>21</v>
      </c>
      <c r="D599" s="16">
        <v>908</v>
      </c>
      <c r="E599" s="16" t="s">
        <v>40</v>
      </c>
      <c r="F599" s="16" t="s">
        <v>41</v>
      </c>
      <c r="G599" s="16">
        <v>20</v>
      </c>
      <c r="H599" s="16">
        <v>20</v>
      </c>
      <c r="I599" s="16" t="s">
        <v>100</v>
      </c>
      <c r="J599" s="16" t="s">
        <v>170</v>
      </c>
      <c r="K599" s="16" t="s">
        <v>170</v>
      </c>
      <c r="L599" s="16">
        <v>1</v>
      </c>
      <c r="M599" s="16" t="s">
        <v>102</v>
      </c>
      <c r="N599" s="16">
        <v>82</v>
      </c>
      <c r="O599" s="16" t="s">
        <v>52</v>
      </c>
      <c r="P599" s="16" t="s">
        <v>163</v>
      </c>
      <c r="Q599" s="16" t="s">
        <v>401</v>
      </c>
      <c r="R599" s="16">
        <v>2823819</v>
      </c>
      <c r="S599" s="62">
        <v>4009208</v>
      </c>
      <c r="T599" s="16">
        <v>201609</v>
      </c>
      <c r="U599" s="16" t="s">
        <v>37</v>
      </c>
      <c r="V599" s="18">
        <v>0</v>
      </c>
      <c r="W599" s="18">
        <v>52.61</v>
      </c>
      <c r="AA599" s="16" t="s">
        <v>35</v>
      </c>
      <c r="AB599" s="16" t="s">
        <v>44</v>
      </c>
      <c r="AD599" s="16" t="s">
        <v>324</v>
      </c>
      <c r="AE599" s="16" t="s">
        <v>45</v>
      </c>
      <c r="AG599" s="16">
        <v>76145</v>
      </c>
      <c r="AH599" s="16" t="s">
        <v>105</v>
      </c>
    </row>
    <row r="600" spans="1:34" x14ac:dyDescent="0.25">
      <c r="A600" s="16" t="s">
        <v>30</v>
      </c>
      <c r="B600" s="16">
        <v>1</v>
      </c>
      <c r="C600" s="16">
        <v>21</v>
      </c>
      <c r="D600" s="16">
        <v>908</v>
      </c>
      <c r="E600" s="16" t="s">
        <v>40</v>
      </c>
      <c r="F600" s="16" t="s">
        <v>41</v>
      </c>
      <c r="G600" s="16">
        <v>20</v>
      </c>
      <c r="H600" s="16">
        <v>20</v>
      </c>
      <c r="I600" s="16" t="s">
        <v>100</v>
      </c>
      <c r="J600" s="16" t="s">
        <v>185</v>
      </c>
      <c r="K600" s="16" t="s">
        <v>185</v>
      </c>
      <c r="L600" s="16">
        <v>1</v>
      </c>
      <c r="M600" s="16" t="s">
        <v>102</v>
      </c>
      <c r="N600" s="16" t="s">
        <v>46</v>
      </c>
      <c r="P600" s="16" t="s">
        <v>405</v>
      </c>
      <c r="Q600" s="16" t="s">
        <v>406</v>
      </c>
      <c r="R600" s="16">
        <v>2819043</v>
      </c>
      <c r="S600" s="62">
        <v>16045</v>
      </c>
      <c r="T600" s="16">
        <v>201609</v>
      </c>
      <c r="U600" s="16" t="s">
        <v>37</v>
      </c>
      <c r="V600" s="18">
        <v>148.5</v>
      </c>
      <c r="W600" s="18">
        <v>148.5</v>
      </c>
      <c r="X600" s="16" t="s">
        <v>56</v>
      </c>
      <c r="Y600" s="16">
        <v>742155</v>
      </c>
      <c r="AA600" s="16" t="s">
        <v>35</v>
      </c>
      <c r="AB600" s="16" t="s">
        <v>55</v>
      </c>
      <c r="AD600" s="16" t="s">
        <v>379</v>
      </c>
      <c r="AE600" s="16" t="s">
        <v>45</v>
      </c>
      <c r="AG600" s="16">
        <v>67053</v>
      </c>
      <c r="AH600" s="16" t="s">
        <v>105</v>
      </c>
    </row>
    <row r="601" spans="1:34" x14ac:dyDescent="0.25">
      <c r="A601" s="16" t="s">
        <v>30</v>
      </c>
      <c r="B601" s="16">
        <v>1</v>
      </c>
      <c r="C601" s="16">
        <v>21</v>
      </c>
      <c r="D601" s="16">
        <v>908</v>
      </c>
      <c r="E601" s="16" t="s">
        <v>40</v>
      </c>
      <c r="F601" s="16" t="s">
        <v>41</v>
      </c>
      <c r="G601" s="16">
        <v>20</v>
      </c>
      <c r="H601" s="16">
        <v>20</v>
      </c>
      <c r="I601" s="16" t="s">
        <v>100</v>
      </c>
      <c r="J601" s="16" t="s">
        <v>185</v>
      </c>
      <c r="K601" s="16" t="s">
        <v>185</v>
      </c>
      <c r="L601" s="16">
        <v>1</v>
      </c>
      <c r="M601" s="16" t="s">
        <v>102</v>
      </c>
      <c r="N601" s="16" t="s">
        <v>46</v>
      </c>
      <c r="P601" s="16" t="s">
        <v>61</v>
      </c>
      <c r="Q601" s="16" t="s">
        <v>188</v>
      </c>
      <c r="R601" s="16">
        <v>2811185</v>
      </c>
      <c r="S601" s="62" t="s">
        <v>411</v>
      </c>
      <c r="T601" s="16">
        <v>201609</v>
      </c>
      <c r="U601" s="16" t="s">
        <v>37</v>
      </c>
      <c r="V601" s="18">
        <v>51721.2</v>
      </c>
      <c r="W601" s="18">
        <v>51721.2</v>
      </c>
      <c r="X601" s="16" t="s">
        <v>56</v>
      </c>
      <c r="Y601" s="16">
        <v>742156</v>
      </c>
      <c r="AA601" s="16" t="s">
        <v>35</v>
      </c>
      <c r="AB601" s="16" t="s">
        <v>55</v>
      </c>
      <c r="AD601" s="16" t="s">
        <v>349</v>
      </c>
      <c r="AE601" s="16" t="s">
        <v>45</v>
      </c>
      <c r="AG601" s="16">
        <v>68917</v>
      </c>
      <c r="AH601" s="16" t="s">
        <v>105</v>
      </c>
    </row>
    <row r="602" spans="1:34" x14ac:dyDescent="0.25">
      <c r="A602" s="16" t="s">
        <v>30</v>
      </c>
      <c r="B602" s="16">
        <v>1</v>
      </c>
      <c r="C602" s="16">
        <v>21</v>
      </c>
      <c r="D602" s="16">
        <v>908</v>
      </c>
      <c r="E602" s="16" t="s">
        <v>40</v>
      </c>
      <c r="F602" s="16" t="s">
        <v>41</v>
      </c>
      <c r="G602" s="16">
        <v>20</v>
      </c>
      <c r="H602" s="16">
        <v>20</v>
      </c>
      <c r="I602" s="16" t="s">
        <v>100</v>
      </c>
      <c r="J602" s="16" t="s">
        <v>185</v>
      </c>
      <c r="K602" s="16" t="s">
        <v>185</v>
      </c>
      <c r="L602" s="16">
        <v>1</v>
      </c>
      <c r="M602" s="16" t="s">
        <v>102</v>
      </c>
      <c r="N602" s="16" t="s">
        <v>46</v>
      </c>
      <c r="O602" s="16" t="s">
        <v>82</v>
      </c>
      <c r="P602" s="16" t="s">
        <v>100</v>
      </c>
      <c r="Q602" s="16" t="s">
        <v>412</v>
      </c>
      <c r="R602" s="16">
        <v>2811185</v>
      </c>
      <c r="T602" s="16">
        <v>201609</v>
      </c>
      <c r="U602" s="16" t="s">
        <v>34</v>
      </c>
      <c r="V602" s="18">
        <v>0</v>
      </c>
      <c r="W602" s="18">
        <v>-57468</v>
      </c>
      <c r="Y602" s="16">
        <v>742156</v>
      </c>
      <c r="AA602" s="16" t="s">
        <v>35</v>
      </c>
      <c r="AB602" s="16" t="s">
        <v>107</v>
      </c>
      <c r="AD602" s="16" t="s">
        <v>222</v>
      </c>
      <c r="AE602" s="16" t="s">
        <v>36</v>
      </c>
      <c r="AG602" s="16" t="s">
        <v>100</v>
      </c>
      <c r="AH602" s="16" t="s">
        <v>105</v>
      </c>
    </row>
    <row r="603" spans="1:34" x14ac:dyDescent="0.25">
      <c r="A603" s="16" t="s">
        <v>30</v>
      </c>
      <c r="B603" s="16">
        <v>1</v>
      </c>
      <c r="C603" s="16">
        <v>21</v>
      </c>
      <c r="D603" s="16">
        <v>908</v>
      </c>
      <c r="E603" s="16" t="s">
        <v>40</v>
      </c>
      <c r="F603" s="16" t="s">
        <v>41</v>
      </c>
      <c r="G603" s="16">
        <v>20</v>
      </c>
      <c r="H603" s="16">
        <v>20</v>
      </c>
      <c r="I603" s="16" t="s">
        <v>100</v>
      </c>
      <c r="J603" s="16" t="s">
        <v>185</v>
      </c>
      <c r="K603" s="16" t="s">
        <v>185</v>
      </c>
      <c r="L603" s="16">
        <v>1</v>
      </c>
      <c r="M603" s="16" t="s">
        <v>102</v>
      </c>
      <c r="N603" s="16" t="s">
        <v>46</v>
      </c>
      <c r="O603" s="16" t="s">
        <v>82</v>
      </c>
      <c r="P603" s="16" t="s">
        <v>100</v>
      </c>
      <c r="Q603" s="16" t="s">
        <v>412</v>
      </c>
      <c r="T603" s="16">
        <v>201609</v>
      </c>
      <c r="U603" s="16" t="s">
        <v>34</v>
      </c>
      <c r="V603" s="18">
        <v>0</v>
      </c>
      <c r="W603" s="18">
        <v>-50000</v>
      </c>
      <c r="Y603" s="16">
        <v>742156</v>
      </c>
      <c r="AA603" s="16" t="s">
        <v>35</v>
      </c>
      <c r="AB603" s="16" t="s">
        <v>107</v>
      </c>
      <c r="AD603" s="16" t="s">
        <v>222</v>
      </c>
      <c r="AE603" s="16" t="s">
        <v>36</v>
      </c>
      <c r="AG603" s="16" t="s">
        <v>100</v>
      </c>
      <c r="AH603" s="16" t="s">
        <v>105</v>
      </c>
    </row>
    <row r="604" spans="1:34" x14ac:dyDescent="0.25">
      <c r="A604" s="16" t="s">
        <v>30</v>
      </c>
      <c r="B604" s="16">
        <v>1</v>
      </c>
      <c r="C604" s="16">
        <v>21</v>
      </c>
      <c r="D604" s="16">
        <v>908</v>
      </c>
      <c r="E604" s="16" t="s">
        <v>40</v>
      </c>
      <c r="F604" s="16" t="s">
        <v>41</v>
      </c>
      <c r="G604" s="16">
        <v>20</v>
      </c>
      <c r="H604" s="16">
        <v>20</v>
      </c>
      <c r="I604" s="16" t="s">
        <v>100</v>
      </c>
      <c r="J604" s="16" t="s">
        <v>185</v>
      </c>
      <c r="K604" s="16" t="s">
        <v>185</v>
      </c>
      <c r="L604" s="16">
        <v>1</v>
      </c>
      <c r="M604" s="16" t="s">
        <v>102</v>
      </c>
      <c r="N604" s="16" t="s">
        <v>46</v>
      </c>
      <c r="O604" s="16" t="s">
        <v>82</v>
      </c>
      <c r="P604" s="16" t="s">
        <v>100</v>
      </c>
      <c r="Q604" s="16" t="s">
        <v>412</v>
      </c>
      <c r="T604" s="16">
        <v>201609</v>
      </c>
      <c r="U604" s="16" t="s">
        <v>37</v>
      </c>
      <c r="V604" s="18">
        <v>0</v>
      </c>
      <c r="W604" s="18">
        <v>125799.55</v>
      </c>
      <c r="Y604" s="16">
        <v>742156</v>
      </c>
      <c r="AA604" s="16" t="s">
        <v>35</v>
      </c>
      <c r="AB604" s="16" t="s">
        <v>107</v>
      </c>
      <c r="AD604" s="16" t="s">
        <v>223</v>
      </c>
      <c r="AE604" s="16" t="s">
        <v>36</v>
      </c>
      <c r="AG604" s="16" t="s">
        <v>100</v>
      </c>
      <c r="AH604" s="16" t="s">
        <v>105</v>
      </c>
    </row>
    <row r="605" spans="1:34" x14ac:dyDescent="0.25">
      <c r="A605" s="16" t="s">
        <v>30</v>
      </c>
      <c r="B605" s="16">
        <v>1</v>
      </c>
      <c r="C605" s="16">
        <v>21</v>
      </c>
      <c r="D605" s="16">
        <v>908</v>
      </c>
      <c r="E605" s="16" t="s">
        <v>40</v>
      </c>
      <c r="F605" s="16" t="s">
        <v>41</v>
      </c>
      <c r="G605" s="16">
        <v>20</v>
      </c>
      <c r="H605" s="16">
        <v>20</v>
      </c>
      <c r="I605" s="16" t="s">
        <v>100</v>
      </c>
      <c r="J605" s="16" t="s">
        <v>185</v>
      </c>
      <c r="K605" s="16" t="s">
        <v>185</v>
      </c>
      <c r="L605" s="16">
        <v>1</v>
      </c>
      <c r="M605" s="16" t="s">
        <v>102</v>
      </c>
      <c r="N605" s="16" t="s">
        <v>46</v>
      </c>
      <c r="O605" s="16" t="s">
        <v>82</v>
      </c>
      <c r="P605" s="16" t="s">
        <v>100</v>
      </c>
      <c r="Q605" s="16" t="s">
        <v>413</v>
      </c>
      <c r="T605" s="16">
        <v>201609</v>
      </c>
      <c r="U605" s="16" t="s">
        <v>34</v>
      </c>
      <c r="V605" s="18">
        <v>0</v>
      </c>
      <c r="W605" s="18">
        <v>-14810</v>
      </c>
      <c r="Y605" s="16">
        <v>742156</v>
      </c>
      <c r="AA605" s="16" t="s">
        <v>35</v>
      </c>
      <c r="AB605" s="16" t="s">
        <v>107</v>
      </c>
      <c r="AD605" s="16" t="s">
        <v>222</v>
      </c>
      <c r="AE605" s="16" t="s">
        <v>36</v>
      </c>
      <c r="AG605" s="16" t="s">
        <v>100</v>
      </c>
      <c r="AH605" s="16" t="s">
        <v>105</v>
      </c>
    </row>
    <row r="606" spans="1:34" x14ac:dyDescent="0.25">
      <c r="A606" s="16" t="s">
        <v>30</v>
      </c>
      <c r="B606" s="16">
        <v>1</v>
      </c>
      <c r="C606" s="16">
        <v>21</v>
      </c>
      <c r="D606" s="16">
        <v>908</v>
      </c>
      <c r="E606" s="16" t="s">
        <v>40</v>
      </c>
      <c r="F606" s="16" t="s">
        <v>41</v>
      </c>
      <c r="G606" s="16">
        <v>20</v>
      </c>
      <c r="H606" s="16">
        <v>20</v>
      </c>
      <c r="I606" s="16" t="s">
        <v>100</v>
      </c>
      <c r="J606" s="16" t="s">
        <v>415</v>
      </c>
      <c r="K606" s="16" t="s">
        <v>415</v>
      </c>
      <c r="L606" s="16">
        <v>1</v>
      </c>
      <c r="M606" s="16" t="s">
        <v>102</v>
      </c>
      <c r="N606" s="16" t="s">
        <v>46</v>
      </c>
      <c r="P606" s="16" t="s">
        <v>405</v>
      </c>
      <c r="Q606" s="16" t="s">
        <v>406</v>
      </c>
      <c r="R606" s="16">
        <v>2819042</v>
      </c>
      <c r="S606" s="62">
        <v>16044</v>
      </c>
      <c r="T606" s="16">
        <v>201609</v>
      </c>
      <c r="U606" s="16" t="s">
        <v>37</v>
      </c>
      <c r="V606" s="18">
        <v>18040.5</v>
      </c>
      <c r="W606" s="18">
        <v>18040.5</v>
      </c>
      <c r="X606" s="16" t="s">
        <v>56</v>
      </c>
      <c r="Y606" s="16">
        <v>742155</v>
      </c>
      <c r="AA606" s="16" t="s">
        <v>35</v>
      </c>
      <c r="AB606" s="16" t="s">
        <v>55</v>
      </c>
      <c r="AD606" s="16" t="s">
        <v>379</v>
      </c>
      <c r="AE606" s="16" t="s">
        <v>45</v>
      </c>
      <c r="AG606" s="16">
        <v>67053</v>
      </c>
      <c r="AH606" s="16" t="s">
        <v>105</v>
      </c>
    </row>
    <row r="607" spans="1:34" x14ac:dyDescent="0.25">
      <c r="A607" s="16" t="s">
        <v>30</v>
      </c>
      <c r="B607" s="16">
        <v>1</v>
      </c>
      <c r="C607" s="16">
        <v>21</v>
      </c>
      <c r="D607" s="16">
        <v>908</v>
      </c>
      <c r="E607" s="16" t="s">
        <v>40</v>
      </c>
      <c r="F607" s="16" t="s">
        <v>41</v>
      </c>
      <c r="G607" s="16">
        <v>20</v>
      </c>
      <c r="H607" s="16">
        <v>20</v>
      </c>
      <c r="I607" s="16" t="s">
        <v>100</v>
      </c>
      <c r="J607" s="16" t="s">
        <v>415</v>
      </c>
      <c r="K607" s="16" t="s">
        <v>415</v>
      </c>
      <c r="L607" s="16">
        <v>1</v>
      </c>
      <c r="M607" s="16" t="s">
        <v>102</v>
      </c>
      <c r="N607" s="16" t="s">
        <v>46</v>
      </c>
      <c r="O607" s="16" t="s">
        <v>82</v>
      </c>
      <c r="P607" s="16" t="s">
        <v>100</v>
      </c>
      <c r="Q607" s="16" t="s">
        <v>417</v>
      </c>
      <c r="T607" s="16">
        <v>201609</v>
      </c>
      <c r="U607" s="16" t="s">
        <v>34</v>
      </c>
      <c r="V607" s="18">
        <v>0</v>
      </c>
      <c r="W607" s="18">
        <v>-44888.62</v>
      </c>
      <c r="Y607" s="16">
        <v>742155</v>
      </c>
      <c r="AA607" s="16" t="s">
        <v>35</v>
      </c>
      <c r="AB607" s="16" t="s">
        <v>107</v>
      </c>
      <c r="AD607" s="16" t="s">
        <v>222</v>
      </c>
      <c r="AE607" s="16" t="s">
        <v>36</v>
      </c>
      <c r="AG607" s="16" t="s">
        <v>100</v>
      </c>
      <c r="AH607" s="16" t="s">
        <v>105</v>
      </c>
    </row>
    <row r="608" spans="1:34" x14ac:dyDescent="0.25">
      <c r="A608" s="16" t="s">
        <v>30</v>
      </c>
      <c r="B608" s="16">
        <v>1</v>
      </c>
      <c r="C608" s="16">
        <v>21</v>
      </c>
      <c r="D608" s="16">
        <v>908</v>
      </c>
      <c r="E608" s="16" t="s">
        <v>40</v>
      </c>
      <c r="F608" s="16" t="s">
        <v>41</v>
      </c>
      <c r="G608" s="16">
        <v>20</v>
      </c>
      <c r="H608" s="16">
        <v>20</v>
      </c>
      <c r="I608" s="16" t="s">
        <v>100</v>
      </c>
      <c r="J608" s="16" t="s">
        <v>415</v>
      </c>
      <c r="K608" s="16" t="s">
        <v>415</v>
      </c>
      <c r="L608" s="16">
        <v>1</v>
      </c>
      <c r="M608" s="16" t="s">
        <v>102</v>
      </c>
      <c r="N608" s="16" t="s">
        <v>46</v>
      </c>
      <c r="O608" s="16" t="s">
        <v>82</v>
      </c>
      <c r="P608" s="16" t="s">
        <v>100</v>
      </c>
      <c r="Q608" s="16" t="s">
        <v>417</v>
      </c>
      <c r="T608" s="16">
        <v>201609</v>
      </c>
      <c r="U608" s="16" t="s">
        <v>37</v>
      </c>
      <c r="V608" s="18">
        <v>0</v>
      </c>
      <c r="W608" s="18">
        <v>68918.58</v>
      </c>
      <c r="Y608" s="16">
        <v>742155</v>
      </c>
      <c r="AA608" s="16" t="s">
        <v>35</v>
      </c>
      <c r="AB608" s="16" t="s">
        <v>107</v>
      </c>
      <c r="AD608" s="16" t="s">
        <v>223</v>
      </c>
      <c r="AE608" s="16" t="s">
        <v>36</v>
      </c>
      <c r="AG608" s="16" t="s">
        <v>100</v>
      </c>
      <c r="AH608" s="16" t="s">
        <v>105</v>
      </c>
    </row>
    <row r="609" spans="1:34" x14ac:dyDescent="0.25">
      <c r="A609" s="16" t="s">
        <v>30</v>
      </c>
      <c r="B609" s="16">
        <v>1</v>
      </c>
      <c r="C609" s="16">
        <v>21</v>
      </c>
      <c r="D609" s="16">
        <v>908</v>
      </c>
      <c r="E609" s="16" t="s">
        <v>40</v>
      </c>
      <c r="F609" s="16" t="s">
        <v>41</v>
      </c>
      <c r="G609" s="16">
        <v>20</v>
      </c>
      <c r="H609" s="16">
        <v>20</v>
      </c>
      <c r="I609" s="16" t="s">
        <v>100</v>
      </c>
      <c r="J609" s="16" t="s">
        <v>415</v>
      </c>
      <c r="K609" s="16" t="s">
        <v>415</v>
      </c>
      <c r="L609" s="16">
        <v>1</v>
      </c>
      <c r="M609" s="16" t="s">
        <v>102</v>
      </c>
      <c r="N609" s="16" t="s">
        <v>46</v>
      </c>
      <c r="O609" s="16" t="s">
        <v>82</v>
      </c>
      <c r="P609" s="16" t="s">
        <v>100</v>
      </c>
      <c r="Q609" s="16" t="s">
        <v>418</v>
      </c>
      <c r="T609" s="16">
        <v>201609</v>
      </c>
      <c r="U609" s="16" t="s">
        <v>34</v>
      </c>
      <c r="V609" s="18">
        <v>0</v>
      </c>
      <c r="W609" s="18">
        <v>-16553.580000000002</v>
      </c>
      <c r="Y609" s="16">
        <v>742155</v>
      </c>
      <c r="AA609" s="16" t="s">
        <v>35</v>
      </c>
      <c r="AB609" s="16" t="s">
        <v>107</v>
      </c>
      <c r="AD609" s="16" t="s">
        <v>222</v>
      </c>
      <c r="AE609" s="16" t="s">
        <v>36</v>
      </c>
      <c r="AG609" s="16" t="s">
        <v>100</v>
      </c>
      <c r="AH609" s="16" t="s">
        <v>105</v>
      </c>
    </row>
    <row r="610" spans="1:34" x14ac:dyDescent="0.25">
      <c r="A610" s="16" t="s">
        <v>30</v>
      </c>
      <c r="B610" s="16">
        <v>1</v>
      </c>
      <c r="C610" s="16">
        <v>21</v>
      </c>
      <c r="D610" s="16">
        <v>908</v>
      </c>
      <c r="E610" s="16" t="s">
        <v>40</v>
      </c>
      <c r="F610" s="16" t="s">
        <v>41</v>
      </c>
      <c r="G610" s="16">
        <v>20</v>
      </c>
      <c r="H610" s="16">
        <v>20</v>
      </c>
      <c r="I610" s="16" t="s">
        <v>100</v>
      </c>
      <c r="J610" s="16" t="s">
        <v>420</v>
      </c>
      <c r="K610" s="16" t="s">
        <v>420</v>
      </c>
      <c r="L610" s="16">
        <v>1</v>
      </c>
      <c r="M610" s="16" t="s">
        <v>102</v>
      </c>
      <c r="N610" s="16">
        <v>34</v>
      </c>
      <c r="P610" s="16" t="s">
        <v>422</v>
      </c>
      <c r="Q610" s="16" t="s">
        <v>43</v>
      </c>
      <c r="R610" s="16">
        <v>2834694</v>
      </c>
      <c r="S610" s="62" t="s">
        <v>427</v>
      </c>
      <c r="T610" s="16">
        <v>201609</v>
      </c>
      <c r="U610" s="16" t="s">
        <v>37</v>
      </c>
      <c r="V610" s="18">
        <v>0</v>
      </c>
      <c r="W610" s="18">
        <v>269.29000000000002</v>
      </c>
      <c r="Y610" s="16">
        <v>755864</v>
      </c>
      <c r="AA610" s="16" t="s">
        <v>35</v>
      </c>
      <c r="AB610" s="16" t="s">
        <v>55</v>
      </c>
      <c r="AD610" s="16" t="s">
        <v>261</v>
      </c>
      <c r="AE610" s="16" t="s">
        <v>45</v>
      </c>
      <c r="AG610" s="16">
        <v>64531</v>
      </c>
      <c r="AH610" s="16" t="s">
        <v>105</v>
      </c>
    </row>
    <row r="611" spans="1:34" x14ac:dyDescent="0.25">
      <c r="A611" s="16" t="s">
        <v>30</v>
      </c>
      <c r="B611" s="16">
        <v>1</v>
      </c>
      <c r="C611" s="16">
        <v>21</v>
      </c>
      <c r="D611" s="16">
        <v>908</v>
      </c>
      <c r="E611" s="16" t="s">
        <v>40</v>
      </c>
      <c r="F611" s="16" t="s">
        <v>41</v>
      </c>
      <c r="G611" s="16">
        <v>20</v>
      </c>
      <c r="H611" s="16">
        <v>20</v>
      </c>
      <c r="I611" s="16" t="s">
        <v>100</v>
      </c>
      <c r="J611" s="16" t="s">
        <v>420</v>
      </c>
      <c r="K611" s="16" t="s">
        <v>420</v>
      </c>
      <c r="L611" s="16">
        <v>1</v>
      </c>
      <c r="M611" s="16" t="s">
        <v>102</v>
      </c>
      <c r="N611" s="16">
        <v>34</v>
      </c>
      <c r="P611" s="16" t="s">
        <v>100</v>
      </c>
      <c r="Q611" s="16" t="s">
        <v>81</v>
      </c>
      <c r="R611" s="16">
        <v>2834694</v>
      </c>
      <c r="T611" s="16">
        <v>201609</v>
      </c>
      <c r="U611" s="16" t="s">
        <v>34</v>
      </c>
      <c r="V611" s="18">
        <v>0</v>
      </c>
      <c r="W611" s="18">
        <v>-269.29000000000002</v>
      </c>
      <c r="Y611" s="16">
        <v>755864</v>
      </c>
      <c r="AA611" s="16" t="s">
        <v>35</v>
      </c>
      <c r="AB611" s="16" t="s">
        <v>107</v>
      </c>
      <c r="AD611" s="16" t="s">
        <v>254</v>
      </c>
      <c r="AE611" s="16" t="s">
        <v>36</v>
      </c>
      <c r="AG611" s="16" t="s">
        <v>100</v>
      </c>
      <c r="AH611" s="16" t="s">
        <v>105</v>
      </c>
    </row>
    <row r="612" spans="1:34" x14ac:dyDescent="0.25">
      <c r="A612" s="16" t="s">
        <v>30</v>
      </c>
      <c r="B612" s="16">
        <v>1</v>
      </c>
      <c r="C612" s="16">
        <v>21</v>
      </c>
      <c r="D612" s="16">
        <v>908</v>
      </c>
      <c r="E612" s="16" t="s">
        <v>40</v>
      </c>
      <c r="F612" s="16" t="s">
        <v>41</v>
      </c>
      <c r="G612" s="16">
        <v>20</v>
      </c>
      <c r="H612" s="16">
        <v>20</v>
      </c>
      <c r="I612" s="16" t="s">
        <v>100</v>
      </c>
      <c r="J612" s="16" t="s">
        <v>420</v>
      </c>
      <c r="K612" s="16" t="s">
        <v>420</v>
      </c>
      <c r="L612" s="16">
        <v>1</v>
      </c>
      <c r="M612" s="16" t="s">
        <v>102</v>
      </c>
      <c r="N612" s="16" t="s">
        <v>46</v>
      </c>
      <c r="P612" s="16" t="s">
        <v>421</v>
      </c>
      <c r="Q612" s="16" t="s">
        <v>428</v>
      </c>
      <c r="R612" s="16">
        <v>2828339</v>
      </c>
      <c r="S612" s="62">
        <v>536130000</v>
      </c>
      <c r="T612" s="16">
        <v>201609</v>
      </c>
      <c r="U612" s="16" t="s">
        <v>37</v>
      </c>
      <c r="V612" s="18">
        <v>7121.25</v>
      </c>
      <c r="W612" s="18">
        <v>7121.25</v>
      </c>
      <c r="X612" s="16" t="s">
        <v>56</v>
      </c>
      <c r="Y612" s="16">
        <v>750593</v>
      </c>
      <c r="AA612" s="16" t="s">
        <v>35</v>
      </c>
      <c r="AB612" s="16" t="s">
        <v>55</v>
      </c>
      <c r="AD612" s="16" t="s">
        <v>252</v>
      </c>
      <c r="AE612" s="16" t="s">
        <v>45</v>
      </c>
      <c r="AG612" s="16">
        <v>87078</v>
      </c>
      <c r="AH612" s="16" t="s">
        <v>105</v>
      </c>
    </row>
    <row r="613" spans="1:34" x14ac:dyDescent="0.25">
      <c r="A613" s="16" t="s">
        <v>30</v>
      </c>
      <c r="B613" s="16">
        <v>1</v>
      </c>
      <c r="C613" s="16">
        <v>21</v>
      </c>
      <c r="D613" s="16">
        <v>908</v>
      </c>
      <c r="E613" s="16" t="s">
        <v>40</v>
      </c>
      <c r="F613" s="16" t="s">
        <v>41</v>
      </c>
      <c r="G613" s="16">
        <v>20</v>
      </c>
      <c r="H613" s="16">
        <v>20</v>
      </c>
      <c r="I613" s="16" t="s">
        <v>100</v>
      </c>
      <c r="J613" s="16" t="s">
        <v>420</v>
      </c>
      <c r="K613" s="16" t="s">
        <v>420</v>
      </c>
      <c r="L613" s="16">
        <v>1</v>
      </c>
      <c r="M613" s="16" t="s">
        <v>102</v>
      </c>
      <c r="N613" s="16" t="s">
        <v>46</v>
      </c>
      <c r="P613" s="16" t="s">
        <v>421</v>
      </c>
      <c r="Q613" s="16" t="s">
        <v>428</v>
      </c>
      <c r="R613" s="16">
        <v>2828348</v>
      </c>
      <c r="S613" s="62">
        <v>53590</v>
      </c>
      <c r="T613" s="16">
        <v>201609</v>
      </c>
      <c r="U613" s="16" t="s">
        <v>37</v>
      </c>
      <c r="V613" s="18">
        <v>21769.81</v>
      </c>
      <c r="W613" s="18">
        <v>21769.81</v>
      </c>
      <c r="X613" s="16" t="s">
        <v>56</v>
      </c>
      <c r="Y613" s="16">
        <v>750593</v>
      </c>
      <c r="AA613" s="16" t="s">
        <v>35</v>
      </c>
      <c r="AB613" s="16" t="s">
        <v>55</v>
      </c>
      <c r="AD613" s="16" t="s">
        <v>260</v>
      </c>
      <c r="AE613" s="16" t="s">
        <v>45</v>
      </c>
      <c r="AG613" s="16">
        <v>87078</v>
      </c>
      <c r="AH613" s="16" t="s">
        <v>105</v>
      </c>
    </row>
    <row r="614" spans="1:34" x14ac:dyDescent="0.25">
      <c r="A614" s="16" t="s">
        <v>30</v>
      </c>
      <c r="B614" s="16">
        <v>1</v>
      </c>
      <c r="C614" s="16">
        <v>21</v>
      </c>
      <c r="D614" s="16">
        <v>908</v>
      </c>
      <c r="E614" s="16" t="s">
        <v>40</v>
      </c>
      <c r="F614" s="16" t="s">
        <v>41</v>
      </c>
      <c r="G614" s="16">
        <v>20</v>
      </c>
      <c r="H614" s="16">
        <v>20</v>
      </c>
      <c r="I614" s="16" t="s">
        <v>100</v>
      </c>
      <c r="J614" s="16" t="s">
        <v>420</v>
      </c>
      <c r="K614" s="16" t="s">
        <v>420</v>
      </c>
      <c r="L614" s="16">
        <v>1</v>
      </c>
      <c r="M614" s="16" t="s">
        <v>102</v>
      </c>
      <c r="N614" s="16" t="s">
        <v>46</v>
      </c>
      <c r="P614" s="16" t="s">
        <v>422</v>
      </c>
      <c r="Q614" s="16" t="s">
        <v>429</v>
      </c>
      <c r="R614" s="16">
        <v>2834694</v>
      </c>
      <c r="S614" s="62" t="s">
        <v>427</v>
      </c>
      <c r="T614" s="16">
        <v>201609</v>
      </c>
      <c r="U614" s="16" t="s">
        <v>37</v>
      </c>
      <c r="V614" s="18">
        <v>7567.06</v>
      </c>
      <c r="W614" s="18">
        <v>7567.06</v>
      </c>
      <c r="X614" s="16" t="s">
        <v>56</v>
      </c>
      <c r="Y614" s="16">
        <v>755864</v>
      </c>
      <c r="AA614" s="16" t="s">
        <v>35</v>
      </c>
      <c r="AB614" s="16" t="s">
        <v>55</v>
      </c>
      <c r="AD614" s="16" t="s">
        <v>261</v>
      </c>
      <c r="AE614" s="16" t="s">
        <v>45</v>
      </c>
      <c r="AG614" s="16">
        <v>64531</v>
      </c>
      <c r="AH614" s="16" t="s">
        <v>105</v>
      </c>
    </row>
    <row r="615" spans="1:34" x14ac:dyDescent="0.25">
      <c r="A615" s="16" t="s">
        <v>30</v>
      </c>
      <c r="B615" s="16">
        <v>1</v>
      </c>
      <c r="C615" s="16">
        <v>21</v>
      </c>
      <c r="D615" s="16">
        <v>908</v>
      </c>
      <c r="E615" s="16" t="s">
        <v>40</v>
      </c>
      <c r="F615" s="16" t="s">
        <v>41</v>
      </c>
      <c r="G615" s="16">
        <v>20</v>
      </c>
      <c r="H615" s="16">
        <v>20</v>
      </c>
      <c r="I615" s="16" t="s">
        <v>100</v>
      </c>
      <c r="J615" s="16" t="s">
        <v>431</v>
      </c>
      <c r="K615" s="16" t="s">
        <v>431</v>
      </c>
      <c r="L615" s="16">
        <v>1</v>
      </c>
      <c r="M615" s="16" t="s">
        <v>102</v>
      </c>
      <c r="N615" s="16" t="s">
        <v>50</v>
      </c>
      <c r="P615" s="16" t="s">
        <v>57</v>
      </c>
      <c r="Q615" s="16" t="s">
        <v>331</v>
      </c>
      <c r="R615" s="16">
        <v>2829774</v>
      </c>
      <c r="S615" s="62" t="s">
        <v>352</v>
      </c>
      <c r="T615" s="16">
        <v>201609</v>
      </c>
      <c r="U615" s="16" t="s">
        <v>37</v>
      </c>
      <c r="V615" s="18">
        <v>21100</v>
      </c>
      <c r="W615" s="18">
        <v>21100</v>
      </c>
      <c r="X615" s="16" t="s">
        <v>56</v>
      </c>
      <c r="Y615" s="16">
        <v>758587</v>
      </c>
      <c r="AA615" s="16" t="s">
        <v>35</v>
      </c>
      <c r="AB615" s="16" t="s">
        <v>55</v>
      </c>
      <c r="AD615" s="16" t="s">
        <v>353</v>
      </c>
      <c r="AE615" s="16" t="s">
        <v>45</v>
      </c>
      <c r="AG615" s="16">
        <v>8454</v>
      </c>
      <c r="AH615" s="16" t="s">
        <v>105</v>
      </c>
    </row>
    <row r="616" spans="1:34" x14ac:dyDescent="0.25">
      <c r="A616" s="16" t="s">
        <v>30</v>
      </c>
      <c r="B616" s="16">
        <v>1</v>
      </c>
      <c r="C616" s="16">
        <v>21</v>
      </c>
      <c r="D616" s="16">
        <v>908</v>
      </c>
      <c r="E616" s="16" t="s">
        <v>40</v>
      </c>
      <c r="F616" s="16" t="s">
        <v>41</v>
      </c>
      <c r="G616" s="16">
        <v>20</v>
      </c>
      <c r="H616" s="16">
        <v>20</v>
      </c>
      <c r="I616" s="16" t="s">
        <v>100</v>
      </c>
      <c r="J616" s="16" t="s">
        <v>431</v>
      </c>
      <c r="K616" s="16" t="s">
        <v>431</v>
      </c>
      <c r="L616" s="16">
        <v>1</v>
      </c>
      <c r="M616" s="16" t="s">
        <v>102</v>
      </c>
      <c r="N616" s="16" t="s">
        <v>50</v>
      </c>
      <c r="P616" s="16" t="s">
        <v>57</v>
      </c>
      <c r="Q616" s="16" t="s">
        <v>331</v>
      </c>
      <c r="R616" s="16">
        <v>2832408</v>
      </c>
      <c r="S616" s="62" t="s">
        <v>354</v>
      </c>
      <c r="T616" s="16">
        <v>201609</v>
      </c>
      <c r="U616" s="16" t="s">
        <v>37</v>
      </c>
      <c r="V616" s="18">
        <v>2500</v>
      </c>
      <c r="W616" s="18">
        <v>2500</v>
      </c>
      <c r="X616" s="16" t="s">
        <v>56</v>
      </c>
      <c r="Y616" s="16">
        <v>758587</v>
      </c>
      <c r="AA616" s="16" t="s">
        <v>35</v>
      </c>
      <c r="AB616" s="16" t="s">
        <v>55</v>
      </c>
      <c r="AD616" s="16" t="s">
        <v>355</v>
      </c>
      <c r="AE616" s="16" t="s">
        <v>45</v>
      </c>
      <c r="AG616" s="16">
        <v>8454</v>
      </c>
      <c r="AH616" s="16" t="s">
        <v>105</v>
      </c>
    </row>
    <row r="617" spans="1:34" x14ac:dyDescent="0.25">
      <c r="A617" s="16" t="s">
        <v>30</v>
      </c>
      <c r="B617" s="16">
        <v>1</v>
      </c>
      <c r="C617" s="16">
        <v>21</v>
      </c>
      <c r="D617" s="16">
        <v>908</v>
      </c>
      <c r="E617" s="16" t="s">
        <v>40</v>
      </c>
      <c r="F617" s="16" t="s">
        <v>41</v>
      </c>
      <c r="G617" s="16">
        <v>20</v>
      </c>
      <c r="H617" s="16">
        <v>20</v>
      </c>
      <c r="I617" s="16" t="s">
        <v>100</v>
      </c>
      <c r="J617" s="16" t="s">
        <v>431</v>
      </c>
      <c r="K617" s="16" t="s">
        <v>431</v>
      </c>
      <c r="L617" s="16">
        <v>1</v>
      </c>
      <c r="M617" s="16" t="s">
        <v>102</v>
      </c>
      <c r="N617" s="16" t="s">
        <v>50</v>
      </c>
      <c r="P617" s="16" t="s">
        <v>57</v>
      </c>
      <c r="Q617" s="16" t="s">
        <v>331</v>
      </c>
      <c r="R617" s="16">
        <v>2837057</v>
      </c>
      <c r="S617" s="62" t="s">
        <v>356</v>
      </c>
      <c r="T617" s="16">
        <v>201609</v>
      </c>
      <c r="U617" s="16" t="s">
        <v>37</v>
      </c>
      <c r="V617" s="18">
        <v>600</v>
      </c>
      <c r="W617" s="18">
        <v>600</v>
      </c>
      <c r="X617" s="16" t="s">
        <v>56</v>
      </c>
      <c r="Y617" s="16">
        <v>758587</v>
      </c>
      <c r="AA617" s="16" t="s">
        <v>35</v>
      </c>
      <c r="AB617" s="16" t="s">
        <v>55</v>
      </c>
      <c r="AD617" s="16" t="s">
        <v>337</v>
      </c>
      <c r="AE617" s="16" t="s">
        <v>45</v>
      </c>
      <c r="AG617" s="16">
        <v>8454</v>
      </c>
      <c r="AH617" s="16" t="s">
        <v>105</v>
      </c>
    </row>
    <row r="618" spans="1:34" x14ac:dyDescent="0.25">
      <c r="A618" s="16" t="s">
        <v>30</v>
      </c>
      <c r="B618" s="16">
        <v>1</v>
      </c>
      <c r="C618" s="16">
        <v>21</v>
      </c>
      <c r="D618" s="16">
        <v>908</v>
      </c>
      <c r="E618" s="16" t="s">
        <v>40</v>
      </c>
      <c r="F618" s="16" t="s">
        <v>41</v>
      </c>
      <c r="G618" s="16">
        <v>20</v>
      </c>
      <c r="H618" s="16">
        <v>20</v>
      </c>
      <c r="I618" s="16" t="s">
        <v>100</v>
      </c>
      <c r="J618" s="16" t="s">
        <v>431</v>
      </c>
      <c r="K618" s="16" t="s">
        <v>431</v>
      </c>
      <c r="L618" s="16">
        <v>1</v>
      </c>
      <c r="M618" s="16" t="s">
        <v>102</v>
      </c>
      <c r="N618" s="16" t="s">
        <v>50</v>
      </c>
      <c r="P618" s="16" t="s">
        <v>57</v>
      </c>
      <c r="Q618" s="16" t="s">
        <v>331</v>
      </c>
      <c r="R618" s="16">
        <v>2837463</v>
      </c>
      <c r="S618" s="62" t="s">
        <v>357</v>
      </c>
      <c r="T618" s="16">
        <v>201609</v>
      </c>
      <c r="U618" s="16" t="s">
        <v>37</v>
      </c>
      <c r="V618" s="18">
        <v>100</v>
      </c>
      <c r="W618" s="18">
        <v>100</v>
      </c>
      <c r="X618" s="16" t="s">
        <v>56</v>
      </c>
      <c r="Y618" s="16">
        <v>758587</v>
      </c>
      <c r="AA618" s="16" t="s">
        <v>35</v>
      </c>
      <c r="AB618" s="16" t="s">
        <v>55</v>
      </c>
      <c r="AD618" s="16" t="s">
        <v>337</v>
      </c>
      <c r="AE618" s="16" t="s">
        <v>45</v>
      </c>
      <c r="AG618" s="16">
        <v>8454</v>
      </c>
      <c r="AH618" s="16" t="s">
        <v>105</v>
      </c>
    </row>
    <row r="619" spans="1:34" x14ac:dyDescent="0.25">
      <c r="A619" s="16" t="s">
        <v>30</v>
      </c>
      <c r="B619" s="16">
        <v>1</v>
      </c>
      <c r="C619" s="16">
        <v>21</v>
      </c>
      <c r="D619" s="16">
        <v>908</v>
      </c>
      <c r="E619" s="16" t="s">
        <v>40</v>
      </c>
      <c r="F619" s="16" t="s">
        <v>41</v>
      </c>
      <c r="G619" s="16">
        <v>20</v>
      </c>
      <c r="H619" s="16">
        <v>20</v>
      </c>
      <c r="I619" s="16" t="s">
        <v>100</v>
      </c>
      <c r="J619" s="16" t="s">
        <v>431</v>
      </c>
      <c r="K619" s="16" t="s">
        <v>431</v>
      </c>
      <c r="L619" s="16">
        <v>1</v>
      </c>
      <c r="M619" s="16" t="s">
        <v>102</v>
      </c>
      <c r="N619" s="16" t="s">
        <v>50</v>
      </c>
      <c r="O619" s="16" t="s">
        <v>82</v>
      </c>
      <c r="P619" s="16" t="s">
        <v>100</v>
      </c>
      <c r="Q619" s="16" t="s">
        <v>106</v>
      </c>
      <c r="T619" s="16">
        <v>201609</v>
      </c>
      <c r="U619" s="16" t="s">
        <v>37</v>
      </c>
      <c r="V619" s="18">
        <v>0</v>
      </c>
      <c r="W619" s="18">
        <v>17100</v>
      </c>
      <c r="Y619" s="16">
        <v>758507</v>
      </c>
      <c r="AA619" s="16" t="s">
        <v>35</v>
      </c>
      <c r="AB619" s="16" t="s">
        <v>107</v>
      </c>
      <c r="AD619" s="16" t="s">
        <v>223</v>
      </c>
      <c r="AE619" s="16" t="s">
        <v>36</v>
      </c>
      <c r="AG619" s="16" t="s">
        <v>100</v>
      </c>
      <c r="AH619" s="16" t="s">
        <v>105</v>
      </c>
    </row>
    <row r="620" spans="1:34" x14ac:dyDescent="0.25">
      <c r="A620" s="16" t="s">
        <v>30</v>
      </c>
      <c r="B620" s="16">
        <v>1</v>
      </c>
      <c r="C620" s="16">
        <v>21</v>
      </c>
      <c r="D620" s="16">
        <v>908</v>
      </c>
      <c r="E620" s="16" t="s">
        <v>40</v>
      </c>
      <c r="F620" s="16" t="s">
        <v>41</v>
      </c>
      <c r="G620" s="16">
        <v>20</v>
      </c>
      <c r="H620" s="16">
        <v>20</v>
      </c>
      <c r="I620" s="16" t="s">
        <v>100</v>
      </c>
      <c r="J620" s="16" t="s">
        <v>431</v>
      </c>
      <c r="K620" s="16" t="s">
        <v>431</v>
      </c>
      <c r="L620" s="16">
        <v>1</v>
      </c>
      <c r="M620" s="16" t="s">
        <v>102</v>
      </c>
      <c r="N620" s="16" t="s">
        <v>50</v>
      </c>
      <c r="O620" s="16" t="s">
        <v>362</v>
      </c>
      <c r="P620" s="16" t="s">
        <v>100</v>
      </c>
      <c r="Q620" s="16" t="s">
        <v>106</v>
      </c>
      <c r="R620" s="16">
        <v>2803113</v>
      </c>
      <c r="T620" s="16">
        <v>201609</v>
      </c>
      <c r="U620" s="16" t="s">
        <v>37</v>
      </c>
      <c r="V620" s="18">
        <v>0</v>
      </c>
      <c r="W620" s="18">
        <v>51700</v>
      </c>
      <c r="Y620" s="16">
        <v>758587</v>
      </c>
      <c r="AA620" s="16" t="s">
        <v>35</v>
      </c>
      <c r="AB620" s="16" t="s">
        <v>107</v>
      </c>
      <c r="AD620" s="16" t="s">
        <v>363</v>
      </c>
      <c r="AE620" s="16" t="s">
        <v>36</v>
      </c>
      <c r="AG620" s="16" t="s">
        <v>100</v>
      </c>
      <c r="AH620" s="16" t="s">
        <v>105</v>
      </c>
    </row>
    <row r="621" spans="1:34" x14ac:dyDescent="0.25">
      <c r="A621" s="16" t="s">
        <v>30</v>
      </c>
      <c r="B621" s="16">
        <v>1</v>
      </c>
      <c r="C621" s="16">
        <v>21</v>
      </c>
      <c r="D621" s="16">
        <v>908</v>
      </c>
      <c r="E621" s="16" t="s">
        <v>40</v>
      </c>
      <c r="F621" s="16" t="s">
        <v>41</v>
      </c>
      <c r="G621" s="16">
        <v>20</v>
      </c>
      <c r="H621" s="16">
        <v>20</v>
      </c>
      <c r="I621" s="16" t="s">
        <v>100</v>
      </c>
      <c r="J621" s="16" t="s">
        <v>431</v>
      </c>
      <c r="K621" s="16" t="s">
        <v>431</v>
      </c>
      <c r="L621" s="16">
        <v>1</v>
      </c>
      <c r="M621" s="16" t="s">
        <v>102</v>
      </c>
      <c r="N621" s="16" t="s">
        <v>50</v>
      </c>
      <c r="O621" s="16" t="s">
        <v>364</v>
      </c>
      <c r="P621" s="16" t="s">
        <v>100</v>
      </c>
      <c r="Q621" s="16" t="s">
        <v>106</v>
      </c>
      <c r="R621" s="16">
        <v>2803297</v>
      </c>
      <c r="T621" s="16">
        <v>201609</v>
      </c>
      <c r="U621" s="16" t="s">
        <v>37</v>
      </c>
      <c r="V621" s="18">
        <v>0</v>
      </c>
      <c r="W621" s="18">
        <v>61000</v>
      </c>
      <c r="Y621" s="16">
        <v>758587</v>
      </c>
      <c r="AA621" s="16" t="s">
        <v>35</v>
      </c>
      <c r="AB621" s="16" t="s">
        <v>107</v>
      </c>
      <c r="AD621" s="16" t="s">
        <v>363</v>
      </c>
      <c r="AE621" s="16" t="s">
        <v>36</v>
      </c>
      <c r="AG621" s="16" t="s">
        <v>100</v>
      </c>
      <c r="AH621" s="16" t="s">
        <v>105</v>
      </c>
    </row>
    <row r="622" spans="1:34" x14ac:dyDescent="0.25">
      <c r="A622" s="16" t="s">
        <v>30</v>
      </c>
      <c r="B622" s="16">
        <v>1</v>
      </c>
      <c r="C622" s="16">
        <v>21</v>
      </c>
      <c r="D622" s="16">
        <v>908</v>
      </c>
      <c r="E622" s="16" t="s">
        <v>40</v>
      </c>
      <c r="F622" s="16" t="s">
        <v>41</v>
      </c>
      <c r="G622" s="16">
        <v>20</v>
      </c>
      <c r="H622" s="16">
        <v>20</v>
      </c>
      <c r="I622" s="16" t="s">
        <v>100</v>
      </c>
      <c r="J622" s="16" t="s">
        <v>431</v>
      </c>
      <c r="K622" s="16" t="s">
        <v>431</v>
      </c>
      <c r="L622" s="16">
        <v>1</v>
      </c>
      <c r="M622" s="16" t="s">
        <v>102</v>
      </c>
      <c r="N622" s="16" t="s">
        <v>50</v>
      </c>
      <c r="O622" s="16" t="s">
        <v>365</v>
      </c>
      <c r="P622" s="16" t="s">
        <v>100</v>
      </c>
      <c r="Q622" s="16" t="s">
        <v>106</v>
      </c>
      <c r="R622" s="16">
        <v>2806483</v>
      </c>
      <c r="T622" s="16">
        <v>201609</v>
      </c>
      <c r="U622" s="16" t="s">
        <v>37</v>
      </c>
      <c r="V622" s="18">
        <v>0</v>
      </c>
      <c r="W622" s="18">
        <v>2900</v>
      </c>
      <c r="Y622" s="16">
        <v>758587</v>
      </c>
      <c r="AA622" s="16" t="s">
        <v>35</v>
      </c>
      <c r="AB622" s="16" t="s">
        <v>107</v>
      </c>
      <c r="AD622" s="16" t="s">
        <v>363</v>
      </c>
      <c r="AE622" s="16" t="s">
        <v>36</v>
      </c>
      <c r="AG622" s="16" t="s">
        <v>100</v>
      </c>
      <c r="AH622" s="16" t="s">
        <v>105</v>
      </c>
    </row>
    <row r="623" spans="1:34" x14ac:dyDescent="0.25">
      <c r="A623" s="16" t="s">
        <v>30</v>
      </c>
      <c r="B623" s="16">
        <v>1</v>
      </c>
      <c r="C623" s="16">
        <v>21</v>
      </c>
      <c r="D623" s="16">
        <v>908</v>
      </c>
      <c r="E623" s="16" t="s">
        <v>40</v>
      </c>
      <c r="F623" s="16" t="s">
        <v>41</v>
      </c>
      <c r="G623" s="16">
        <v>20</v>
      </c>
      <c r="H623" s="16">
        <v>20</v>
      </c>
      <c r="I623" s="16" t="s">
        <v>100</v>
      </c>
      <c r="J623" s="16" t="s">
        <v>431</v>
      </c>
      <c r="K623" s="16" t="s">
        <v>431</v>
      </c>
      <c r="L623" s="16">
        <v>1</v>
      </c>
      <c r="M623" s="16" t="s">
        <v>102</v>
      </c>
      <c r="N623" s="16" t="s">
        <v>50</v>
      </c>
      <c r="O623" s="16" t="s">
        <v>366</v>
      </c>
      <c r="P623" s="16" t="s">
        <v>100</v>
      </c>
      <c r="Q623" s="16" t="s">
        <v>106</v>
      </c>
      <c r="R623" s="16">
        <v>2809877</v>
      </c>
      <c r="T623" s="16">
        <v>201609</v>
      </c>
      <c r="U623" s="16" t="s">
        <v>37</v>
      </c>
      <c r="V623" s="18">
        <v>0</v>
      </c>
      <c r="W623" s="18">
        <v>800</v>
      </c>
      <c r="Y623" s="16">
        <v>758587</v>
      </c>
      <c r="AA623" s="16" t="s">
        <v>35</v>
      </c>
      <c r="AB623" s="16" t="s">
        <v>107</v>
      </c>
      <c r="AD623" s="16" t="s">
        <v>363</v>
      </c>
      <c r="AE623" s="16" t="s">
        <v>36</v>
      </c>
      <c r="AG623" s="16" t="s">
        <v>100</v>
      </c>
      <c r="AH623" s="16" t="s">
        <v>105</v>
      </c>
    </row>
    <row r="624" spans="1:34" x14ac:dyDescent="0.25">
      <c r="A624" s="16" t="s">
        <v>30</v>
      </c>
      <c r="B624" s="16">
        <v>1</v>
      </c>
      <c r="C624" s="16">
        <v>21</v>
      </c>
      <c r="D624" s="16">
        <v>908</v>
      </c>
      <c r="E624" s="16" t="s">
        <v>40</v>
      </c>
      <c r="F624" s="16" t="s">
        <v>41</v>
      </c>
      <c r="G624" s="16">
        <v>20</v>
      </c>
      <c r="H624" s="16">
        <v>20</v>
      </c>
      <c r="I624" s="16" t="s">
        <v>100</v>
      </c>
      <c r="J624" s="16" t="s">
        <v>431</v>
      </c>
      <c r="K624" s="16" t="s">
        <v>431</v>
      </c>
      <c r="L624" s="16">
        <v>1</v>
      </c>
      <c r="M624" s="16" t="s">
        <v>102</v>
      </c>
      <c r="N624" s="16" t="s">
        <v>50</v>
      </c>
      <c r="O624" s="16" t="s">
        <v>367</v>
      </c>
      <c r="P624" s="16" t="s">
        <v>100</v>
      </c>
      <c r="Q624" s="16" t="s">
        <v>106</v>
      </c>
      <c r="R624" s="16">
        <v>2812361</v>
      </c>
      <c r="T624" s="16">
        <v>201609</v>
      </c>
      <c r="U624" s="16" t="s">
        <v>37</v>
      </c>
      <c r="V624" s="18">
        <v>0</v>
      </c>
      <c r="W624" s="18">
        <v>3200</v>
      </c>
      <c r="Y624" s="16">
        <v>758587</v>
      </c>
      <c r="AA624" s="16" t="s">
        <v>35</v>
      </c>
      <c r="AB624" s="16" t="s">
        <v>107</v>
      </c>
      <c r="AD624" s="16" t="s">
        <v>363</v>
      </c>
      <c r="AE624" s="16" t="s">
        <v>36</v>
      </c>
      <c r="AG624" s="16" t="s">
        <v>100</v>
      </c>
      <c r="AH624" s="16" t="s">
        <v>105</v>
      </c>
    </row>
    <row r="625" spans="1:34" x14ac:dyDescent="0.25">
      <c r="A625" s="16" t="s">
        <v>30</v>
      </c>
      <c r="B625" s="16">
        <v>1</v>
      </c>
      <c r="C625" s="16">
        <v>21</v>
      </c>
      <c r="D625" s="16">
        <v>908</v>
      </c>
      <c r="E625" s="16" t="s">
        <v>40</v>
      </c>
      <c r="F625" s="16" t="s">
        <v>41</v>
      </c>
      <c r="G625" s="16">
        <v>20</v>
      </c>
      <c r="H625" s="16">
        <v>20</v>
      </c>
      <c r="I625" s="16" t="s">
        <v>100</v>
      </c>
      <c r="J625" s="16" t="s">
        <v>431</v>
      </c>
      <c r="K625" s="16" t="s">
        <v>431</v>
      </c>
      <c r="L625" s="16">
        <v>1</v>
      </c>
      <c r="M625" s="16" t="s">
        <v>102</v>
      </c>
      <c r="N625" s="16" t="s">
        <v>50</v>
      </c>
      <c r="O625" s="16" t="s">
        <v>368</v>
      </c>
      <c r="P625" s="16" t="s">
        <v>100</v>
      </c>
      <c r="Q625" s="16" t="s">
        <v>106</v>
      </c>
      <c r="R625" s="16">
        <v>2815720</v>
      </c>
      <c r="T625" s="16">
        <v>201609</v>
      </c>
      <c r="U625" s="16" t="s">
        <v>37</v>
      </c>
      <c r="V625" s="18">
        <v>0</v>
      </c>
      <c r="W625" s="18">
        <v>500</v>
      </c>
      <c r="Y625" s="16">
        <v>758587</v>
      </c>
      <c r="AA625" s="16" t="s">
        <v>35</v>
      </c>
      <c r="AB625" s="16" t="s">
        <v>107</v>
      </c>
      <c r="AD625" s="16" t="s">
        <v>363</v>
      </c>
      <c r="AE625" s="16" t="s">
        <v>36</v>
      </c>
      <c r="AG625" s="16" t="s">
        <v>100</v>
      </c>
      <c r="AH625" s="16" t="s">
        <v>105</v>
      </c>
    </row>
    <row r="626" spans="1:34" x14ac:dyDescent="0.25">
      <c r="A626" s="16" t="s">
        <v>30</v>
      </c>
      <c r="B626" s="16">
        <v>1</v>
      </c>
      <c r="C626" s="16">
        <v>21</v>
      </c>
      <c r="D626" s="16">
        <v>908</v>
      </c>
      <c r="E626" s="16" t="s">
        <v>40</v>
      </c>
      <c r="F626" s="16" t="s">
        <v>41</v>
      </c>
      <c r="G626" s="16">
        <v>20</v>
      </c>
      <c r="H626" s="16">
        <v>20</v>
      </c>
      <c r="I626" s="16" t="s">
        <v>100</v>
      </c>
      <c r="J626" s="16" t="s">
        <v>431</v>
      </c>
      <c r="K626" s="16" t="s">
        <v>431</v>
      </c>
      <c r="L626" s="16">
        <v>1</v>
      </c>
      <c r="M626" s="16" t="s">
        <v>102</v>
      </c>
      <c r="N626" s="16" t="s">
        <v>50</v>
      </c>
      <c r="O626" s="16" t="s">
        <v>369</v>
      </c>
      <c r="P626" s="16" t="s">
        <v>100</v>
      </c>
      <c r="Q626" s="16" t="s">
        <v>106</v>
      </c>
      <c r="R626" s="16">
        <v>2819236</v>
      </c>
      <c r="T626" s="16">
        <v>201609</v>
      </c>
      <c r="U626" s="16" t="s">
        <v>37</v>
      </c>
      <c r="V626" s="18">
        <v>0</v>
      </c>
      <c r="W626" s="18">
        <v>3700</v>
      </c>
      <c r="Y626" s="16">
        <v>758587</v>
      </c>
      <c r="AA626" s="16" t="s">
        <v>35</v>
      </c>
      <c r="AB626" s="16" t="s">
        <v>107</v>
      </c>
      <c r="AD626" s="16" t="s">
        <v>363</v>
      </c>
      <c r="AE626" s="16" t="s">
        <v>36</v>
      </c>
      <c r="AG626" s="16" t="s">
        <v>100</v>
      </c>
      <c r="AH626" s="16" t="s">
        <v>105</v>
      </c>
    </row>
    <row r="627" spans="1:34" x14ac:dyDescent="0.25">
      <c r="A627" s="16" t="s">
        <v>30</v>
      </c>
      <c r="B627" s="16">
        <v>1</v>
      </c>
      <c r="C627" s="16">
        <v>21</v>
      </c>
      <c r="D627" s="16">
        <v>908</v>
      </c>
      <c r="E627" s="16" t="s">
        <v>40</v>
      </c>
      <c r="F627" s="16" t="s">
        <v>41</v>
      </c>
      <c r="G627" s="16">
        <v>20</v>
      </c>
      <c r="H627" s="16">
        <v>20</v>
      </c>
      <c r="I627" s="16" t="s">
        <v>100</v>
      </c>
      <c r="J627" s="16" t="s">
        <v>431</v>
      </c>
      <c r="K627" s="16" t="s">
        <v>431</v>
      </c>
      <c r="L627" s="16">
        <v>1</v>
      </c>
      <c r="M627" s="16" t="s">
        <v>102</v>
      </c>
      <c r="N627" s="16" t="s">
        <v>50</v>
      </c>
      <c r="O627" s="16" t="s">
        <v>370</v>
      </c>
      <c r="P627" s="16" t="s">
        <v>100</v>
      </c>
      <c r="Q627" s="16" t="s">
        <v>106</v>
      </c>
      <c r="R627" s="16">
        <v>2826055</v>
      </c>
      <c r="T627" s="16">
        <v>201609</v>
      </c>
      <c r="U627" s="16" t="s">
        <v>37</v>
      </c>
      <c r="V627" s="18">
        <v>0</v>
      </c>
      <c r="W627" s="18">
        <v>26000</v>
      </c>
      <c r="Y627" s="16">
        <v>758587</v>
      </c>
      <c r="AA627" s="16" t="s">
        <v>35</v>
      </c>
      <c r="AB627" s="16" t="s">
        <v>107</v>
      </c>
      <c r="AD627" s="16" t="s">
        <v>363</v>
      </c>
      <c r="AE627" s="16" t="s">
        <v>36</v>
      </c>
      <c r="AG627" s="16" t="s">
        <v>100</v>
      </c>
      <c r="AH627" s="16" t="s">
        <v>105</v>
      </c>
    </row>
    <row r="628" spans="1:34" x14ac:dyDescent="0.25">
      <c r="A628" s="16" t="s">
        <v>30</v>
      </c>
      <c r="B628" s="16">
        <v>1</v>
      </c>
      <c r="C628" s="16">
        <v>21</v>
      </c>
      <c r="D628" s="16">
        <v>908</v>
      </c>
      <c r="E628" s="16" t="s">
        <v>40</v>
      </c>
      <c r="F628" s="16" t="s">
        <v>41</v>
      </c>
      <c r="G628" s="16">
        <v>20</v>
      </c>
      <c r="H628" s="16">
        <v>20</v>
      </c>
      <c r="I628" s="16" t="s">
        <v>100</v>
      </c>
      <c r="J628" s="16" t="s">
        <v>431</v>
      </c>
      <c r="K628" s="16" t="s">
        <v>431</v>
      </c>
      <c r="L628" s="16">
        <v>1</v>
      </c>
      <c r="M628" s="16" t="s">
        <v>102</v>
      </c>
      <c r="N628" s="16" t="s">
        <v>46</v>
      </c>
      <c r="P628" s="16" t="s">
        <v>100</v>
      </c>
      <c r="Q628" s="16" t="s">
        <v>57</v>
      </c>
      <c r="R628" s="16">
        <v>2830302</v>
      </c>
      <c r="T628" s="16">
        <v>201609</v>
      </c>
      <c r="U628" s="16" t="s">
        <v>37</v>
      </c>
      <c r="V628" s="18">
        <v>0</v>
      </c>
      <c r="W628" s="18">
        <v>33966.35</v>
      </c>
      <c r="Y628" s="16">
        <v>758507</v>
      </c>
      <c r="AA628" s="16" t="s">
        <v>35</v>
      </c>
      <c r="AB628" s="16" t="s">
        <v>214</v>
      </c>
      <c r="AD628" s="16" t="s">
        <v>215</v>
      </c>
      <c r="AE628" s="16" t="s">
        <v>36</v>
      </c>
      <c r="AG628" s="16" t="s">
        <v>100</v>
      </c>
      <c r="AH628" s="16" t="s">
        <v>105</v>
      </c>
    </row>
    <row r="629" spans="1:34" x14ac:dyDescent="0.25">
      <c r="A629" s="16" t="s">
        <v>30</v>
      </c>
      <c r="B629" s="16">
        <v>1</v>
      </c>
      <c r="C629" s="16">
        <v>21</v>
      </c>
      <c r="D629" s="16">
        <v>908</v>
      </c>
      <c r="E629" s="16" t="s">
        <v>40</v>
      </c>
      <c r="F629" s="16" t="s">
        <v>41</v>
      </c>
      <c r="G629" s="16">
        <v>20</v>
      </c>
      <c r="H629" s="16">
        <v>20</v>
      </c>
      <c r="I629" s="16" t="s">
        <v>100</v>
      </c>
      <c r="J629" s="16" t="s">
        <v>431</v>
      </c>
      <c r="K629" s="16" t="s">
        <v>431</v>
      </c>
      <c r="L629" s="16">
        <v>1</v>
      </c>
      <c r="M629" s="16" t="s">
        <v>102</v>
      </c>
      <c r="N629" s="16" t="s">
        <v>46</v>
      </c>
      <c r="O629" s="16" t="s">
        <v>82</v>
      </c>
      <c r="P629" s="16" t="s">
        <v>100</v>
      </c>
      <c r="Q629" s="16" t="s">
        <v>106</v>
      </c>
      <c r="T629" s="16">
        <v>201609</v>
      </c>
      <c r="U629" s="16" t="s">
        <v>37</v>
      </c>
      <c r="V629" s="18">
        <v>0</v>
      </c>
      <c r="W629" s="18">
        <v>38599.410000000003</v>
      </c>
      <c r="Y629" s="16">
        <v>758507</v>
      </c>
      <c r="AA629" s="16" t="s">
        <v>35</v>
      </c>
      <c r="AB629" s="16" t="s">
        <v>107</v>
      </c>
      <c r="AD629" s="16" t="s">
        <v>223</v>
      </c>
      <c r="AE629" s="16" t="s">
        <v>36</v>
      </c>
      <c r="AG629" s="16" t="s">
        <v>100</v>
      </c>
      <c r="AH629" s="16" t="s">
        <v>105</v>
      </c>
    </row>
    <row r="630" spans="1:34" x14ac:dyDescent="0.25">
      <c r="A630" s="16" t="s">
        <v>30</v>
      </c>
      <c r="B630" s="16">
        <v>1</v>
      </c>
      <c r="C630" s="16">
        <v>21</v>
      </c>
      <c r="D630" s="16">
        <v>908</v>
      </c>
      <c r="E630" s="16" t="s">
        <v>40</v>
      </c>
      <c r="F630" s="16" t="s">
        <v>41</v>
      </c>
      <c r="G630" s="16">
        <v>20</v>
      </c>
      <c r="H630" s="16">
        <v>22</v>
      </c>
      <c r="I630" s="16" t="s">
        <v>100</v>
      </c>
      <c r="J630" s="16" t="s">
        <v>142</v>
      </c>
      <c r="K630" s="16" t="s">
        <v>142</v>
      </c>
      <c r="L630" s="16">
        <v>1</v>
      </c>
      <c r="M630" s="16" t="s">
        <v>102</v>
      </c>
      <c r="N630" s="16" t="s">
        <v>50</v>
      </c>
      <c r="P630" s="16" t="s">
        <v>100</v>
      </c>
      <c r="Q630" s="16" t="s">
        <v>290</v>
      </c>
      <c r="T630" s="16">
        <v>201609</v>
      </c>
      <c r="U630" s="16" t="s">
        <v>34</v>
      </c>
      <c r="V630" s="18">
        <v>0</v>
      </c>
      <c r="W630" s="18">
        <v>-1471.08</v>
      </c>
      <c r="AA630" s="16" t="s">
        <v>35</v>
      </c>
      <c r="AB630" s="16" t="s">
        <v>83</v>
      </c>
      <c r="AD630" s="16" t="s">
        <v>292</v>
      </c>
      <c r="AE630" s="16" t="s">
        <v>36</v>
      </c>
      <c r="AG630" s="16" t="s">
        <v>100</v>
      </c>
      <c r="AH630" s="16" t="s">
        <v>105</v>
      </c>
    </row>
    <row r="631" spans="1:34" x14ac:dyDescent="0.25">
      <c r="A631" s="16" t="s">
        <v>30</v>
      </c>
      <c r="B631" s="16">
        <v>1</v>
      </c>
      <c r="C631" s="16">
        <v>21</v>
      </c>
      <c r="D631" s="16">
        <v>908</v>
      </c>
      <c r="E631" s="16" t="s">
        <v>40</v>
      </c>
      <c r="F631" s="16" t="s">
        <v>41</v>
      </c>
      <c r="G631" s="16">
        <v>20</v>
      </c>
      <c r="H631" s="16">
        <v>20</v>
      </c>
      <c r="I631" s="16" t="s">
        <v>100</v>
      </c>
      <c r="J631" s="16" t="s">
        <v>101</v>
      </c>
      <c r="K631" s="16" t="s">
        <v>101</v>
      </c>
      <c r="L631" s="16">
        <v>1</v>
      </c>
      <c r="M631" s="16" t="s">
        <v>102</v>
      </c>
      <c r="N631" s="16" t="s">
        <v>46</v>
      </c>
      <c r="P631" s="16" t="s">
        <v>57</v>
      </c>
      <c r="Q631" s="16" t="s">
        <v>210</v>
      </c>
      <c r="R631" s="16">
        <v>2830302</v>
      </c>
      <c r="S631" s="62" t="s">
        <v>211</v>
      </c>
      <c r="T631" s="16">
        <v>201610</v>
      </c>
      <c r="U631" s="16" t="s">
        <v>37</v>
      </c>
      <c r="V631" s="18">
        <v>7501</v>
      </c>
      <c r="W631" s="18">
        <v>7501</v>
      </c>
      <c r="X631" s="16" t="s">
        <v>56</v>
      </c>
      <c r="Y631" s="16">
        <v>758507</v>
      </c>
      <c r="AA631" s="16" t="s">
        <v>35</v>
      </c>
      <c r="AB631" s="16" t="s">
        <v>55</v>
      </c>
      <c r="AD631" s="16" t="s">
        <v>212</v>
      </c>
      <c r="AE631" s="16" t="s">
        <v>45</v>
      </c>
      <c r="AG631" s="16">
        <v>8454</v>
      </c>
      <c r="AH631" s="16" t="s">
        <v>105</v>
      </c>
    </row>
    <row r="632" spans="1:34" x14ac:dyDescent="0.25">
      <c r="A632" s="16" t="s">
        <v>30</v>
      </c>
      <c r="B632" s="16">
        <v>1</v>
      </c>
      <c r="C632" s="16">
        <v>21</v>
      </c>
      <c r="D632" s="16">
        <v>908</v>
      </c>
      <c r="E632" s="16" t="s">
        <v>40</v>
      </c>
      <c r="F632" s="16" t="s">
        <v>41</v>
      </c>
      <c r="G632" s="16">
        <v>20</v>
      </c>
      <c r="H632" s="16">
        <v>20</v>
      </c>
      <c r="I632" s="16" t="s">
        <v>100</v>
      </c>
      <c r="J632" s="16" t="s">
        <v>101</v>
      </c>
      <c r="K632" s="16" t="s">
        <v>101</v>
      </c>
      <c r="L632" s="16">
        <v>1</v>
      </c>
      <c r="M632" s="16" t="s">
        <v>102</v>
      </c>
      <c r="N632" s="16" t="s">
        <v>46</v>
      </c>
      <c r="P632" s="16" t="s">
        <v>57</v>
      </c>
      <c r="Q632" s="16" t="s">
        <v>210</v>
      </c>
      <c r="R632" s="16">
        <v>2837335</v>
      </c>
      <c r="S632" s="62">
        <v>2016048031</v>
      </c>
      <c r="T632" s="16">
        <v>201610</v>
      </c>
      <c r="U632" s="16" t="s">
        <v>37</v>
      </c>
      <c r="V632" s="18">
        <v>11799.93</v>
      </c>
      <c r="W632" s="18">
        <v>11799.93</v>
      </c>
      <c r="X632" s="16" t="s">
        <v>56</v>
      </c>
      <c r="Y632" s="16">
        <v>758507</v>
      </c>
      <c r="AA632" s="16" t="s">
        <v>35</v>
      </c>
      <c r="AB632" s="16" t="s">
        <v>55</v>
      </c>
      <c r="AD632" s="16" t="s">
        <v>213</v>
      </c>
      <c r="AE632" s="16" t="s">
        <v>45</v>
      </c>
      <c r="AG632" s="16">
        <v>8454</v>
      </c>
      <c r="AH632" s="16" t="s">
        <v>105</v>
      </c>
    </row>
    <row r="633" spans="1:34" x14ac:dyDescent="0.25">
      <c r="A633" s="16" t="s">
        <v>30</v>
      </c>
      <c r="B633" s="16">
        <v>1</v>
      </c>
      <c r="C633" s="16">
        <v>21</v>
      </c>
      <c r="D633" s="16">
        <v>908</v>
      </c>
      <c r="E633" s="16" t="s">
        <v>40</v>
      </c>
      <c r="F633" s="16" t="s">
        <v>41</v>
      </c>
      <c r="G633" s="16">
        <v>20</v>
      </c>
      <c r="H633" s="16">
        <v>20</v>
      </c>
      <c r="I633" s="16" t="s">
        <v>100</v>
      </c>
      <c r="J633" s="16" t="s">
        <v>101</v>
      </c>
      <c r="K633" s="16" t="s">
        <v>101</v>
      </c>
      <c r="L633" s="16">
        <v>1</v>
      </c>
      <c r="M633" s="16" t="s">
        <v>102</v>
      </c>
      <c r="N633" s="16" t="s">
        <v>46</v>
      </c>
      <c r="P633" s="16" t="s">
        <v>57</v>
      </c>
      <c r="Q633" s="16" t="s">
        <v>210</v>
      </c>
      <c r="R633" s="16">
        <v>2846843</v>
      </c>
      <c r="S633" s="62">
        <v>2016049935</v>
      </c>
      <c r="T633" s="16">
        <v>201610</v>
      </c>
      <c r="U633" s="16" t="s">
        <v>37</v>
      </c>
      <c r="V633" s="18">
        <v>62735</v>
      </c>
      <c r="W633" s="18">
        <v>62735</v>
      </c>
      <c r="X633" s="16" t="s">
        <v>56</v>
      </c>
      <c r="Y633" s="16">
        <v>758507</v>
      </c>
      <c r="AA633" s="16" t="s">
        <v>35</v>
      </c>
      <c r="AB633" s="16" t="s">
        <v>55</v>
      </c>
      <c r="AD633" s="16" t="s">
        <v>555</v>
      </c>
      <c r="AE633" s="16" t="s">
        <v>45</v>
      </c>
      <c r="AG633" s="16">
        <v>8454</v>
      </c>
      <c r="AH633" s="16" t="s">
        <v>105</v>
      </c>
    </row>
    <row r="634" spans="1:34" x14ac:dyDescent="0.25">
      <c r="A634" s="16" t="s">
        <v>30</v>
      </c>
      <c r="B634" s="16">
        <v>1</v>
      </c>
      <c r="C634" s="16">
        <v>21</v>
      </c>
      <c r="D634" s="16">
        <v>908</v>
      </c>
      <c r="E634" s="16" t="s">
        <v>40</v>
      </c>
      <c r="F634" s="16" t="s">
        <v>41</v>
      </c>
      <c r="G634" s="16">
        <v>20</v>
      </c>
      <c r="H634" s="16">
        <v>20</v>
      </c>
      <c r="I634" s="16" t="s">
        <v>100</v>
      </c>
      <c r="J634" s="16" t="s">
        <v>101</v>
      </c>
      <c r="K634" s="16" t="s">
        <v>101</v>
      </c>
      <c r="L634" s="16">
        <v>1</v>
      </c>
      <c r="M634" s="16" t="s">
        <v>102</v>
      </c>
      <c r="N634" s="16" t="s">
        <v>46</v>
      </c>
      <c r="P634" s="16" t="s">
        <v>57</v>
      </c>
      <c r="Q634" s="16" t="s">
        <v>210</v>
      </c>
      <c r="R634" s="16">
        <v>2846846</v>
      </c>
      <c r="S634" s="62" t="s">
        <v>556</v>
      </c>
      <c r="T634" s="16">
        <v>201610</v>
      </c>
      <c r="U634" s="16" t="s">
        <v>37</v>
      </c>
      <c r="V634" s="18">
        <v>64469.93</v>
      </c>
      <c r="W634" s="18">
        <v>64469.93</v>
      </c>
      <c r="X634" s="16" t="s">
        <v>56</v>
      </c>
      <c r="Y634" s="16">
        <v>758507</v>
      </c>
      <c r="AA634" s="16" t="s">
        <v>35</v>
      </c>
      <c r="AB634" s="16" t="s">
        <v>55</v>
      </c>
      <c r="AD634" s="16" t="s">
        <v>555</v>
      </c>
      <c r="AE634" s="16" t="s">
        <v>45</v>
      </c>
      <c r="AG634" s="16">
        <v>8454</v>
      </c>
      <c r="AH634" s="16" t="s">
        <v>105</v>
      </c>
    </row>
    <row r="635" spans="1:34" x14ac:dyDescent="0.25">
      <c r="A635" s="16" t="s">
        <v>30</v>
      </c>
      <c r="B635" s="16">
        <v>1</v>
      </c>
      <c r="C635" s="16">
        <v>21</v>
      </c>
      <c r="D635" s="16">
        <v>908</v>
      </c>
      <c r="E635" s="16" t="s">
        <v>40</v>
      </c>
      <c r="F635" s="16" t="s">
        <v>41</v>
      </c>
      <c r="G635" s="16">
        <v>20</v>
      </c>
      <c r="H635" s="16">
        <v>20</v>
      </c>
      <c r="I635" s="16" t="s">
        <v>100</v>
      </c>
      <c r="J635" s="16" t="s">
        <v>101</v>
      </c>
      <c r="K635" s="16" t="s">
        <v>101</v>
      </c>
      <c r="L635" s="16">
        <v>1</v>
      </c>
      <c r="M635" s="16" t="s">
        <v>102</v>
      </c>
      <c r="N635" s="16" t="s">
        <v>46</v>
      </c>
      <c r="P635" s="16" t="s">
        <v>57</v>
      </c>
      <c r="Q635" s="16" t="s">
        <v>210</v>
      </c>
      <c r="R635" s="16">
        <v>2864942</v>
      </c>
      <c r="S635" s="62">
        <v>2016054665</v>
      </c>
      <c r="T635" s="16">
        <v>201610</v>
      </c>
      <c r="U635" s="16" t="s">
        <v>37</v>
      </c>
      <c r="V635" s="18">
        <v>30234</v>
      </c>
      <c r="W635" s="18">
        <v>30234</v>
      </c>
      <c r="X635" s="16" t="s">
        <v>56</v>
      </c>
      <c r="Y635" s="16">
        <v>758507</v>
      </c>
      <c r="AA635" s="16" t="s">
        <v>35</v>
      </c>
      <c r="AB635" s="16" t="s">
        <v>55</v>
      </c>
      <c r="AD635" s="16" t="s">
        <v>557</v>
      </c>
      <c r="AE635" s="16" t="s">
        <v>45</v>
      </c>
      <c r="AG635" s="16">
        <v>8454</v>
      </c>
      <c r="AH635" s="16" t="s">
        <v>105</v>
      </c>
    </row>
    <row r="636" spans="1:34" x14ac:dyDescent="0.25">
      <c r="A636" s="16" t="s">
        <v>30</v>
      </c>
      <c r="B636" s="16">
        <v>1</v>
      </c>
      <c r="C636" s="16">
        <v>21</v>
      </c>
      <c r="D636" s="16">
        <v>908</v>
      </c>
      <c r="E636" s="16" t="s">
        <v>40</v>
      </c>
      <c r="F636" s="16" t="s">
        <v>41</v>
      </c>
      <c r="G636" s="16">
        <v>20</v>
      </c>
      <c r="H636" s="16">
        <v>20</v>
      </c>
      <c r="I636" s="16" t="s">
        <v>100</v>
      </c>
      <c r="J636" s="16" t="s">
        <v>101</v>
      </c>
      <c r="K636" s="16" t="s">
        <v>101</v>
      </c>
      <c r="L636" s="16">
        <v>1</v>
      </c>
      <c r="M636" s="16" t="s">
        <v>102</v>
      </c>
      <c r="N636" s="16" t="s">
        <v>46</v>
      </c>
      <c r="P636" s="16" t="s">
        <v>100</v>
      </c>
      <c r="Q636" s="16" t="s">
        <v>57</v>
      </c>
      <c r="R636" s="16">
        <v>2830302</v>
      </c>
      <c r="T636" s="16">
        <v>201610</v>
      </c>
      <c r="U636" s="16" t="s">
        <v>34</v>
      </c>
      <c r="V636" s="18">
        <v>0</v>
      </c>
      <c r="W636" s="18">
        <v>-7501</v>
      </c>
      <c r="Y636" s="16">
        <v>758507</v>
      </c>
      <c r="AA636" s="16" t="s">
        <v>35</v>
      </c>
      <c r="AB636" s="16" t="s">
        <v>214</v>
      </c>
      <c r="AD636" s="16" t="s">
        <v>558</v>
      </c>
      <c r="AE636" s="16" t="s">
        <v>36</v>
      </c>
      <c r="AG636" s="16" t="s">
        <v>100</v>
      </c>
      <c r="AH636" s="16" t="s">
        <v>105</v>
      </c>
    </row>
    <row r="637" spans="1:34" x14ac:dyDescent="0.25">
      <c r="A637" s="16" t="s">
        <v>30</v>
      </c>
      <c r="B637" s="16">
        <v>1</v>
      </c>
      <c r="C637" s="16">
        <v>21</v>
      </c>
      <c r="D637" s="16">
        <v>908</v>
      </c>
      <c r="E637" s="16" t="s">
        <v>40</v>
      </c>
      <c r="F637" s="16" t="s">
        <v>41</v>
      </c>
      <c r="G637" s="16">
        <v>20</v>
      </c>
      <c r="H637" s="16">
        <v>20</v>
      </c>
      <c r="I637" s="16" t="s">
        <v>100</v>
      </c>
      <c r="J637" s="16" t="s">
        <v>101</v>
      </c>
      <c r="K637" s="16" t="s">
        <v>101</v>
      </c>
      <c r="L637" s="16">
        <v>1</v>
      </c>
      <c r="M637" s="16" t="s">
        <v>102</v>
      </c>
      <c r="N637" s="16" t="s">
        <v>46</v>
      </c>
      <c r="O637" s="16" t="s">
        <v>82</v>
      </c>
      <c r="P637" s="16" t="s">
        <v>100</v>
      </c>
      <c r="Q637" s="16" t="s">
        <v>106</v>
      </c>
      <c r="T637" s="16">
        <v>201610</v>
      </c>
      <c r="U637" s="16" t="s">
        <v>34</v>
      </c>
      <c r="V637" s="18">
        <v>0</v>
      </c>
      <c r="W637" s="18">
        <v>-107448.07</v>
      </c>
      <c r="Y637" s="16">
        <v>758507</v>
      </c>
      <c r="AA637" s="16" t="s">
        <v>35</v>
      </c>
      <c r="AB637" s="16" t="s">
        <v>107</v>
      </c>
      <c r="AD637" s="16" t="s">
        <v>559</v>
      </c>
      <c r="AE637" s="16" t="s">
        <v>36</v>
      </c>
      <c r="AG637" s="16" t="s">
        <v>100</v>
      </c>
      <c r="AH637" s="16" t="s">
        <v>105</v>
      </c>
    </row>
    <row r="638" spans="1:34" x14ac:dyDescent="0.25">
      <c r="A638" s="16" t="s">
        <v>30</v>
      </c>
      <c r="B638" s="16">
        <v>1</v>
      </c>
      <c r="C638" s="16">
        <v>21</v>
      </c>
      <c r="D638" s="16">
        <v>908</v>
      </c>
      <c r="E638" s="16" t="s">
        <v>40</v>
      </c>
      <c r="F638" s="16" t="s">
        <v>41</v>
      </c>
      <c r="G638" s="16">
        <v>20</v>
      </c>
      <c r="H638" s="16">
        <v>20</v>
      </c>
      <c r="I638" s="16" t="s">
        <v>100</v>
      </c>
      <c r="J638" s="16" t="s">
        <v>101</v>
      </c>
      <c r="K638" s="16" t="s">
        <v>101</v>
      </c>
      <c r="L638" s="16">
        <v>1</v>
      </c>
      <c r="M638" s="16" t="s">
        <v>102</v>
      </c>
      <c r="N638" s="16" t="s">
        <v>46</v>
      </c>
      <c r="O638" s="16" t="s">
        <v>82</v>
      </c>
      <c r="P638" s="16" t="s">
        <v>100</v>
      </c>
      <c r="Q638" s="16" t="s">
        <v>106</v>
      </c>
      <c r="T638" s="16">
        <v>201610</v>
      </c>
      <c r="U638" s="16" t="s">
        <v>37</v>
      </c>
      <c r="V638" s="18">
        <v>0</v>
      </c>
      <c r="W638" s="18">
        <v>33382.75</v>
      </c>
      <c r="Y638" s="16">
        <v>758507</v>
      </c>
      <c r="AA638" s="16" t="s">
        <v>35</v>
      </c>
      <c r="AB638" s="16" t="s">
        <v>107</v>
      </c>
      <c r="AD638" s="16" t="s">
        <v>560</v>
      </c>
      <c r="AE638" s="16" t="s">
        <v>36</v>
      </c>
      <c r="AG638" s="16" t="s">
        <v>100</v>
      </c>
      <c r="AH638" s="16" t="s">
        <v>105</v>
      </c>
    </row>
    <row r="639" spans="1:34" x14ac:dyDescent="0.25">
      <c r="A639" s="16" t="s">
        <v>30</v>
      </c>
      <c r="B639" s="16">
        <v>1</v>
      </c>
      <c r="C639" s="16">
        <v>21</v>
      </c>
      <c r="D639" s="16">
        <v>908</v>
      </c>
      <c r="E639" s="16" t="s">
        <v>40</v>
      </c>
      <c r="F639" s="16" t="s">
        <v>41</v>
      </c>
      <c r="G639" s="16">
        <v>20</v>
      </c>
      <c r="H639" s="16">
        <v>20</v>
      </c>
      <c r="I639" s="16" t="s">
        <v>100</v>
      </c>
      <c r="J639" s="16" t="s">
        <v>224</v>
      </c>
      <c r="K639" s="16" t="s">
        <v>224</v>
      </c>
      <c r="L639" s="16">
        <v>1</v>
      </c>
      <c r="M639" s="16" t="s">
        <v>102</v>
      </c>
      <c r="N639" s="16" t="s">
        <v>50</v>
      </c>
      <c r="O639" s="16" t="s">
        <v>82</v>
      </c>
      <c r="P639" s="16" t="s">
        <v>100</v>
      </c>
      <c r="Q639" s="16" t="s">
        <v>141</v>
      </c>
      <c r="T639" s="16">
        <v>201610</v>
      </c>
      <c r="U639" s="16" t="s">
        <v>37</v>
      </c>
      <c r="V639" s="18">
        <v>0</v>
      </c>
      <c r="W639" s="18">
        <v>52100.6</v>
      </c>
      <c r="Y639" s="16">
        <v>751533</v>
      </c>
      <c r="AA639" s="16" t="s">
        <v>35</v>
      </c>
      <c r="AB639" s="16" t="s">
        <v>107</v>
      </c>
      <c r="AD639" s="16" t="s">
        <v>560</v>
      </c>
      <c r="AE639" s="16" t="s">
        <v>36</v>
      </c>
      <c r="AG639" s="16" t="s">
        <v>100</v>
      </c>
      <c r="AH639" s="16" t="s">
        <v>105</v>
      </c>
    </row>
    <row r="640" spans="1:34" x14ac:dyDescent="0.25">
      <c r="A640" s="16" t="s">
        <v>30</v>
      </c>
      <c r="B640" s="16">
        <v>1</v>
      </c>
      <c r="C640" s="16">
        <v>21</v>
      </c>
      <c r="D640" s="16">
        <v>908</v>
      </c>
      <c r="E640" s="16" t="s">
        <v>40</v>
      </c>
      <c r="F640" s="16" t="s">
        <v>41</v>
      </c>
      <c r="G640" s="16">
        <v>20</v>
      </c>
      <c r="H640" s="16">
        <v>20</v>
      </c>
      <c r="I640" s="16" t="s">
        <v>100</v>
      </c>
      <c r="J640" s="16" t="s">
        <v>224</v>
      </c>
      <c r="K640" s="16" t="s">
        <v>224</v>
      </c>
      <c r="L640" s="16">
        <v>1</v>
      </c>
      <c r="M640" s="16" t="s">
        <v>102</v>
      </c>
      <c r="N640" s="16" t="s">
        <v>46</v>
      </c>
      <c r="P640" s="16" t="s">
        <v>100</v>
      </c>
      <c r="Q640" s="16" t="s">
        <v>139</v>
      </c>
      <c r="T640" s="16">
        <v>201610</v>
      </c>
      <c r="U640" s="16" t="s">
        <v>37</v>
      </c>
      <c r="V640" s="18">
        <v>0</v>
      </c>
      <c r="W640" s="18">
        <v>0</v>
      </c>
      <c r="AA640" s="16" t="s">
        <v>35</v>
      </c>
      <c r="AB640" s="16" t="s">
        <v>83</v>
      </c>
      <c r="AD640" s="16" t="s">
        <v>561</v>
      </c>
      <c r="AE640" s="16" t="s">
        <v>36</v>
      </c>
      <c r="AG640" s="16" t="s">
        <v>100</v>
      </c>
      <c r="AH640" s="16" t="s">
        <v>105</v>
      </c>
    </row>
    <row r="641" spans="1:34" x14ac:dyDescent="0.25">
      <c r="A641" s="16" t="s">
        <v>30</v>
      </c>
      <c r="B641" s="16">
        <v>1</v>
      </c>
      <c r="C641" s="16">
        <v>21</v>
      </c>
      <c r="D641" s="16">
        <v>908</v>
      </c>
      <c r="E641" s="16" t="s">
        <v>40</v>
      </c>
      <c r="F641" s="16" t="s">
        <v>41</v>
      </c>
      <c r="G641" s="16">
        <v>20</v>
      </c>
      <c r="H641" s="16">
        <v>20</v>
      </c>
      <c r="I641" s="16" t="s">
        <v>100</v>
      </c>
      <c r="J641" s="16" t="s">
        <v>224</v>
      </c>
      <c r="K641" s="16" t="s">
        <v>224</v>
      </c>
      <c r="L641" s="16">
        <v>1</v>
      </c>
      <c r="M641" s="16" t="s">
        <v>102</v>
      </c>
      <c r="N641" s="16" t="s">
        <v>46</v>
      </c>
      <c r="O641" s="16" t="s">
        <v>82</v>
      </c>
      <c r="P641" s="16" t="s">
        <v>100</v>
      </c>
      <c r="Q641" s="16" t="s">
        <v>141</v>
      </c>
      <c r="T641" s="16">
        <v>201610</v>
      </c>
      <c r="U641" s="16" t="s">
        <v>37</v>
      </c>
      <c r="V641" s="18">
        <v>0</v>
      </c>
      <c r="W641" s="18">
        <v>15286.67</v>
      </c>
      <c r="Y641" s="16">
        <v>751533</v>
      </c>
      <c r="AA641" s="16" t="s">
        <v>35</v>
      </c>
      <c r="AB641" s="16" t="s">
        <v>107</v>
      </c>
      <c r="AD641" s="16" t="s">
        <v>560</v>
      </c>
      <c r="AE641" s="16" t="s">
        <v>36</v>
      </c>
      <c r="AG641" s="16" t="s">
        <v>100</v>
      </c>
      <c r="AH641" s="16" t="s">
        <v>105</v>
      </c>
    </row>
    <row r="642" spans="1:34" x14ac:dyDescent="0.25">
      <c r="A642" s="16" t="s">
        <v>30</v>
      </c>
      <c r="B642" s="16">
        <v>1</v>
      </c>
      <c r="C642" s="16">
        <v>21</v>
      </c>
      <c r="D642" s="16">
        <v>908</v>
      </c>
      <c r="E642" s="16" t="s">
        <v>40</v>
      </c>
      <c r="F642" s="16" t="s">
        <v>41</v>
      </c>
      <c r="G642" s="16">
        <v>20</v>
      </c>
      <c r="H642" s="16">
        <v>20</v>
      </c>
      <c r="I642" s="16" t="s">
        <v>100</v>
      </c>
      <c r="J642" s="16" t="s">
        <v>113</v>
      </c>
      <c r="K642" s="16" t="s">
        <v>113</v>
      </c>
      <c r="L642" s="16">
        <v>1</v>
      </c>
      <c r="M642" s="16" t="s">
        <v>102</v>
      </c>
      <c r="N642" s="16" t="s">
        <v>42</v>
      </c>
      <c r="P642" s="16" t="s">
        <v>242</v>
      </c>
      <c r="Q642" s="16" t="s">
        <v>562</v>
      </c>
      <c r="R642" s="16">
        <v>2860024</v>
      </c>
      <c r="S642" s="62">
        <v>4213204</v>
      </c>
      <c r="T642" s="16">
        <v>201610</v>
      </c>
      <c r="U642" s="16" t="s">
        <v>37</v>
      </c>
      <c r="V642" s="18">
        <v>0</v>
      </c>
      <c r="W642" s="18">
        <v>1791.77</v>
      </c>
      <c r="AA642" s="16" t="s">
        <v>35</v>
      </c>
      <c r="AB642" s="16" t="s">
        <v>44</v>
      </c>
      <c r="AD642" s="16" t="s">
        <v>563</v>
      </c>
      <c r="AE642" s="16" t="s">
        <v>45</v>
      </c>
      <c r="AG642" s="16">
        <v>77028</v>
      </c>
      <c r="AH642" s="16" t="s">
        <v>105</v>
      </c>
    </row>
    <row r="643" spans="1:34" x14ac:dyDescent="0.25">
      <c r="A643" s="16" t="s">
        <v>30</v>
      </c>
      <c r="B643" s="16">
        <v>1</v>
      </c>
      <c r="C643" s="16">
        <v>21</v>
      </c>
      <c r="D643" s="16">
        <v>908</v>
      </c>
      <c r="E643" s="16" t="s">
        <v>40</v>
      </c>
      <c r="F643" s="16" t="s">
        <v>41</v>
      </c>
      <c r="G643" s="16">
        <v>20</v>
      </c>
      <c r="H643" s="16">
        <v>20</v>
      </c>
      <c r="I643" s="16" t="s">
        <v>100</v>
      </c>
      <c r="J643" s="16" t="s">
        <v>248</v>
      </c>
      <c r="K643" s="16" t="s">
        <v>248</v>
      </c>
      <c r="L643" s="16">
        <v>1</v>
      </c>
      <c r="M643" s="16" t="s">
        <v>102</v>
      </c>
      <c r="N643" s="16" t="s">
        <v>46</v>
      </c>
      <c r="P643" s="16" t="s">
        <v>249</v>
      </c>
      <c r="Q643" s="16" t="s">
        <v>259</v>
      </c>
      <c r="R643" s="16">
        <v>2816782</v>
      </c>
      <c r="S643" s="62">
        <v>140790</v>
      </c>
      <c r="T643" s="16">
        <v>201610</v>
      </c>
      <c r="U643" s="16" t="s">
        <v>37</v>
      </c>
      <c r="V643" s="18">
        <v>9595.98</v>
      </c>
      <c r="W643" s="18">
        <v>9595.98</v>
      </c>
      <c r="X643" s="16" t="s">
        <v>56</v>
      </c>
      <c r="Y643" s="16">
        <v>755259</v>
      </c>
      <c r="AA643" s="16" t="s">
        <v>35</v>
      </c>
      <c r="AB643" s="16" t="s">
        <v>55</v>
      </c>
      <c r="AD643" s="16" t="s">
        <v>212</v>
      </c>
      <c r="AE643" s="16" t="s">
        <v>45</v>
      </c>
      <c r="AG643" s="16">
        <v>68926</v>
      </c>
      <c r="AH643" s="16" t="s">
        <v>105</v>
      </c>
    </row>
    <row r="644" spans="1:34" x14ac:dyDescent="0.25">
      <c r="A644" s="16" t="s">
        <v>30</v>
      </c>
      <c r="B644" s="16">
        <v>1</v>
      </c>
      <c r="C644" s="16">
        <v>21</v>
      </c>
      <c r="D644" s="16">
        <v>908</v>
      </c>
      <c r="E644" s="16" t="s">
        <v>40</v>
      </c>
      <c r="F644" s="16" t="s">
        <v>41</v>
      </c>
      <c r="G644" s="16">
        <v>20</v>
      </c>
      <c r="H644" s="16">
        <v>20</v>
      </c>
      <c r="I644" s="16" t="s">
        <v>100</v>
      </c>
      <c r="J644" s="16" t="s">
        <v>248</v>
      </c>
      <c r="K644" s="16" t="s">
        <v>248</v>
      </c>
      <c r="L644" s="16">
        <v>1</v>
      </c>
      <c r="M644" s="16" t="s">
        <v>102</v>
      </c>
      <c r="N644" s="16" t="s">
        <v>46</v>
      </c>
      <c r="P644" s="16" t="s">
        <v>249</v>
      </c>
      <c r="Q644" s="16" t="s">
        <v>259</v>
      </c>
      <c r="R644" s="16">
        <v>2853740</v>
      </c>
      <c r="S644" s="62">
        <v>142422</v>
      </c>
      <c r="T644" s="16">
        <v>201610</v>
      </c>
      <c r="U644" s="16" t="s">
        <v>37</v>
      </c>
      <c r="V644" s="18">
        <v>6427.56</v>
      </c>
      <c r="W644" s="18">
        <v>6427.56</v>
      </c>
      <c r="X644" s="16" t="s">
        <v>56</v>
      </c>
      <c r="Y644" s="16">
        <v>755259</v>
      </c>
      <c r="AA644" s="16" t="s">
        <v>35</v>
      </c>
      <c r="AB644" s="16" t="s">
        <v>55</v>
      </c>
      <c r="AD644" s="16" t="s">
        <v>564</v>
      </c>
      <c r="AE644" s="16" t="s">
        <v>45</v>
      </c>
      <c r="AG644" s="16">
        <v>68926</v>
      </c>
      <c r="AH644" s="16" t="s">
        <v>105</v>
      </c>
    </row>
    <row r="645" spans="1:34" x14ac:dyDescent="0.25">
      <c r="A645" s="16" t="s">
        <v>30</v>
      </c>
      <c r="B645" s="16">
        <v>1</v>
      </c>
      <c r="C645" s="16">
        <v>21</v>
      </c>
      <c r="D645" s="16">
        <v>908</v>
      </c>
      <c r="E645" s="16" t="s">
        <v>40</v>
      </c>
      <c r="F645" s="16" t="s">
        <v>41</v>
      </c>
      <c r="G645" s="16">
        <v>20</v>
      </c>
      <c r="H645" s="16">
        <v>20</v>
      </c>
      <c r="I645" s="16" t="s">
        <v>100</v>
      </c>
      <c r="J645" s="16" t="s">
        <v>248</v>
      </c>
      <c r="K645" s="16" t="s">
        <v>248</v>
      </c>
      <c r="L645" s="16">
        <v>1</v>
      </c>
      <c r="M645" s="16" t="s">
        <v>102</v>
      </c>
      <c r="N645" s="16" t="s">
        <v>46</v>
      </c>
      <c r="P645" s="16" t="s">
        <v>249</v>
      </c>
      <c r="Q645" s="16" t="s">
        <v>259</v>
      </c>
      <c r="R645" s="16">
        <v>2853741</v>
      </c>
      <c r="S645" s="62">
        <v>142423</v>
      </c>
      <c r="T645" s="16">
        <v>201610</v>
      </c>
      <c r="U645" s="16" t="s">
        <v>37</v>
      </c>
      <c r="V645" s="18">
        <v>6989.49</v>
      </c>
      <c r="W645" s="18">
        <v>6989.49</v>
      </c>
      <c r="X645" s="16" t="s">
        <v>56</v>
      </c>
      <c r="Y645" s="16">
        <v>755259</v>
      </c>
      <c r="AA645" s="16" t="s">
        <v>35</v>
      </c>
      <c r="AB645" s="16" t="s">
        <v>55</v>
      </c>
      <c r="AD645" s="16" t="s">
        <v>564</v>
      </c>
      <c r="AE645" s="16" t="s">
        <v>45</v>
      </c>
      <c r="AG645" s="16">
        <v>68926</v>
      </c>
      <c r="AH645" s="16" t="s">
        <v>105</v>
      </c>
    </row>
    <row r="646" spans="1:34" x14ac:dyDescent="0.25">
      <c r="A646" s="16" t="s">
        <v>30</v>
      </c>
      <c r="B646" s="16">
        <v>1</v>
      </c>
      <c r="C646" s="16">
        <v>21</v>
      </c>
      <c r="D646" s="16">
        <v>908</v>
      </c>
      <c r="E646" s="16" t="s">
        <v>40</v>
      </c>
      <c r="F646" s="16" t="s">
        <v>41</v>
      </c>
      <c r="G646" s="16">
        <v>20</v>
      </c>
      <c r="H646" s="16">
        <v>20</v>
      </c>
      <c r="I646" s="16" t="s">
        <v>100</v>
      </c>
      <c r="J646" s="16" t="s">
        <v>248</v>
      </c>
      <c r="K646" s="16" t="s">
        <v>248</v>
      </c>
      <c r="L646" s="16">
        <v>1</v>
      </c>
      <c r="M646" s="16" t="s">
        <v>102</v>
      </c>
      <c r="N646" s="16" t="s">
        <v>46</v>
      </c>
      <c r="P646" s="16" t="s">
        <v>249</v>
      </c>
      <c r="Q646" s="16" t="s">
        <v>259</v>
      </c>
      <c r="R646" s="16">
        <v>2853742</v>
      </c>
      <c r="S646" s="62">
        <v>142424</v>
      </c>
      <c r="T646" s="16">
        <v>201610</v>
      </c>
      <c r="U646" s="16" t="s">
        <v>37</v>
      </c>
      <c r="V646" s="18">
        <v>680</v>
      </c>
      <c r="W646" s="18">
        <v>680</v>
      </c>
      <c r="X646" s="16" t="s">
        <v>56</v>
      </c>
      <c r="Y646" s="16">
        <v>755259</v>
      </c>
      <c r="AA646" s="16" t="s">
        <v>35</v>
      </c>
      <c r="AB646" s="16" t="s">
        <v>55</v>
      </c>
      <c r="AD646" s="16" t="s">
        <v>564</v>
      </c>
      <c r="AE646" s="16" t="s">
        <v>45</v>
      </c>
      <c r="AG646" s="16">
        <v>68926</v>
      </c>
      <c r="AH646" s="16" t="s">
        <v>105</v>
      </c>
    </row>
    <row r="647" spans="1:34" x14ac:dyDescent="0.25">
      <c r="A647" s="16" t="s">
        <v>30</v>
      </c>
      <c r="B647" s="16">
        <v>1</v>
      </c>
      <c r="C647" s="16">
        <v>21</v>
      </c>
      <c r="D647" s="16">
        <v>908</v>
      </c>
      <c r="E647" s="16" t="s">
        <v>40</v>
      </c>
      <c r="F647" s="16" t="s">
        <v>41</v>
      </c>
      <c r="G647" s="16">
        <v>20</v>
      </c>
      <c r="H647" s="16">
        <v>20</v>
      </c>
      <c r="I647" s="16" t="s">
        <v>100</v>
      </c>
      <c r="J647" s="16" t="s">
        <v>248</v>
      </c>
      <c r="K647" s="16" t="s">
        <v>248</v>
      </c>
      <c r="L647" s="16">
        <v>1</v>
      </c>
      <c r="M647" s="16" t="s">
        <v>102</v>
      </c>
      <c r="N647" s="16" t="s">
        <v>46</v>
      </c>
      <c r="P647" s="16" t="s">
        <v>249</v>
      </c>
      <c r="Q647" s="16" t="s">
        <v>259</v>
      </c>
      <c r="R647" s="16">
        <v>2853743</v>
      </c>
      <c r="S647" s="62">
        <v>142425</v>
      </c>
      <c r="T647" s="16">
        <v>201610</v>
      </c>
      <c r="U647" s="16" t="s">
        <v>37</v>
      </c>
      <c r="V647" s="18">
        <v>30807</v>
      </c>
      <c r="W647" s="18">
        <v>30807</v>
      </c>
      <c r="X647" s="16" t="s">
        <v>56</v>
      </c>
      <c r="Y647" s="16">
        <v>755259</v>
      </c>
      <c r="AA647" s="16" t="s">
        <v>35</v>
      </c>
      <c r="AB647" s="16" t="s">
        <v>55</v>
      </c>
      <c r="AD647" s="16" t="s">
        <v>564</v>
      </c>
      <c r="AE647" s="16" t="s">
        <v>45</v>
      </c>
      <c r="AG647" s="16">
        <v>68926</v>
      </c>
      <c r="AH647" s="16" t="s">
        <v>105</v>
      </c>
    </row>
    <row r="648" spans="1:34" x14ac:dyDescent="0.25">
      <c r="A648" s="16" t="s">
        <v>30</v>
      </c>
      <c r="B648" s="16">
        <v>1</v>
      </c>
      <c r="C648" s="16">
        <v>21</v>
      </c>
      <c r="D648" s="16">
        <v>908</v>
      </c>
      <c r="E648" s="16" t="s">
        <v>40</v>
      </c>
      <c r="F648" s="16" t="s">
        <v>41</v>
      </c>
      <c r="G648" s="16">
        <v>20</v>
      </c>
      <c r="H648" s="16">
        <v>20</v>
      </c>
      <c r="I648" s="16" t="s">
        <v>100</v>
      </c>
      <c r="J648" s="16" t="s">
        <v>248</v>
      </c>
      <c r="K648" s="16" t="s">
        <v>248</v>
      </c>
      <c r="L648" s="16">
        <v>1</v>
      </c>
      <c r="M648" s="16" t="s">
        <v>102</v>
      </c>
      <c r="N648" s="16" t="s">
        <v>46</v>
      </c>
      <c r="P648" s="16" t="s">
        <v>249</v>
      </c>
      <c r="Q648" s="16" t="s">
        <v>259</v>
      </c>
      <c r="R648" s="16">
        <v>2853744</v>
      </c>
      <c r="S648" s="62">
        <v>142426</v>
      </c>
      <c r="T648" s="16">
        <v>201610</v>
      </c>
      <c r="U648" s="16" t="s">
        <v>37</v>
      </c>
      <c r="V648" s="18">
        <v>20372.12</v>
      </c>
      <c r="W648" s="18">
        <v>20372.12</v>
      </c>
      <c r="X648" s="16" t="s">
        <v>56</v>
      </c>
      <c r="Y648" s="16">
        <v>755259</v>
      </c>
      <c r="AA648" s="16" t="s">
        <v>35</v>
      </c>
      <c r="AB648" s="16" t="s">
        <v>55</v>
      </c>
      <c r="AD648" s="16" t="s">
        <v>564</v>
      </c>
      <c r="AE648" s="16" t="s">
        <v>45</v>
      </c>
      <c r="AG648" s="16">
        <v>68926</v>
      </c>
      <c r="AH648" s="16" t="s">
        <v>105</v>
      </c>
    </row>
    <row r="649" spans="1:34" x14ac:dyDescent="0.25">
      <c r="A649" s="16" t="s">
        <v>30</v>
      </c>
      <c r="B649" s="16">
        <v>1</v>
      </c>
      <c r="C649" s="16">
        <v>21</v>
      </c>
      <c r="D649" s="16">
        <v>908</v>
      </c>
      <c r="E649" s="16" t="s">
        <v>40</v>
      </c>
      <c r="F649" s="16" t="s">
        <v>41</v>
      </c>
      <c r="G649" s="16">
        <v>20</v>
      </c>
      <c r="H649" s="16">
        <v>20</v>
      </c>
      <c r="I649" s="16" t="s">
        <v>100</v>
      </c>
      <c r="J649" s="16" t="s">
        <v>248</v>
      </c>
      <c r="K649" s="16" t="s">
        <v>248</v>
      </c>
      <c r="L649" s="16">
        <v>1</v>
      </c>
      <c r="M649" s="16" t="s">
        <v>102</v>
      </c>
      <c r="N649" s="16" t="s">
        <v>46</v>
      </c>
      <c r="P649" s="16" t="s">
        <v>249</v>
      </c>
      <c r="Q649" s="16" t="s">
        <v>259</v>
      </c>
      <c r="R649" s="16">
        <v>2853745</v>
      </c>
      <c r="S649" s="62">
        <v>142427</v>
      </c>
      <c r="T649" s="16">
        <v>201610</v>
      </c>
      <c r="U649" s="16" t="s">
        <v>37</v>
      </c>
      <c r="V649" s="18">
        <v>1734</v>
      </c>
      <c r="W649" s="18">
        <v>1734</v>
      </c>
      <c r="X649" s="16" t="s">
        <v>56</v>
      </c>
      <c r="Y649" s="16">
        <v>755259</v>
      </c>
      <c r="AA649" s="16" t="s">
        <v>35</v>
      </c>
      <c r="AB649" s="16" t="s">
        <v>55</v>
      </c>
      <c r="AD649" s="16" t="s">
        <v>564</v>
      </c>
      <c r="AE649" s="16" t="s">
        <v>45</v>
      </c>
      <c r="AG649" s="16">
        <v>68926</v>
      </c>
      <c r="AH649" s="16" t="s">
        <v>105</v>
      </c>
    </row>
    <row r="650" spans="1:34" x14ac:dyDescent="0.25">
      <c r="A650" s="16" t="s">
        <v>30</v>
      </c>
      <c r="B650" s="16">
        <v>1</v>
      </c>
      <c r="C650" s="16">
        <v>21</v>
      </c>
      <c r="D650" s="16">
        <v>908</v>
      </c>
      <c r="E650" s="16" t="s">
        <v>40</v>
      </c>
      <c r="F650" s="16" t="s">
        <v>41</v>
      </c>
      <c r="G650" s="16">
        <v>20</v>
      </c>
      <c r="H650" s="16">
        <v>20</v>
      </c>
      <c r="I650" s="16" t="s">
        <v>100</v>
      </c>
      <c r="J650" s="16" t="s">
        <v>248</v>
      </c>
      <c r="K650" s="16" t="s">
        <v>248</v>
      </c>
      <c r="L650" s="16">
        <v>1</v>
      </c>
      <c r="M650" s="16" t="s">
        <v>102</v>
      </c>
      <c r="N650" s="16" t="s">
        <v>46</v>
      </c>
      <c r="P650" s="16" t="s">
        <v>249</v>
      </c>
      <c r="Q650" s="16" t="s">
        <v>259</v>
      </c>
      <c r="R650" s="16">
        <v>2864973</v>
      </c>
      <c r="S650" s="62">
        <v>142771</v>
      </c>
      <c r="T650" s="16">
        <v>201610</v>
      </c>
      <c r="U650" s="16" t="s">
        <v>37</v>
      </c>
      <c r="V650" s="18">
        <v>47779.21</v>
      </c>
      <c r="W650" s="18">
        <v>47779.21</v>
      </c>
      <c r="X650" s="16" t="s">
        <v>56</v>
      </c>
      <c r="Y650" s="16">
        <v>755259</v>
      </c>
      <c r="AA650" s="16" t="s">
        <v>35</v>
      </c>
      <c r="AB650" s="16" t="s">
        <v>55</v>
      </c>
      <c r="AD650" s="16" t="s">
        <v>564</v>
      </c>
      <c r="AE650" s="16" t="s">
        <v>45</v>
      </c>
      <c r="AG650" s="16">
        <v>68926</v>
      </c>
      <c r="AH650" s="16" t="s">
        <v>105</v>
      </c>
    </row>
    <row r="651" spans="1:34" x14ac:dyDescent="0.25">
      <c r="A651" s="16" t="s">
        <v>30</v>
      </c>
      <c r="B651" s="16">
        <v>1</v>
      </c>
      <c r="C651" s="16">
        <v>21</v>
      </c>
      <c r="D651" s="16">
        <v>908</v>
      </c>
      <c r="E651" s="16" t="s">
        <v>40</v>
      </c>
      <c r="F651" s="16" t="s">
        <v>41</v>
      </c>
      <c r="G651" s="16">
        <v>20</v>
      </c>
      <c r="H651" s="16">
        <v>20</v>
      </c>
      <c r="I651" s="16" t="s">
        <v>100</v>
      </c>
      <c r="J651" s="16" t="s">
        <v>248</v>
      </c>
      <c r="K651" s="16" t="s">
        <v>248</v>
      </c>
      <c r="L651" s="16">
        <v>1</v>
      </c>
      <c r="M651" s="16" t="s">
        <v>102</v>
      </c>
      <c r="N651" s="16" t="s">
        <v>46</v>
      </c>
      <c r="P651" s="16" t="s">
        <v>100</v>
      </c>
      <c r="Q651" s="16" t="s">
        <v>249</v>
      </c>
      <c r="R651" s="16">
        <v>2816782</v>
      </c>
      <c r="T651" s="16">
        <v>201610</v>
      </c>
      <c r="U651" s="16" t="s">
        <v>34</v>
      </c>
      <c r="V651" s="18">
        <v>0</v>
      </c>
      <c r="W651" s="18">
        <v>-9595.98</v>
      </c>
      <c r="Y651" s="16">
        <v>755259</v>
      </c>
      <c r="AA651" s="16" t="s">
        <v>35</v>
      </c>
      <c r="AB651" s="16" t="s">
        <v>214</v>
      </c>
      <c r="AD651" s="16" t="s">
        <v>558</v>
      </c>
      <c r="AE651" s="16" t="s">
        <v>36</v>
      </c>
      <c r="AG651" s="16" t="s">
        <v>100</v>
      </c>
      <c r="AH651" s="16" t="s">
        <v>105</v>
      </c>
    </row>
    <row r="652" spans="1:34" x14ac:dyDescent="0.25">
      <c r="A652" s="16" t="s">
        <v>30</v>
      </c>
      <c r="B652" s="16">
        <v>1</v>
      </c>
      <c r="C652" s="16">
        <v>21</v>
      </c>
      <c r="D652" s="16">
        <v>908</v>
      </c>
      <c r="E652" s="16" t="s">
        <v>40</v>
      </c>
      <c r="F652" s="16" t="s">
        <v>41</v>
      </c>
      <c r="G652" s="16">
        <v>20</v>
      </c>
      <c r="H652" s="16">
        <v>20</v>
      </c>
      <c r="I652" s="16" t="s">
        <v>100</v>
      </c>
      <c r="J652" s="16" t="s">
        <v>248</v>
      </c>
      <c r="K652" s="16" t="s">
        <v>248</v>
      </c>
      <c r="L652" s="16">
        <v>1</v>
      </c>
      <c r="M652" s="16" t="s">
        <v>102</v>
      </c>
      <c r="N652" s="16" t="s">
        <v>46</v>
      </c>
      <c r="O652" s="16" t="s">
        <v>82</v>
      </c>
      <c r="P652" s="16" t="s">
        <v>100</v>
      </c>
      <c r="Q652" s="16" t="s">
        <v>263</v>
      </c>
      <c r="T652" s="16">
        <v>201610</v>
      </c>
      <c r="U652" s="16" t="s">
        <v>34</v>
      </c>
      <c r="V652" s="18">
        <v>0</v>
      </c>
      <c r="W652" s="18">
        <v>-97501</v>
      </c>
      <c r="Y652" s="16">
        <v>755259</v>
      </c>
      <c r="AA652" s="16" t="s">
        <v>35</v>
      </c>
      <c r="AB652" s="16" t="s">
        <v>107</v>
      </c>
      <c r="AD652" s="16" t="s">
        <v>559</v>
      </c>
      <c r="AE652" s="16" t="s">
        <v>36</v>
      </c>
      <c r="AG652" s="16" t="s">
        <v>100</v>
      </c>
      <c r="AH652" s="16" t="s">
        <v>105</v>
      </c>
    </row>
    <row r="653" spans="1:34" x14ac:dyDescent="0.25">
      <c r="A653" s="16" t="s">
        <v>30</v>
      </c>
      <c r="B653" s="16">
        <v>1</v>
      </c>
      <c r="C653" s="16">
        <v>21</v>
      </c>
      <c r="D653" s="16">
        <v>908</v>
      </c>
      <c r="E653" s="16" t="s">
        <v>40</v>
      </c>
      <c r="F653" s="16" t="s">
        <v>41</v>
      </c>
      <c r="G653" s="16">
        <v>20</v>
      </c>
      <c r="H653" s="16">
        <v>20</v>
      </c>
      <c r="I653" s="16" t="s">
        <v>100</v>
      </c>
      <c r="J653" s="16" t="s">
        <v>248</v>
      </c>
      <c r="K653" s="16" t="s">
        <v>248</v>
      </c>
      <c r="L653" s="16">
        <v>1</v>
      </c>
      <c r="M653" s="16" t="s">
        <v>102</v>
      </c>
      <c r="N653" s="16" t="s">
        <v>46</v>
      </c>
      <c r="O653" s="16" t="s">
        <v>82</v>
      </c>
      <c r="P653" s="16" t="s">
        <v>100</v>
      </c>
      <c r="Q653" s="16" t="s">
        <v>263</v>
      </c>
      <c r="T653" s="16">
        <v>201610</v>
      </c>
      <c r="U653" s="16" t="s">
        <v>37</v>
      </c>
      <c r="V653" s="18">
        <v>0</v>
      </c>
      <c r="W653" s="18">
        <v>93720</v>
      </c>
      <c r="Y653" s="16">
        <v>755259</v>
      </c>
      <c r="AA653" s="16" t="s">
        <v>35</v>
      </c>
      <c r="AB653" s="16" t="s">
        <v>107</v>
      </c>
      <c r="AD653" s="16" t="s">
        <v>560</v>
      </c>
      <c r="AE653" s="16" t="s">
        <v>36</v>
      </c>
      <c r="AG653" s="16" t="s">
        <v>100</v>
      </c>
      <c r="AH653" s="16" t="s">
        <v>105</v>
      </c>
    </row>
    <row r="654" spans="1:34" x14ac:dyDescent="0.25">
      <c r="A654" s="16" t="s">
        <v>30</v>
      </c>
      <c r="B654" s="16">
        <v>1</v>
      </c>
      <c r="C654" s="16">
        <v>21</v>
      </c>
      <c r="D654" s="16">
        <v>908</v>
      </c>
      <c r="E654" s="16" t="s">
        <v>40</v>
      </c>
      <c r="F654" s="16" t="s">
        <v>41</v>
      </c>
      <c r="G654" s="16">
        <v>20</v>
      </c>
      <c r="H654" s="16">
        <v>20</v>
      </c>
      <c r="I654" s="16" t="s">
        <v>100</v>
      </c>
      <c r="J654" s="16" t="s">
        <v>121</v>
      </c>
      <c r="K654" s="16" t="s">
        <v>121</v>
      </c>
      <c r="L654" s="16">
        <v>1</v>
      </c>
      <c r="M654" s="16" t="s">
        <v>102</v>
      </c>
      <c r="N654" s="16" t="s">
        <v>47</v>
      </c>
      <c r="P654" s="16" t="s">
        <v>122</v>
      </c>
      <c r="Q654" s="16" t="s">
        <v>267</v>
      </c>
      <c r="R654" s="16">
        <v>2860376</v>
      </c>
      <c r="S654" s="62">
        <v>56686</v>
      </c>
      <c r="T654" s="16">
        <v>201610</v>
      </c>
      <c r="U654" s="16" t="s">
        <v>37</v>
      </c>
      <c r="V654" s="18">
        <v>8239.5</v>
      </c>
      <c r="W654" s="18">
        <v>8239.5</v>
      </c>
      <c r="X654" s="16" t="s">
        <v>56</v>
      </c>
      <c r="Y654" s="16">
        <v>751554</v>
      </c>
      <c r="AA654" s="16" t="s">
        <v>35</v>
      </c>
      <c r="AB654" s="16" t="s">
        <v>55</v>
      </c>
      <c r="AD654" s="16" t="s">
        <v>565</v>
      </c>
      <c r="AE654" s="16" t="s">
        <v>45</v>
      </c>
      <c r="AG654" s="16">
        <v>64877</v>
      </c>
      <c r="AH654" s="16" t="s">
        <v>105</v>
      </c>
    </row>
    <row r="655" spans="1:34" x14ac:dyDescent="0.25">
      <c r="A655" s="16" t="s">
        <v>30</v>
      </c>
      <c r="B655" s="16">
        <v>1</v>
      </c>
      <c r="C655" s="16">
        <v>21</v>
      </c>
      <c r="D655" s="16">
        <v>908</v>
      </c>
      <c r="E655" s="16" t="s">
        <v>40</v>
      </c>
      <c r="F655" s="16" t="s">
        <v>41</v>
      </c>
      <c r="G655" s="16">
        <v>20</v>
      </c>
      <c r="H655" s="16">
        <v>20</v>
      </c>
      <c r="I655" s="16" t="s">
        <v>100</v>
      </c>
      <c r="J655" s="16" t="s">
        <v>121</v>
      </c>
      <c r="K655" s="16" t="s">
        <v>121</v>
      </c>
      <c r="L655" s="16">
        <v>1</v>
      </c>
      <c r="M655" s="16" t="s">
        <v>102</v>
      </c>
      <c r="N655" s="16" t="s">
        <v>47</v>
      </c>
      <c r="O655" s="16" t="s">
        <v>82</v>
      </c>
      <c r="P655" s="16" t="s">
        <v>100</v>
      </c>
      <c r="Q655" s="16" t="s">
        <v>268</v>
      </c>
      <c r="T655" s="16">
        <v>201610</v>
      </c>
      <c r="U655" s="16" t="s">
        <v>34</v>
      </c>
      <c r="V655" s="18">
        <v>0</v>
      </c>
      <c r="W655" s="18">
        <v>-7898</v>
      </c>
      <c r="Y655" s="16">
        <v>751554</v>
      </c>
      <c r="AA655" s="16" t="s">
        <v>35</v>
      </c>
      <c r="AB655" s="16" t="s">
        <v>107</v>
      </c>
      <c r="AD655" s="16" t="s">
        <v>559</v>
      </c>
      <c r="AE655" s="16" t="s">
        <v>36</v>
      </c>
      <c r="AG655" s="16" t="s">
        <v>100</v>
      </c>
      <c r="AH655" s="16" t="s">
        <v>105</v>
      </c>
    </row>
    <row r="656" spans="1:34" x14ac:dyDescent="0.25">
      <c r="A656" s="16" t="s">
        <v>30</v>
      </c>
      <c r="B656" s="16">
        <v>1</v>
      </c>
      <c r="C656" s="16">
        <v>21</v>
      </c>
      <c r="D656" s="16">
        <v>908</v>
      </c>
      <c r="E656" s="16" t="s">
        <v>40</v>
      </c>
      <c r="F656" s="16" t="s">
        <v>41</v>
      </c>
      <c r="G656" s="16">
        <v>20</v>
      </c>
      <c r="H656" s="16">
        <v>20</v>
      </c>
      <c r="I656" s="16" t="s">
        <v>100</v>
      </c>
      <c r="J656" s="16" t="s">
        <v>121</v>
      </c>
      <c r="K656" s="16" t="s">
        <v>121</v>
      </c>
      <c r="L656" s="16">
        <v>1</v>
      </c>
      <c r="M656" s="16" t="s">
        <v>102</v>
      </c>
      <c r="N656" s="16" t="s">
        <v>47</v>
      </c>
      <c r="O656" s="16" t="s">
        <v>82</v>
      </c>
      <c r="P656" s="16" t="s">
        <v>100</v>
      </c>
      <c r="Q656" s="16" t="s">
        <v>268</v>
      </c>
      <c r="T656" s="16">
        <v>201610</v>
      </c>
      <c r="U656" s="16" t="s">
        <v>37</v>
      </c>
      <c r="V656" s="18">
        <v>0</v>
      </c>
      <c r="W656" s="18">
        <v>9530</v>
      </c>
      <c r="Y656" s="16">
        <v>751554</v>
      </c>
      <c r="AA656" s="16" t="s">
        <v>35</v>
      </c>
      <c r="AB656" s="16" t="s">
        <v>107</v>
      </c>
      <c r="AD656" s="16" t="s">
        <v>560</v>
      </c>
      <c r="AE656" s="16" t="s">
        <v>36</v>
      </c>
      <c r="AG656" s="16" t="s">
        <v>100</v>
      </c>
      <c r="AH656" s="16" t="s">
        <v>105</v>
      </c>
    </row>
    <row r="657" spans="1:34" x14ac:dyDescent="0.25">
      <c r="A657" s="16" t="s">
        <v>30</v>
      </c>
      <c r="B657" s="16">
        <v>1</v>
      </c>
      <c r="C657" s="16">
        <v>21</v>
      </c>
      <c r="D657" s="16">
        <v>908</v>
      </c>
      <c r="E657" s="16" t="s">
        <v>40</v>
      </c>
      <c r="F657" s="16" t="s">
        <v>41</v>
      </c>
      <c r="G657" s="16">
        <v>20</v>
      </c>
      <c r="H657" s="16">
        <v>20</v>
      </c>
      <c r="I657" s="16" t="s">
        <v>100</v>
      </c>
      <c r="J657" s="16" t="s">
        <v>138</v>
      </c>
      <c r="K657" s="16" t="s">
        <v>138</v>
      </c>
      <c r="L657" s="16">
        <v>1</v>
      </c>
      <c r="M657" s="16" t="s">
        <v>102</v>
      </c>
      <c r="N657" s="16" t="s">
        <v>50</v>
      </c>
      <c r="P657" s="16" t="s">
        <v>225</v>
      </c>
      <c r="Q657" s="16" t="s">
        <v>229</v>
      </c>
      <c r="R657" s="16">
        <v>2840074</v>
      </c>
      <c r="S657" s="62" t="s">
        <v>283</v>
      </c>
      <c r="T657" s="16">
        <v>201610</v>
      </c>
      <c r="U657" s="16" t="s">
        <v>37</v>
      </c>
      <c r="V657" s="18">
        <v>260671.94</v>
      </c>
      <c r="W657" s="18">
        <v>260671.94</v>
      </c>
      <c r="X657" s="16" t="s">
        <v>56</v>
      </c>
      <c r="Y657" s="16">
        <v>751533</v>
      </c>
      <c r="AA657" s="16" t="s">
        <v>35</v>
      </c>
      <c r="AB657" s="16" t="s">
        <v>55</v>
      </c>
      <c r="AD657" s="16" t="s">
        <v>284</v>
      </c>
      <c r="AE657" s="16" t="s">
        <v>45</v>
      </c>
      <c r="AG657" s="16">
        <v>88727</v>
      </c>
      <c r="AH657" s="16" t="s">
        <v>105</v>
      </c>
    </row>
    <row r="658" spans="1:34" x14ac:dyDescent="0.25">
      <c r="A658" s="16" t="s">
        <v>30</v>
      </c>
      <c r="B658" s="16">
        <v>1</v>
      </c>
      <c r="C658" s="16">
        <v>21</v>
      </c>
      <c r="D658" s="16">
        <v>908</v>
      </c>
      <c r="E658" s="16" t="s">
        <v>40</v>
      </c>
      <c r="F658" s="16" t="s">
        <v>41</v>
      </c>
      <c r="G658" s="16">
        <v>20</v>
      </c>
      <c r="H658" s="16">
        <v>20</v>
      </c>
      <c r="I658" s="16" t="s">
        <v>100</v>
      </c>
      <c r="J658" s="16" t="s">
        <v>138</v>
      </c>
      <c r="K658" s="16" t="s">
        <v>138</v>
      </c>
      <c r="L658" s="16">
        <v>1</v>
      </c>
      <c r="M658" s="16" t="s">
        <v>102</v>
      </c>
      <c r="N658" s="16" t="s">
        <v>50</v>
      </c>
      <c r="P658" s="16" t="s">
        <v>100</v>
      </c>
      <c r="Q658" s="16" t="s">
        <v>288</v>
      </c>
      <c r="T658" s="16">
        <v>201610</v>
      </c>
      <c r="U658" s="16" t="s">
        <v>37</v>
      </c>
      <c r="V658" s="18">
        <v>0</v>
      </c>
      <c r="W658" s="18">
        <v>500</v>
      </c>
      <c r="AA658" s="16" t="s">
        <v>35</v>
      </c>
      <c r="AB658" s="16" t="s">
        <v>59</v>
      </c>
      <c r="AD658" s="16" t="s">
        <v>566</v>
      </c>
      <c r="AE658" s="16" t="s">
        <v>60</v>
      </c>
      <c r="AG658" s="16" t="s">
        <v>100</v>
      </c>
      <c r="AH658" s="16" t="s">
        <v>105</v>
      </c>
    </row>
    <row r="659" spans="1:34" x14ac:dyDescent="0.25">
      <c r="A659" s="16" t="s">
        <v>30</v>
      </c>
      <c r="B659" s="16">
        <v>1</v>
      </c>
      <c r="C659" s="16">
        <v>21</v>
      </c>
      <c r="D659" s="16">
        <v>908</v>
      </c>
      <c r="E659" s="16" t="s">
        <v>40</v>
      </c>
      <c r="F659" s="16" t="s">
        <v>41</v>
      </c>
      <c r="G659" s="16">
        <v>20</v>
      </c>
      <c r="H659" s="16">
        <v>20</v>
      </c>
      <c r="I659" s="16" t="s">
        <v>100</v>
      </c>
      <c r="J659" s="16" t="s">
        <v>138</v>
      </c>
      <c r="K659" s="16" t="s">
        <v>138</v>
      </c>
      <c r="L659" s="16">
        <v>1</v>
      </c>
      <c r="M659" s="16" t="s">
        <v>102</v>
      </c>
      <c r="N659" s="16" t="s">
        <v>50</v>
      </c>
      <c r="O659" s="16">
        <v>570009913</v>
      </c>
      <c r="P659" s="16" t="s">
        <v>100</v>
      </c>
      <c r="Q659" s="16" t="s">
        <v>288</v>
      </c>
      <c r="T659" s="16">
        <v>201610</v>
      </c>
      <c r="U659" s="16" t="s">
        <v>37</v>
      </c>
      <c r="V659" s="18">
        <v>0</v>
      </c>
      <c r="W659" s="18">
        <v>150</v>
      </c>
      <c r="AA659" s="16" t="s">
        <v>35</v>
      </c>
      <c r="AB659" s="16" t="s">
        <v>59</v>
      </c>
      <c r="AD659" s="16" t="s">
        <v>566</v>
      </c>
      <c r="AE659" s="16" t="s">
        <v>60</v>
      </c>
      <c r="AG659" s="16" t="s">
        <v>100</v>
      </c>
      <c r="AH659" s="16" t="s">
        <v>105</v>
      </c>
    </row>
    <row r="660" spans="1:34" x14ac:dyDescent="0.25">
      <c r="A660" s="16" t="s">
        <v>30</v>
      </c>
      <c r="B660" s="16">
        <v>1</v>
      </c>
      <c r="C660" s="16">
        <v>21</v>
      </c>
      <c r="D660" s="16">
        <v>908</v>
      </c>
      <c r="E660" s="16" t="s">
        <v>40</v>
      </c>
      <c r="F660" s="16" t="s">
        <v>41</v>
      </c>
      <c r="G660" s="16">
        <v>20</v>
      </c>
      <c r="H660" s="16">
        <v>20</v>
      </c>
      <c r="I660" s="16" t="s">
        <v>100</v>
      </c>
      <c r="J660" s="16" t="s">
        <v>138</v>
      </c>
      <c r="K660" s="16" t="s">
        <v>138</v>
      </c>
      <c r="L660" s="16">
        <v>1</v>
      </c>
      <c r="M660" s="16" t="s">
        <v>102</v>
      </c>
      <c r="N660" s="16" t="s">
        <v>50</v>
      </c>
      <c r="O660" s="16">
        <v>2865016015</v>
      </c>
      <c r="P660" s="16" t="s">
        <v>100</v>
      </c>
      <c r="Q660" s="16" t="s">
        <v>288</v>
      </c>
      <c r="T660" s="16">
        <v>201610</v>
      </c>
      <c r="U660" s="16" t="s">
        <v>37</v>
      </c>
      <c r="V660" s="18">
        <v>0</v>
      </c>
      <c r="W660" s="18">
        <v>180</v>
      </c>
      <c r="AA660" s="16" t="s">
        <v>35</v>
      </c>
      <c r="AB660" s="16" t="s">
        <v>59</v>
      </c>
      <c r="AD660" s="16" t="s">
        <v>566</v>
      </c>
      <c r="AE660" s="16" t="s">
        <v>60</v>
      </c>
      <c r="AG660" s="16" t="s">
        <v>100</v>
      </c>
      <c r="AH660" s="16" t="s">
        <v>105</v>
      </c>
    </row>
    <row r="661" spans="1:34" x14ac:dyDescent="0.25">
      <c r="A661" s="16" t="s">
        <v>30</v>
      </c>
      <c r="B661" s="16">
        <v>1</v>
      </c>
      <c r="C661" s="16">
        <v>21</v>
      </c>
      <c r="D661" s="16">
        <v>908</v>
      </c>
      <c r="E661" s="16" t="s">
        <v>40</v>
      </c>
      <c r="F661" s="16" t="s">
        <v>41</v>
      </c>
      <c r="G661" s="16">
        <v>20</v>
      </c>
      <c r="H661" s="16">
        <v>20</v>
      </c>
      <c r="I661" s="16" t="s">
        <v>100</v>
      </c>
      <c r="J661" s="16" t="s">
        <v>138</v>
      </c>
      <c r="K661" s="16" t="s">
        <v>138</v>
      </c>
      <c r="L661" s="16">
        <v>1</v>
      </c>
      <c r="M661" s="16" t="s">
        <v>102</v>
      </c>
      <c r="N661" s="16" t="s">
        <v>50</v>
      </c>
      <c r="O661" s="16" t="s">
        <v>82</v>
      </c>
      <c r="P661" s="16" t="s">
        <v>100</v>
      </c>
      <c r="Q661" s="16" t="s">
        <v>230</v>
      </c>
      <c r="T661" s="16">
        <v>201610</v>
      </c>
      <c r="U661" s="16" t="s">
        <v>34</v>
      </c>
      <c r="V661" s="18">
        <v>0</v>
      </c>
      <c r="W661" s="18">
        <v>-260671.94</v>
      </c>
      <c r="Y661" s="16">
        <v>751533</v>
      </c>
      <c r="AA661" s="16" t="s">
        <v>35</v>
      </c>
      <c r="AB661" s="16" t="s">
        <v>107</v>
      </c>
      <c r="AD661" s="16" t="s">
        <v>559</v>
      </c>
      <c r="AE661" s="16" t="s">
        <v>36</v>
      </c>
      <c r="AG661" s="16" t="s">
        <v>100</v>
      </c>
      <c r="AH661" s="16" t="s">
        <v>105</v>
      </c>
    </row>
    <row r="662" spans="1:34" x14ac:dyDescent="0.25">
      <c r="A662" s="16" t="s">
        <v>30</v>
      </c>
      <c r="B662" s="16">
        <v>1</v>
      </c>
      <c r="C662" s="16">
        <v>21</v>
      </c>
      <c r="D662" s="16">
        <v>908</v>
      </c>
      <c r="E662" s="16" t="s">
        <v>40</v>
      </c>
      <c r="F662" s="16" t="s">
        <v>41</v>
      </c>
      <c r="G662" s="16">
        <v>20</v>
      </c>
      <c r="H662" s="16">
        <v>20</v>
      </c>
      <c r="I662" s="16" t="s">
        <v>100</v>
      </c>
      <c r="J662" s="16" t="s">
        <v>138</v>
      </c>
      <c r="K662" s="16" t="s">
        <v>138</v>
      </c>
      <c r="L662" s="16">
        <v>1</v>
      </c>
      <c r="M662" s="16" t="s">
        <v>102</v>
      </c>
      <c r="N662" s="16" t="s">
        <v>50</v>
      </c>
      <c r="O662" s="16" t="s">
        <v>82</v>
      </c>
      <c r="P662" s="16" t="s">
        <v>100</v>
      </c>
      <c r="Q662" s="16" t="s">
        <v>141</v>
      </c>
      <c r="T662" s="16">
        <v>201610</v>
      </c>
      <c r="U662" s="16" t="s">
        <v>37</v>
      </c>
      <c r="V662" s="18">
        <v>0</v>
      </c>
      <c r="W662" s="18">
        <v>193725.58</v>
      </c>
      <c r="Y662" s="16">
        <v>751533</v>
      </c>
      <c r="AA662" s="16" t="s">
        <v>35</v>
      </c>
      <c r="AB662" s="16" t="s">
        <v>107</v>
      </c>
      <c r="AD662" s="16" t="s">
        <v>560</v>
      </c>
      <c r="AE662" s="16" t="s">
        <v>36</v>
      </c>
      <c r="AG662" s="16" t="s">
        <v>100</v>
      </c>
      <c r="AH662" s="16" t="s">
        <v>105</v>
      </c>
    </row>
    <row r="663" spans="1:34" x14ac:dyDescent="0.25">
      <c r="A663" s="16" t="s">
        <v>30</v>
      </c>
      <c r="B663" s="16">
        <v>1</v>
      </c>
      <c r="C663" s="16">
        <v>21</v>
      </c>
      <c r="D663" s="16">
        <v>908</v>
      </c>
      <c r="E663" s="16" t="s">
        <v>40</v>
      </c>
      <c r="F663" s="16" t="s">
        <v>41</v>
      </c>
      <c r="G663" s="16">
        <v>20</v>
      </c>
      <c r="H663" s="16">
        <v>20</v>
      </c>
      <c r="I663" s="16" t="s">
        <v>100</v>
      </c>
      <c r="J663" s="16" t="s">
        <v>138</v>
      </c>
      <c r="K663" s="16" t="s">
        <v>138</v>
      </c>
      <c r="L663" s="16">
        <v>1</v>
      </c>
      <c r="M663" s="16" t="s">
        <v>102</v>
      </c>
      <c r="N663" s="16" t="s">
        <v>46</v>
      </c>
      <c r="P663" s="16" t="s">
        <v>225</v>
      </c>
      <c r="Q663" s="16" t="s">
        <v>229</v>
      </c>
      <c r="R663" s="16">
        <v>2840074</v>
      </c>
      <c r="S663" s="62" t="s">
        <v>283</v>
      </c>
      <c r="T663" s="16">
        <v>201610</v>
      </c>
      <c r="U663" s="16" t="s">
        <v>37</v>
      </c>
      <c r="V663" s="18">
        <v>115421.66</v>
      </c>
      <c r="W663" s="18">
        <v>115421.66</v>
      </c>
      <c r="X663" s="16" t="s">
        <v>56</v>
      </c>
      <c r="Y663" s="16">
        <v>751533</v>
      </c>
      <c r="AA663" s="16" t="s">
        <v>35</v>
      </c>
      <c r="AB663" s="16" t="s">
        <v>55</v>
      </c>
      <c r="AD663" s="16" t="s">
        <v>284</v>
      </c>
      <c r="AE663" s="16" t="s">
        <v>45</v>
      </c>
      <c r="AG663" s="16">
        <v>88727</v>
      </c>
      <c r="AH663" s="16" t="s">
        <v>105</v>
      </c>
    </row>
    <row r="664" spans="1:34" x14ac:dyDescent="0.25">
      <c r="A664" s="16" t="s">
        <v>30</v>
      </c>
      <c r="B664" s="16">
        <v>1</v>
      </c>
      <c r="C664" s="16">
        <v>21</v>
      </c>
      <c r="D664" s="16">
        <v>908</v>
      </c>
      <c r="E664" s="16" t="s">
        <v>40</v>
      </c>
      <c r="F664" s="16" t="s">
        <v>41</v>
      </c>
      <c r="G664" s="16">
        <v>20</v>
      </c>
      <c r="H664" s="16">
        <v>20</v>
      </c>
      <c r="I664" s="16" t="s">
        <v>100</v>
      </c>
      <c r="J664" s="16" t="s">
        <v>138</v>
      </c>
      <c r="K664" s="16" t="s">
        <v>138</v>
      </c>
      <c r="L664" s="16">
        <v>1</v>
      </c>
      <c r="M664" s="16" t="s">
        <v>102</v>
      </c>
      <c r="N664" s="16" t="s">
        <v>46</v>
      </c>
      <c r="P664" s="16" t="s">
        <v>100</v>
      </c>
      <c r="Q664" s="16" t="s">
        <v>139</v>
      </c>
      <c r="T664" s="16">
        <v>201610</v>
      </c>
      <c r="U664" s="16" t="s">
        <v>34</v>
      </c>
      <c r="V664" s="18">
        <v>0</v>
      </c>
      <c r="W664" s="18">
        <v>-105468.12</v>
      </c>
      <c r="AA664" s="16" t="s">
        <v>35</v>
      </c>
      <c r="AB664" s="16" t="s">
        <v>83</v>
      </c>
      <c r="AD664" s="16" t="s">
        <v>567</v>
      </c>
      <c r="AE664" s="16" t="s">
        <v>36</v>
      </c>
      <c r="AG664" s="16" t="s">
        <v>100</v>
      </c>
      <c r="AH664" s="16" t="s">
        <v>105</v>
      </c>
    </row>
    <row r="665" spans="1:34" x14ac:dyDescent="0.25">
      <c r="A665" s="16" t="s">
        <v>30</v>
      </c>
      <c r="B665" s="16">
        <v>1</v>
      </c>
      <c r="C665" s="16">
        <v>21</v>
      </c>
      <c r="D665" s="16">
        <v>908</v>
      </c>
      <c r="E665" s="16" t="s">
        <v>40</v>
      </c>
      <c r="F665" s="16" t="s">
        <v>41</v>
      </c>
      <c r="G665" s="16">
        <v>20</v>
      </c>
      <c r="H665" s="16">
        <v>20</v>
      </c>
      <c r="I665" s="16" t="s">
        <v>100</v>
      </c>
      <c r="J665" s="16" t="s">
        <v>138</v>
      </c>
      <c r="K665" s="16" t="s">
        <v>138</v>
      </c>
      <c r="L665" s="16">
        <v>1</v>
      </c>
      <c r="M665" s="16" t="s">
        <v>102</v>
      </c>
      <c r="N665" s="16" t="s">
        <v>46</v>
      </c>
      <c r="P665" s="16" t="s">
        <v>100</v>
      </c>
      <c r="Q665" s="16" t="s">
        <v>139</v>
      </c>
      <c r="T665" s="16">
        <v>201610</v>
      </c>
      <c r="U665" s="16" t="s">
        <v>37</v>
      </c>
      <c r="V665" s="18">
        <v>0</v>
      </c>
      <c r="W665" s="18">
        <v>133540.53</v>
      </c>
      <c r="AA665" s="16" t="s">
        <v>35</v>
      </c>
      <c r="AB665" s="16" t="s">
        <v>83</v>
      </c>
      <c r="AD665" s="16" t="s">
        <v>561</v>
      </c>
      <c r="AE665" s="16" t="s">
        <v>36</v>
      </c>
      <c r="AG665" s="16" t="s">
        <v>100</v>
      </c>
      <c r="AH665" s="16" t="s">
        <v>105</v>
      </c>
    </row>
    <row r="666" spans="1:34" x14ac:dyDescent="0.25">
      <c r="A666" s="16" t="s">
        <v>30</v>
      </c>
      <c r="B666" s="16">
        <v>1</v>
      </c>
      <c r="C666" s="16">
        <v>21</v>
      </c>
      <c r="D666" s="16">
        <v>908</v>
      </c>
      <c r="E666" s="16" t="s">
        <v>40</v>
      </c>
      <c r="F666" s="16" t="s">
        <v>41</v>
      </c>
      <c r="G666" s="16">
        <v>20</v>
      </c>
      <c r="H666" s="16">
        <v>20</v>
      </c>
      <c r="I666" s="16" t="s">
        <v>100</v>
      </c>
      <c r="J666" s="16" t="s">
        <v>138</v>
      </c>
      <c r="K666" s="16" t="s">
        <v>138</v>
      </c>
      <c r="L666" s="16">
        <v>1</v>
      </c>
      <c r="M666" s="16" t="s">
        <v>102</v>
      </c>
      <c r="N666" s="16" t="s">
        <v>46</v>
      </c>
      <c r="O666" s="16" t="s">
        <v>82</v>
      </c>
      <c r="P666" s="16" t="s">
        <v>100</v>
      </c>
      <c r="Q666" s="16" t="s">
        <v>230</v>
      </c>
      <c r="T666" s="16">
        <v>201610</v>
      </c>
      <c r="U666" s="16" t="s">
        <v>34</v>
      </c>
      <c r="V666" s="18">
        <v>0</v>
      </c>
      <c r="W666" s="18">
        <v>-73140.639999999999</v>
      </c>
      <c r="Y666" s="16">
        <v>751533</v>
      </c>
      <c r="AA666" s="16" t="s">
        <v>35</v>
      </c>
      <c r="AB666" s="16" t="s">
        <v>107</v>
      </c>
      <c r="AD666" s="16" t="s">
        <v>559</v>
      </c>
      <c r="AE666" s="16" t="s">
        <v>36</v>
      </c>
      <c r="AG666" s="16" t="s">
        <v>100</v>
      </c>
      <c r="AH666" s="16" t="s">
        <v>105</v>
      </c>
    </row>
    <row r="667" spans="1:34" x14ac:dyDescent="0.25">
      <c r="A667" s="16" t="s">
        <v>30</v>
      </c>
      <c r="B667" s="16">
        <v>1</v>
      </c>
      <c r="C667" s="16">
        <v>21</v>
      </c>
      <c r="D667" s="16">
        <v>908</v>
      </c>
      <c r="E667" s="16" t="s">
        <v>40</v>
      </c>
      <c r="F667" s="16" t="s">
        <v>41</v>
      </c>
      <c r="G667" s="16">
        <v>20</v>
      </c>
      <c r="H667" s="16">
        <v>20</v>
      </c>
      <c r="I667" s="16" t="s">
        <v>100</v>
      </c>
      <c r="J667" s="16" t="s">
        <v>138</v>
      </c>
      <c r="K667" s="16" t="s">
        <v>138</v>
      </c>
      <c r="L667" s="16">
        <v>1</v>
      </c>
      <c r="M667" s="16" t="s">
        <v>102</v>
      </c>
      <c r="N667" s="16" t="s">
        <v>46</v>
      </c>
      <c r="O667" s="16" t="s">
        <v>82</v>
      </c>
      <c r="P667" s="16" t="s">
        <v>100</v>
      </c>
      <c r="Q667" s="16" t="s">
        <v>141</v>
      </c>
      <c r="T667" s="16">
        <v>201610</v>
      </c>
      <c r="U667" s="16" t="s">
        <v>37</v>
      </c>
      <c r="V667" s="18">
        <v>0</v>
      </c>
      <c r="W667" s="18">
        <v>113002.5</v>
      </c>
      <c r="Y667" s="16">
        <v>751533</v>
      </c>
      <c r="AA667" s="16" t="s">
        <v>35</v>
      </c>
      <c r="AB667" s="16" t="s">
        <v>107</v>
      </c>
      <c r="AD667" s="16" t="s">
        <v>560</v>
      </c>
      <c r="AE667" s="16" t="s">
        <v>36</v>
      </c>
      <c r="AG667" s="16" t="s">
        <v>100</v>
      </c>
      <c r="AH667" s="16" t="s">
        <v>105</v>
      </c>
    </row>
    <row r="668" spans="1:34" x14ac:dyDescent="0.25">
      <c r="A668" s="16" t="s">
        <v>30</v>
      </c>
      <c r="B668" s="16">
        <v>1</v>
      </c>
      <c r="C668" s="16">
        <v>21</v>
      </c>
      <c r="D668" s="16">
        <v>908</v>
      </c>
      <c r="E668" s="16" t="s">
        <v>40</v>
      </c>
      <c r="F668" s="16" t="s">
        <v>41</v>
      </c>
      <c r="G668" s="16">
        <v>20</v>
      </c>
      <c r="H668" s="16">
        <v>20</v>
      </c>
      <c r="I668" s="16" t="s">
        <v>100</v>
      </c>
      <c r="J668" s="16" t="s">
        <v>142</v>
      </c>
      <c r="K668" s="16" t="s">
        <v>142</v>
      </c>
      <c r="L668" s="16">
        <v>1</v>
      </c>
      <c r="M668" s="16" t="s">
        <v>102</v>
      </c>
      <c r="N668" s="16" t="s">
        <v>50</v>
      </c>
      <c r="P668" s="16" t="s">
        <v>225</v>
      </c>
      <c r="Q668" s="16" t="s">
        <v>229</v>
      </c>
      <c r="R668" s="16">
        <v>2840074</v>
      </c>
      <c r="S668" s="62" t="s">
        <v>283</v>
      </c>
      <c r="T668" s="16">
        <v>201610</v>
      </c>
      <c r="U668" s="16" t="s">
        <v>37</v>
      </c>
      <c r="V668" s="18">
        <v>263883.03000000003</v>
      </c>
      <c r="W668" s="18">
        <v>263883.03000000003</v>
      </c>
      <c r="X668" s="16" t="s">
        <v>56</v>
      </c>
      <c r="Y668" s="16">
        <v>751533</v>
      </c>
      <c r="AA668" s="16" t="s">
        <v>35</v>
      </c>
      <c r="AB668" s="16" t="s">
        <v>55</v>
      </c>
      <c r="AD668" s="16" t="s">
        <v>284</v>
      </c>
      <c r="AE668" s="16" t="s">
        <v>45</v>
      </c>
      <c r="AG668" s="16">
        <v>88727</v>
      </c>
      <c r="AH668" s="16" t="s">
        <v>105</v>
      </c>
    </row>
    <row r="669" spans="1:34" x14ac:dyDescent="0.25">
      <c r="A669" s="16" t="s">
        <v>30</v>
      </c>
      <c r="B669" s="16">
        <v>1</v>
      </c>
      <c r="C669" s="16">
        <v>21</v>
      </c>
      <c r="D669" s="16">
        <v>908</v>
      </c>
      <c r="E669" s="16" t="s">
        <v>40</v>
      </c>
      <c r="F669" s="16" t="s">
        <v>41</v>
      </c>
      <c r="G669" s="16">
        <v>20</v>
      </c>
      <c r="H669" s="16">
        <v>20</v>
      </c>
      <c r="I669" s="16" t="s">
        <v>100</v>
      </c>
      <c r="J669" s="16" t="s">
        <v>142</v>
      </c>
      <c r="K669" s="16" t="s">
        <v>142</v>
      </c>
      <c r="L669" s="16">
        <v>1</v>
      </c>
      <c r="M669" s="16" t="s">
        <v>102</v>
      </c>
      <c r="N669" s="16" t="s">
        <v>50</v>
      </c>
      <c r="P669" s="16" t="s">
        <v>100</v>
      </c>
      <c r="Q669" s="16" t="s">
        <v>288</v>
      </c>
      <c r="T669" s="16">
        <v>201610</v>
      </c>
      <c r="U669" s="16" t="s">
        <v>37</v>
      </c>
      <c r="V669" s="18">
        <v>0</v>
      </c>
      <c r="W669" s="18">
        <v>687</v>
      </c>
      <c r="AA669" s="16" t="s">
        <v>35</v>
      </c>
      <c r="AB669" s="16" t="s">
        <v>59</v>
      </c>
      <c r="AD669" s="16" t="s">
        <v>566</v>
      </c>
      <c r="AE669" s="16" t="s">
        <v>60</v>
      </c>
      <c r="AG669" s="16" t="s">
        <v>100</v>
      </c>
      <c r="AH669" s="16" t="s">
        <v>105</v>
      </c>
    </row>
    <row r="670" spans="1:34" x14ac:dyDescent="0.25">
      <c r="A670" s="16" t="s">
        <v>30</v>
      </c>
      <c r="B670" s="16">
        <v>1</v>
      </c>
      <c r="C670" s="16">
        <v>21</v>
      </c>
      <c r="D670" s="16">
        <v>908</v>
      </c>
      <c r="E670" s="16" t="s">
        <v>40</v>
      </c>
      <c r="F670" s="16" t="s">
        <v>41</v>
      </c>
      <c r="G670" s="16">
        <v>20</v>
      </c>
      <c r="H670" s="16">
        <v>20</v>
      </c>
      <c r="I670" s="16" t="s">
        <v>100</v>
      </c>
      <c r="J670" s="16" t="s">
        <v>142</v>
      </c>
      <c r="K670" s="16" t="s">
        <v>142</v>
      </c>
      <c r="L670" s="16">
        <v>1</v>
      </c>
      <c r="M670" s="16" t="s">
        <v>102</v>
      </c>
      <c r="N670" s="16" t="s">
        <v>50</v>
      </c>
      <c r="O670" s="16">
        <v>570009913</v>
      </c>
      <c r="P670" s="16" t="s">
        <v>100</v>
      </c>
      <c r="Q670" s="16" t="s">
        <v>288</v>
      </c>
      <c r="T670" s="16">
        <v>201610</v>
      </c>
      <c r="U670" s="16" t="s">
        <v>37</v>
      </c>
      <c r="V670" s="18">
        <v>0</v>
      </c>
      <c r="W670" s="18">
        <v>3369.08</v>
      </c>
      <c r="AA670" s="16" t="s">
        <v>35</v>
      </c>
      <c r="AB670" s="16" t="s">
        <v>59</v>
      </c>
      <c r="AD670" s="16" t="s">
        <v>566</v>
      </c>
      <c r="AE670" s="16" t="s">
        <v>60</v>
      </c>
      <c r="AG670" s="16" t="s">
        <v>100</v>
      </c>
      <c r="AH670" s="16" t="s">
        <v>105</v>
      </c>
    </row>
    <row r="671" spans="1:34" x14ac:dyDescent="0.25">
      <c r="A671" s="16" t="s">
        <v>30</v>
      </c>
      <c r="B671" s="16">
        <v>1</v>
      </c>
      <c r="C671" s="16">
        <v>21</v>
      </c>
      <c r="D671" s="16">
        <v>908</v>
      </c>
      <c r="E671" s="16" t="s">
        <v>40</v>
      </c>
      <c r="F671" s="16" t="s">
        <v>41</v>
      </c>
      <c r="G671" s="16">
        <v>20</v>
      </c>
      <c r="H671" s="16">
        <v>20</v>
      </c>
      <c r="I671" s="16" t="s">
        <v>100</v>
      </c>
      <c r="J671" s="16" t="s">
        <v>142</v>
      </c>
      <c r="K671" s="16" t="s">
        <v>142</v>
      </c>
      <c r="L671" s="16">
        <v>1</v>
      </c>
      <c r="M671" s="16" t="s">
        <v>102</v>
      </c>
      <c r="N671" s="16" t="s">
        <v>50</v>
      </c>
      <c r="O671" s="16" t="s">
        <v>82</v>
      </c>
      <c r="P671" s="16" t="s">
        <v>100</v>
      </c>
      <c r="Q671" s="16" t="s">
        <v>230</v>
      </c>
      <c r="T671" s="16">
        <v>201610</v>
      </c>
      <c r="U671" s="16" t="s">
        <v>34</v>
      </c>
      <c r="V671" s="18">
        <v>0</v>
      </c>
      <c r="W671" s="18">
        <v>-263883.03000000003</v>
      </c>
      <c r="Y671" s="16">
        <v>751533</v>
      </c>
      <c r="AA671" s="16" t="s">
        <v>35</v>
      </c>
      <c r="AB671" s="16" t="s">
        <v>107</v>
      </c>
      <c r="AD671" s="16" t="s">
        <v>559</v>
      </c>
      <c r="AE671" s="16" t="s">
        <v>36</v>
      </c>
      <c r="AG671" s="16" t="s">
        <v>100</v>
      </c>
      <c r="AH671" s="16" t="s">
        <v>105</v>
      </c>
    </row>
    <row r="672" spans="1:34" x14ac:dyDescent="0.25">
      <c r="A672" s="16" t="s">
        <v>30</v>
      </c>
      <c r="B672" s="16">
        <v>1</v>
      </c>
      <c r="C672" s="16">
        <v>21</v>
      </c>
      <c r="D672" s="16">
        <v>908</v>
      </c>
      <c r="E672" s="16" t="s">
        <v>40</v>
      </c>
      <c r="F672" s="16" t="s">
        <v>41</v>
      </c>
      <c r="G672" s="16">
        <v>20</v>
      </c>
      <c r="H672" s="16">
        <v>20</v>
      </c>
      <c r="I672" s="16" t="s">
        <v>100</v>
      </c>
      <c r="J672" s="16" t="s">
        <v>142</v>
      </c>
      <c r="K672" s="16" t="s">
        <v>142</v>
      </c>
      <c r="L672" s="16">
        <v>1</v>
      </c>
      <c r="M672" s="16" t="s">
        <v>102</v>
      </c>
      <c r="N672" s="16" t="s">
        <v>50</v>
      </c>
      <c r="O672" s="16" t="s">
        <v>82</v>
      </c>
      <c r="P672" s="16" t="s">
        <v>100</v>
      </c>
      <c r="Q672" s="16" t="s">
        <v>141</v>
      </c>
      <c r="T672" s="16">
        <v>201610</v>
      </c>
      <c r="U672" s="16" t="s">
        <v>37</v>
      </c>
      <c r="V672" s="18">
        <v>0</v>
      </c>
      <c r="W672" s="18">
        <v>272934.23</v>
      </c>
      <c r="Y672" s="16">
        <v>751533</v>
      </c>
      <c r="AA672" s="16" t="s">
        <v>35</v>
      </c>
      <c r="AB672" s="16" t="s">
        <v>107</v>
      </c>
      <c r="AD672" s="16" t="s">
        <v>560</v>
      </c>
      <c r="AE672" s="16" t="s">
        <v>36</v>
      </c>
      <c r="AG672" s="16" t="s">
        <v>100</v>
      </c>
      <c r="AH672" s="16" t="s">
        <v>105</v>
      </c>
    </row>
    <row r="673" spans="1:34" x14ac:dyDescent="0.25">
      <c r="A673" s="16" t="s">
        <v>30</v>
      </c>
      <c r="B673" s="16">
        <v>1</v>
      </c>
      <c r="C673" s="16">
        <v>21</v>
      </c>
      <c r="D673" s="16">
        <v>908</v>
      </c>
      <c r="E673" s="16" t="s">
        <v>40</v>
      </c>
      <c r="F673" s="16" t="s">
        <v>41</v>
      </c>
      <c r="G673" s="16">
        <v>20</v>
      </c>
      <c r="H673" s="16">
        <v>20</v>
      </c>
      <c r="I673" s="16" t="s">
        <v>100</v>
      </c>
      <c r="J673" s="16" t="s">
        <v>142</v>
      </c>
      <c r="K673" s="16" t="s">
        <v>142</v>
      </c>
      <c r="L673" s="16">
        <v>1</v>
      </c>
      <c r="M673" s="16" t="s">
        <v>102</v>
      </c>
      <c r="N673" s="16" t="s">
        <v>46</v>
      </c>
      <c r="P673" s="16" t="s">
        <v>225</v>
      </c>
      <c r="Q673" s="16" t="s">
        <v>229</v>
      </c>
      <c r="R673" s="16">
        <v>2840074</v>
      </c>
      <c r="S673" s="62" t="s">
        <v>283</v>
      </c>
      <c r="T673" s="16">
        <v>201610</v>
      </c>
      <c r="U673" s="16" t="s">
        <v>37</v>
      </c>
      <c r="V673" s="18">
        <v>154344.74</v>
      </c>
      <c r="W673" s="18">
        <v>154344.74</v>
      </c>
      <c r="X673" s="16" t="s">
        <v>56</v>
      </c>
      <c r="Y673" s="16">
        <v>751533</v>
      </c>
      <c r="AA673" s="16" t="s">
        <v>35</v>
      </c>
      <c r="AB673" s="16" t="s">
        <v>55</v>
      </c>
      <c r="AD673" s="16" t="s">
        <v>284</v>
      </c>
      <c r="AE673" s="16" t="s">
        <v>45</v>
      </c>
      <c r="AG673" s="16">
        <v>88727</v>
      </c>
      <c r="AH673" s="16" t="s">
        <v>105</v>
      </c>
    </row>
    <row r="674" spans="1:34" x14ac:dyDescent="0.25">
      <c r="A674" s="16" t="s">
        <v>30</v>
      </c>
      <c r="B674" s="16">
        <v>1</v>
      </c>
      <c r="C674" s="16">
        <v>21</v>
      </c>
      <c r="D674" s="16">
        <v>908</v>
      </c>
      <c r="E674" s="16" t="s">
        <v>40</v>
      </c>
      <c r="F674" s="16" t="s">
        <v>41</v>
      </c>
      <c r="G674" s="16">
        <v>20</v>
      </c>
      <c r="H674" s="16">
        <v>20</v>
      </c>
      <c r="I674" s="16" t="s">
        <v>100</v>
      </c>
      <c r="J674" s="16" t="s">
        <v>142</v>
      </c>
      <c r="K674" s="16" t="s">
        <v>142</v>
      </c>
      <c r="L674" s="16">
        <v>1</v>
      </c>
      <c r="M674" s="16" t="s">
        <v>102</v>
      </c>
      <c r="N674" s="16" t="s">
        <v>46</v>
      </c>
      <c r="P674" s="16" t="s">
        <v>100</v>
      </c>
      <c r="Q674" s="16" t="s">
        <v>139</v>
      </c>
      <c r="T674" s="16">
        <v>201610</v>
      </c>
      <c r="U674" s="16" t="s">
        <v>34</v>
      </c>
      <c r="V674" s="18">
        <v>0</v>
      </c>
      <c r="W674" s="18">
        <v>-846249.45</v>
      </c>
      <c r="AA674" s="16" t="s">
        <v>35</v>
      </c>
      <c r="AB674" s="16" t="s">
        <v>83</v>
      </c>
      <c r="AD674" s="16" t="s">
        <v>567</v>
      </c>
      <c r="AE674" s="16" t="s">
        <v>36</v>
      </c>
      <c r="AG674" s="16" t="s">
        <v>100</v>
      </c>
      <c r="AH674" s="16" t="s">
        <v>105</v>
      </c>
    </row>
    <row r="675" spans="1:34" x14ac:dyDescent="0.25">
      <c r="A675" s="16" t="s">
        <v>30</v>
      </c>
      <c r="B675" s="16">
        <v>1</v>
      </c>
      <c r="C675" s="16">
        <v>21</v>
      </c>
      <c r="D675" s="16">
        <v>908</v>
      </c>
      <c r="E675" s="16" t="s">
        <v>40</v>
      </c>
      <c r="F675" s="16" t="s">
        <v>41</v>
      </c>
      <c r="G675" s="16">
        <v>20</v>
      </c>
      <c r="H675" s="16">
        <v>20</v>
      </c>
      <c r="I675" s="16" t="s">
        <v>100</v>
      </c>
      <c r="J675" s="16" t="s">
        <v>142</v>
      </c>
      <c r="K675" s="16" t="s">
        <v>142</v>
      </c>
      <c r="L675" s="16">
        <v>1</v>
      </c>
      <c r="M675" s="16" t="s">
        <v>102</v>
      </c>
      <c r="N675" s="16" t="s">
        <v>46</v>
      </c>
      <c r="P675" s="16" t="s">
        <v>100</v>
      </c>
      <c r="Q675" s="16" t="s">
        <v>139</v>
      </c>
      <c r="T675" s="16">
        <v>201610</v>
      </c>
      <c r="U675" s="16" t="s">
        <v>37</v>
      </c>
      <c r="V675" s="18">
        <v>0</v>
      </c>
      <c r="W675" s="18">
        <v>1064579.8899999999</v>
      </c>
      <c r="AA675" s="16" t="s">
        <v>35</v>
      </c>
      <c r="AB675" s="16" t="s">
        <v>83</v>
      </c>
      <c r="AD675" s="16" t="s">
        <v>561</v>
      </c>
      <c r="AE675" s="16" t="s">
        <v>36</v>
      </c>
      <c r="AG675" s="16" t="s">
        <v>100</v>
      </c>
      <c r="AH675" s="16" t="s">
        <v>105</v>
      </c>
    </row>
    <row r="676" spans="1:34" x14ac:dyDescent="0.25">
      <c r="A676" s="16" t="s">
        <v>30</v>
      </c>
      <c r="B676" s="16">
        <v>1</v>
      </c>
      <c r="C676" s="16">
        <v>21</v>
      </c>
      <c r="D676" s="16">
        <v>908</v>
      </c>
      <c r="E676" s="16" t="s">
        <v>40</v>
      </c>
      <c r="F676" s="16" t="s">
        <v>41</v>
      </c>
      <c r="G676" s="16">
        <v>20</v>
      </c>
      <c r="H676" s="16">
        <v>20</v>
      </c>
      <c r="I676" s="16" t="s">
        <v>100</v>
      </c>
      <c r="J676" s="16" t="s">
        <v>142</v>
      </c>
      <c r="K676" s="16" t="s">
        <v>142</v>
      </c>
      <c r="L676" s="16">
        <v>1</v>
      </c>
      <c r="M676" s="16" t="s">
        <v>102</v>
      </c>
      <c r="N676" s="16" t="s">
        <v>46</v>
      </c>
      <c r="O676" s="16" t="s">
        <v>82</v>
      </c>
      <c r="P676" s="16" t="s">
        <v>100</v>
      </c>
      <c r="Q676" s="16" t="s">
        <v>230</v>
      </c>
      <c r="T676" s="16">
        <v>201610</v>
      </c>
      <c r="U676" s="16" t="s">
        <v>34</v>
      </c>
      <c r="V676" s="18">
        <v>0</v>
      </c>
      <c r="W676" s="18">
        <v>-75623.8</v>
      </c>
      <c r="Y676" s="16">
        <v>751533</v>
      </c>
      <c r="AA676" s="16" t="s">
        <v>35</v>
      </c>
      <c r="AB676" s="16" t="s">
        <v>107</v>
      </c>
      <c r="AD676" s="16" t="s">
        <v>559</v>
      </c>
      <c r="AE676" s="16" t="s">
        <v>36</v>
      </c>
      <c r="AG676" s="16" t="s">
        <v>100</v>
      </c>
      <c r="AH676" s="16" t="s">
        <v>105</v>
      </c>
    </row>
    <row r="677" spans="1:34" x14ac:dyDescent="0.25">
      <c r="A677" s="16" t="s">
        <v>30</v>
      </c>
      <c r="B677" s="16">
        <v>1</v>
      </c>
      <c r="C677" s="16">
        <v>21</v>
      </c>
      <c r="D677" s="16">
        <v>908</v>
      </c>
      <c r="E677" s="16" t="s">
        <v>40</v>
      </c>
      <c r="F677" s="16" t="s">
        <v>41</v>
      </c>
      <c r="G677" s="16">
        <v>20</v>
      </c>
      <c r="H677" s="16">
        <v>20</v>
      </c>
      <c r="I677" s="16" t="s">
        <v>100</v>
      </c>
      <c r="J677" s="16" t="s">
        <v>142</v>
      </c>
      <c r="K677" s="16" t="s">
        <v>142</v>
      </c>
      <c r="L677" s="16">
        <v>1</v>
      </c>
      <c r="M677" s="16" t="s">
        <v>102</v>
      </c>
      <c r="N677" s="16" t="s">
        <v>46</v>
      </c>
      <c r="O677" s="16" t="s">
        <v>82</v>
      </c>
      <c r="P677" s="16" t="s">
        <v>100</v>
      </c>
      <c r="Q677" s="16" t="s">
        <v>141</v>
      </c>
      <c r="T677" s="16">
        <v>201610</v>
      </c>
      <c r="U677" s="16" t="s">
        <v>37</v>
      </c>
      <c r="V677" s="18">
        <v>0</v>
      </c>
      <c r="W677" s="18">
        <v>98426.75</v>
      </c>
      <c r="Y677" s="16">
        <v>751533</v>
      </c>
      <c r="AA677" s="16" t="s">
        <v>35</v>
      </c>
      <c r="AB677" s="16" t="s">
        <v>107</v>
      </c>
      <c r="AD677" s="16" t="s">
        <v>560</v>
      </c>
      <c r="AE677" s="16" t="s">
        <v>36</v>
      </c>
      <c r="AG677" s="16" t="s">
        <v>100</v>
      </c>
      <c r="AH677" s="16" t="s">
        <v>105</v>
      </c>
    </row>
    <row r="678" spans="1:34" x14ac:dyDescent="0.25">
      <c r="A678" s="16" t="s">
        <v>30</v>
      </c>
      <c r="B678" s="16">
        <v>1</v>
      </c>
      <c r="C678" s="16">
        <v>21</v>
      </c>
      <c r="D678" s="16">
        <v>908</v>
      </c>
      <c r="E678" s="16" t="s">
        <v>40</v>
      </c>
      <c r="F678" s="16" t="s">
        <v>41</v>
      </c>
      <c r="G678" s="16">
        <v>20</v>
      </c>
      <c r="H678" s="16">
        <v>20</v>
      </c>
      <c r="I678" s="16" t="s">
        <v>100</v>
      </c>
      <c r="J678" s="16" t="s">
        <v>306</v>
      </c>
      <c r="K678" s="16" t="s">
        <v>306</v>
      </c>
      <c r="L678" s="16">
        <v>1</v>
      </c>
      <c r="M678" s="16" t="s">
        <v>102</v>
      </c>
      <c r="N678" s="16" t="s">
        <v>46</v>
      </c>
      <c r="P678" s="16" t="s">
        <v>100</v>
      </c>
      <c r="Q678" s="16" t="s">
        <v>139</v>
      </c>
      <c r="T678" s="16">
        <v>201610</v>
      </c>
      <c r="U678" s="16" t="s">
        <v>37</v>
      </c>
      <c r="V678" s="18">
        <v>0</v>
      </c>
      <c r="W678" s="18">
        <v>0</v>
      </c>
      <c r="AA678" s="16" t="s">
        <v>35</v>
      </c>
      <c r="AB678" s="16" t="s">
        <v>83</v>
      </c>
      <c r="AD678" s="16" t="s">
        <v>561</v>
      </c>
      <c r="AE678" s="16" t="s">
        <v>36</v>
      </c>
      <c r="AG678" s="16" t="s">
        <v>100</v>
      </c>
      <c r="AH678" s="16" t="s">
        <v>105</v>
      </c>
    </row>
    <row r="679" spans="1:34" x14ac:dyDescent="0.25">
      <c r="A679" s="16" t="s">
        <v>30</v>
      </c>
      <c r="B679" s="16">
        <v>1</v>
      </c>
      <c r="C679" s="16">
        <v>21</v>
      </c>
      <c r="D679" s="16">
        <v>908</v>
      </c>
      <c r="E679" s="16" t="s">
        <v>40</v>
      </c>
      <c r="F679" s="16" t="s">
        <v>41</v>
      </c>
      <c r="G679" s="16">
        <v>20</v>
      </c>
      <c r="H679" s="16">
        <v>20</v>
      </c>
      <c r="I679" s="16" t="s">
        <v>100</v>
      </c>
      <c r="J679" s="16" t="s">
        <v>143</v>
      </c>
      <c r="K679" s="16" t="s">
        <v>143</v>
      </c>
      <c r="L679" s="16">
        <v>1</v>
      </c>
      <c r="M679" s="16" t="s">
        <v>102</v>
      </c>
      <c r="N679" s="16" t="s">
        <v>50</v>
      </c>
      <c r="O679" s="16" t="s">
        <v>82</v>
      </c>
      <c r="P679" s="16" t="s">
        <v>100</v>
      </c>
      <c r="Q679" s="16" t="s">
        <v>141</v>
      </c>
      <c r="T679" s="16">
        <v>201610</v>
      </c>
      <c r="U679" s="16" t="s">
        <v>37</v>
      </c>
      <c r="V679" s="18">
        <v>0</v>
      </c>
      <c r="W679" s="18">
        <v>6849.88</v>
      </c>
      <c r="Y679" s="16">
        <v>751533</v>
      </c>
      <c r="AA679" s="16" t="s">
        <v>35</v>
      </c>
      <c r="AB679" s="16" t="s">
        <v>107</v>
      </c>
      <c r="AD679" s="16" t="s">
        <v>560</v>
      </c>
      <c r="AE679" s="16" t="s">
        <v>36</v>
      </c>
      <c r="AG679" s="16" t="s">
        <v>100</v>
      </c>
      <c r="AH679" s="16" t="s">
        <v>105</v>
      </c>
    </row>
    <row r="680" spans="1:34" x14ac:dyDescent="0.25">
      <c r="A680" s="16" t="s">
        <v>30</v>
      </c>
      <c r="B680" s="16">
        <v>1</v>
      </c>
      <c r="C680" s="16">
        <v>21</v>
      </c>
      <c r="D680" s="16">
        <v>908</v>
      </c>
      <c r="E680" s="16" t="s">
        <v>40</v>
      </c>
      <c r="F680" s="16" t="s">
        <v>41</v>
      </c>
      <c r="G680" s="16">
        <v>20</v>
      </c>
      <c r="H680" s="16">
        <v>20</v>
      </c>
      <c r="I680" s="16" t="s">
        <v>100</v>
      </c>
      <c r="J680" s="16" t="s">
        <v>143</v>
      </c>
      <c r="K680" s="16" t="s">
        <v>143</v>
      </c>
      <c r="L680" s="16">
        <v>1</v>
      </c>
      <c r="M680" s="16" t="s">
        <v>102</v>
      </c>
      <c r="N680" s="16" t="s">
        <v>46</v>
      </c>
      <c r="P680" s="16" t="s">
        <v>225</v>
      </c>
      <c r="Q680" s="16" t="s">
        <v>229</v>
      </c>
      <c r="R680" s="16">
        <v>2840074</v>
      </c>
      <c r="S680" s="62" t="s">
        <v>283</v>
      </c>
      <c r="T680" s="16">
        <v>201610</v>
      </c>
      <c r="U680" s="16" t="s">
        <v>37</v>
      </c>
      <c r="V680" s="18">
        <v>590.62</v>
      </c>
      <c r="W680" s="18">
        <v>590.62</v>
      </c>
      <c r="X680" s="16" t="s">
        <v>56</v>
      </c>
      <c r="Y680" s="16">
        <v>751533</v>
      </c>
      <c r="AA680" s="16" t="s">
        <v>35</v>
      </c>
      <c r="AB680" s="16" t="s">
        <v>55</v>
      </c>
      <c r="AD680" s="16" t="s">
        <v>284</v>
      </c>
      <c r="AE680" s="16" t="s">
        <v>45</v>
      </c>
      <c r="AG680" s="16">
        <v>88727</v>
      </c>
      <c r="AH680" s="16" t="s">
        <v>105</v>
      </c>
    </row>
    <row r="681" spans="1:34" x14ac:dyDescent="0.25">
      <c r="A681" s="16" t="s">
        <v>30</v>
      </c>
      <c r="B681" s="16">
        <v>1</v>
      </c>
      <c r="C681" s="16">
        <v>21</v>
      </c>
      <c r="D681" s="16">
        <v>908</v>
      </c>
      <c r="E681" s="16" t="s">
        <v>40</v>
      </c>
      <c r="F681" s="16" t="s">
        <v>41</v>
      </c>
      <c r="G681" s="16">
        <v>20</v>
      </c>
      <c r="H681" s="16">
        <v>20</v>
      </c>
      <c r="I681" s="16" t="s">
        <v>100</v>
      </c>
      <c r="J681" s="16" t="s">
        <v>143</v>
      </c>
      <c r="K681" s="16" t="s">
        <v>143</v>
      </c>
      <c r="L681" s="16">
        <v>1</v>
      </c>
      <c r="M681" s="16" t="s">
        <v>102</v>
      </c>
      <c r="N681" s="16" t="s">
        <v>46</v>
      </c>
      <c r="P681" s="16" t="s">
        <v>100</v>
      </c>
      <c r="Q681" s="16" t="s">
        <v>139</v>
      </c>
      <c r="T681" s="16">
        <v>201610</v>
      </c>
      <c r="U681" s="16" t="s">
        <v>34</v>
      </c>
      <c r="V681" s="18">
        <v>0</v>
      </c>
      <c r="W681" s="18">
        <v>-29559.64</v>
      </c>
      <c r="AA681" s="16" t="s">
        <v>35</v>
      </c>
      <c r="AB681" s="16" t="s">
        <v>83</v>
      </c>
      <c r="AD681" s="16" t="s">
        <v>567</v>
      </c>
      <c r="AE681" s="16" t="s">
        <v>36</v>
      </c>
      <c r="AG681" s="16" t="s">
        <v>100</v>
      </c>
      <c r="AH681" s="16" t="s">
        <v>105</v>
      </c>
    </row>
    <row r="682" spans="1:34" x14ac:dyDescent="0.25">
      <c r="A682" s="16" t="s">
        <v>30</v>
      </c>
      <c r="B682" s="16">
        <v>1</v>
      </c>
      <c r="C682" s="16">
        <v>21</v>
      </c>
      <c r="D682" s="16">
        <v>908</v>
      </c>
      <c r="E682" s="16" t="s">
        <v>40</v>
      </c>
      <c r="F682" s="16" t="s">
        <v>41</v>
      </c>
      <c r="G682" s="16">
        <v>20</v>
      </c>
      <c r="H682" s="16">
        <v>20</v>
      </c>
      <c r="I682" s="16" t="s">
        <v>100</v>
      </c>
      <c r="J682" s="16" t="s">
        <v>143</v>
      </c>
      <c r="K682" s="16" t="s">
        <v>143</v>
      </c>
      <c r="L682" s="16">
        <v>1</v>
      </c>
      <c r="M682" s="16" t="s">
        <v>102</v>
      </c>
      <c r="N682" s="16" t="s">
        <v>46</v>
      </c>
      <c r="P682" s="16" t="s">
        <v>100</v>
      </c>
      <c r="Q682" s="16" t="s">
        <v>139</v>
      </c>
      <c r="T682" s="16">
        <v>201610</v>
      </c>
      <c r="U682" s="16" t="s">
        <v>37</v>
      </c>
      <c r="V682" s="18">
        <v>0</v>
      </c>
      <c r="W682" s="18">
        <v>46254.97</v>
      </c>
      <c r="AA682" s="16" t="s">
        <v>35</v>
      </c>
      <c r="AB682" s="16" t="s">
        <v>83</v>
      </c>
      <c r="AD682" s="16" t="s">
        <v>561</v>
      </c>
      <c r="AE682" s="16" t="s">
        <v>36</v>
      </c>
      <c r="AG682" s="16" t="s">
        <v>100</v>
      </c>
      <c r="AH682" s="16" t="s">
        <v>105</v>
      </c>
    </row>
    <row r="683" spans="1:34" x14ac:dyDescent="0.25">
      <c r="A683" s="16" t="s">
        <v>30</v>
      </c>
      <c r="B683" s="16">
        <v>1</v>
      </c>
      <c r="C683" s="16">
        <v>21</v>
      </c>
      <c r="D683" s="16">
        <v>908</v>
      </c>
      <c r="E683" s="16" t="s">
        <v>40</v>
      </c>
      <c r="F683" s="16" t="s">
        <v>41</v>
      </c>
      <c r="G683" s="16">
        <v>20</v>
      </c>
      <c r="H683" s="16">
        <v>20</v>
      </c>
      <c r="I683" s="16" t="s">
        <v>100</v>
      </c>
      <c r="J683" s="16" t="s">
        <v>143</v>
      </c>
      <c r="K683" s="16" t="s">
        <v>143</v>
      </c>
      <c r="L683" s="16">
        <v>1</v>
      </c>
      <c r="M683" s="16" t="s">
        <v>102</v>
      </c>
      <c r="N683" s="16" t="s">
        <v>46</v>
      </c>
      <c r="O683" s="16" t="s">
        <v>82</v>
      </c>
      <c r="P683" s="16" t="s">
        <v>100</v>
      </c>
      <c r="Q683" s="16" t="s">
        <v>230</v>
      </c>
      <c r="T683" s="16">
        <v>201610</v>
      </c>
      <c r="U683" s="16" t="s">
        <v>34</v>
      </c>
      <c r="V683" s="18">
        <v>0</v>
      </c>
      <c r="W683" s="18">
        <v>-590.62</v>
      </c>
      <c r="Y683" s="16">
        <v>751533</v>
      </c>
      <c r="AA683" s="16" t="s">
        <v>35</v>
      </c>
      <c r="AB683" s="16" t="s">
        <v>107</v>
      </c>
      <c r="AD683" s="16" t="s">
        <v>559</v>
      </c>
      <c r="AE683" s="16" t="s">
        <v>36</v>
      </c>
      <c r="AG683" s="16" t="s">
        <v>100</v>
      </c>
      <c r="AH683" s="16" t="s">
        <v>105</v>
      </c>
    </row>
    <row r="684" spans="1:34" x14ac:dyDescent="0.25">
      <c r="A684" s="16" t="s">
        <v>30</v>
      </c>
      <c r="B684" s="16">
        <v>1</v>
      </c>
      <c r="C684" s="16">
        <v>21</v>
      </c>
      <c r="D684" s="16">
        <v>908</v>
      </c>
      <c r="E684" s="16" t="s">
        <v>40</v>
      </c>
      <c r="F684" s="16" t="s">
        <v>41</v>
      </c>
      <c r="G684" s="16">
        <v>20</v>
      </c>
      <c r="H684" s="16">
        <v>20</v>
      </c>
      <c r="I684" s="16" t="s">
        <v>100</v>
      </c>
      <c r="J684" s="16" t="s">
        <v>143</v>
      </c>
      <c r="K684" s="16" t="s">
        <v>143</v>
      </c>
      <c r="L684" s="16">
        <v>1</v>
      </c>
      <c r="M684" s="16" t="s">
        <v>102</v>
      </c>
      <c r="N684" s="16" t="s">
        <v>46</v>
      </c>
      <c r="O684" s="16" t="s">
        <v>82</v>
      </c>
      <c r="P684" s="16" t="s">
        <v>100</v>
      </c>
      <c r="Q684" s="16" t="s">
        <v>141</v>
      </c>
      <c r="T684" s="16">
        <v>201610</v>
      </c>
      <c r="U684" s="16" t="s">
        <v>37</v>
      </c>
      <c r="V684" s="18">
        <v>0</v>
      </c>
      <c r="W684" s="18">
        <v>5053.47</v>
      </c>
      <c r="Y684" s="16">
        <v>751533</v>
      </c>
      <c r="AA684" s="16" t="s">
        <v>35</v>
      </c>
      <c r="AB684" s="16" t="s">
        <v>107</v>
      </c>
      <c r="AD684" s="16" t="s">
        <v>560</v>
      </c>
      <c r="AE684" s="16" t="s">
        <v>36</v>
      </c>
      <c r="AG684" s="16" t="s">
        <v>100</v>
      </c>
      <c r="AH684" s="16" t="s">
        <v>105</v>
      </c>
    </row>
    <row r="685" spans="1:34" x14ac:dyDescent="0.25">
      <c r="A685" s="16" t="s">
        <v>30</v>
      </c>
      <c r="B685" s="16">
        <v>1</v>
      </c>
      <c r="C685" s="16">
        <v>21</v>
      </c>
      <c r="D685" s="16">
        <v>908</v>
      </c>
      <c r="E685" s="16" t="s">
        <v>40</v>
      </c>
      <c r="F685" s="16" t="s">
        <v>41</v>
      </c>
      <c r="G685" s="16">
        <v>20</v>
      </c>
      <c r="H685" s="16">
        <v>20</v>
      </c>
      <c r="I685" s="16" t="s">
        <v>100</v>
      </c>
      <c r="J685" s="16" t="s">
        <v>144</v>
      </c>
      <c r="K685" s="16" t="s">
        <v>144</v>
      </c>
      <c r="L685" s="16">
        <v>1</v>
      </c>
      <c r="M685" s="16" t="s">
        <v>102</v>
      </c>
      <c r="N685" s="16">
        <v>80</v>
      </c>
      <c r="P685" s="16" t="s">
        <v>148</v>
      </c>
      <c r="Q685" s="16" t="s">
        <v>48</v>
      </c>
      <c r="R685" s="16">
        <v>2847750</v>
      </c>
      <c r="S685" s="62">
        <v>4172330</v>
      </c>
      <c r="T685" s="16">
        <v>201610</v>
      </c>
      <c r="U685" s="16" t="s">
        <v>37</v>
      </c>
      <c r="V685" s="18">
        <v>0</v>
      </c>
      <c r="W685" s="18">
        <v>125.28</v>
      </c>
      <c r="AA685" s="16" t="s">
        <v>35</v>
      </c>
      <c r="AB685" s="16" t="s">
        <v>49</v>
      </c>
      <c r="AD685" s="16" t="s">
        <v>310</v>
      </c>
      <c r="AE685" s="16" t="s">
        <v>45</v>
      </c>
      <c r="AG685" s="16">
        <v>59133</v>
      </c>
      <c r="AH685" s="16" t="s">
        <v>105</v>
      </c>
    </row>
    <row r="686" spans="1:34" x14ac:dyDescent="0.25">
      <c r="A686" s="16" t="s">
        <v>30</v>
      </c>
      <c r="B686" s="16">
        <v>1</v>
      </c>
      <c r="C686" s="16">
        <v>21</v>
      </c>
      <c r="D686" s="16">
        <v>908</v>
      </c>
      <c r="E686" s="16" t="s">
        <v>40</v>
      </c>
      <c r="F686" s="16" t="s">
        <v>41</v>
      </c>
      <c r="G686" s="16">
        <v>20</v>
      </c>
      <c r="H686" s="16">
        <v>20</v>
      </c>
      <c r="I686" s="16" t="s">
        <v>100</v>
      </c>
      <c r="J686" s="16" t="s">
        <v>144</v>
      </c>
      <c r="K686" s="16" t="s">
        <v>144</v>
      </c>
      <c r="L686" s="16">
        <v>1</v>
      </c>
      <c r="M686" s="16" t="s">
        <v>102</v>
      </c>
      <c r="N686" s="16">
        <v>80</v>
      </c>
      <c r="O686" s="16" t="s">
        <v>51</v>
      </c>
      <c r="P686" s="16" t="s">
        <v>145</v>
      </c>
      <c r="Q686" s="16" t="s">
        <v>311</v>
      </c>
      <c r="R686" s="16">
        <v>2851340</v>
      </c>
      <c r="S686" s="62">
        <v>4085213</v>
      </c>
      <c r="T686" s="16">
        <v>201610</v>
      </c>
      <c r="U686" s="16" t="s">
        <v>37</v>
      </c>
      <c r="V686" s="18">
        <v>0</v>
      </c>
      <c r="W686" s="18">
        <v>176</v>
      </c>
      <c r="AA686" s="16" t="s">
        <v>35</v>
      </c>
      <c r="AB686" s="16" t="s">
        <v>44</v>
      </c>
      <c r="AD686" s="16" t="s">
        <v>568</v>
      </c>
      <c r="AE686" s="16" t="s">
        <v>45</v>
      </c>
      <c r="AG686" s="16">
        <v>54507</v>
      </c>
      <c r="AH686" s="16" t="s">
        <v>105</v>
      </c>
    </row>
    <row r="687" spans="1:34" x14ac:dyDescent="0.25">
      <c r="A687" s="16" t="s">
        <v>30</v>
      </c>
      <c r="B687" s="16">
        <v>1</v>
      </c>
      <c r="C687" s="16">
        <v>21</v>
      </c>
      <c r="D687" s="16">
        <v>908</v>
      </c>
      <c r="E687" s="16" t="s">
        <v>40</v>
      </c>
      <c r="F687" s="16" t="s">
        <v>41</v>
      </c>
      <c r="G687" s="16">
        <v>20</v>
      </c>
      <c r="H687" s="16">
        <v>20</v>
      </c>
      <c r="I687" s="16" t="s">
        <v>100</v>
      </c>
      <c r="J687" s="16" t="s">
        <v>144</v>
      </c>
      <c r="K687" s="16" t="s">
        <v>144</v>
      </c>
      <c r="L687" s="16">
        <v>1</v>
      </c>
      <c r="M687" s="16" t="s">
        <v>102</v>
      </c>
      <c r="N687" s="16">
        <v>80</v>
      </c>
      <c r="O687" s="16" t="s">
        <v>51</v>
      </c>
      <c r="P687" s="16" t="s">
        <v>145</v>
      </c>
      <c r="Q687" s="16" t="s">
        <v>569</v>
      </c>
      <c r="R687" s="16">
        <v>2851340</v>
      </c>
      <c r="S687" s="62">
        <v>4085213</v>
      </c>
      <c r="T687" s="16">
        <v>201610</v>
      </c>
      <c r="U687" s="16" t="s">
        <v>37</v>
      </c>
      <c r="V687" s="18">
        <v>0</v>
      </c>
      <c r="W687" s="18">
        <v>75</v>
      </c>
      <c r="AA687" s="16" t="s">
        <v>35</v>
      </c>
      <c r="AB687" s="16" t="s">
        <v>44</v>
      </c>
      <c r="AD687" s="16" t="s">
        <v>568</v>
      </c>
      <c r="AE687" s="16" t="s">
        <v>45</v>
      </c>
      <c r="AG687" s="16">
        <v>54507</v>
      </c>
      <c r="AH687" s="16" t="s">
        <v>105</v>
      </c>
    </row>
    <row r="688" spans="1:34" x14ac:dyDescent="0.25">
      <c r="A688" s="16" t="s">
        <v>30</v>
      </c>
      <c r="B688" s="16">
        <v>1</v>
      </c>
      <c r="C688" s="16">
        <v>21</v>
      </c>
      <c r="D688" s="16">
        <v>908</v>
      </c>
      <c r="E688" s="16" t="s">
        <v>40</v>
      </c>
      <c r="F688" s="16" t="s">
        <v>41</v>
      </c>
      <c r="G688" s="16">
        <v>20</v>
      </c>
      <c r="H688" s="16">
        <v>20</v>
      </c>
      <c r="I688" s="16" t="s">
        <v>100</v>
      </c>
      <c r="J688" s="16" t="s">
        <v>144</v>
      </c>
      <c r="K688" s="16" t="s">
        <v>144</v>
      </c>
      <c r="L688" s="16">
        <v>1</v>
      </c>
      <c r="M688" s="16" t="s">
        <v>102</v>
      </c>
      <c r="N688" s="16">
        <v>80</v>
      </c>
      <c r="O688" s="16" t="s">
        <v>51</v>
      </c>
      <c r="P688" s="16" t="s">
        <v>145</v>
      </c>
      <c r="Q688" s="16" t="s">
        <v>570</v>
      </c>
      <c r="R688" s="16">
        <v>2851340</v>
      </c>
      <c r="S688" s="62">
        <v>4085213</v>
      </c>
      <c r="T688" s="16">
        <v>201610</v>
      </c>
      <c r="U688" s="16" t="s">
        <v>37</v>
      </c>
      <c r="V688" s="18">
        <v>0</v>
      </c>
      <c r="W688" s="18">
        <v>200</v>
      </c>
      <c r="AA688" s="16" t="s">
        <v>35</v>
      </c>
      <c r="AB688" s="16" t="s">
        <v>44</v>
      </c>
      <c r="AD688" s="16" t="s">
        <v>568</v>
      </c>
      <c r="AE688" s="16" t="s">
        <v>45</v>
      </c>
      <c r="AG688" s="16">
        <v>54507</v>
      </c>
      <c r="AH688" s="16" t="s">
        <v>105</v>
      </c>
    </row>
    <row r="689" spans="1:34" x14ac:dyDescent="0.25">
      <c r="A689" s="16" t="s">
        <v>30</v>
      </c>
      <c r="B689" s="16">
        <v>1</v>
      </c>
      <c r="C689" s="16">
        <v>21</v>
      </c>
      <c r="D689" s="16">
        <v>908</v>
      </c>
      <c r="E689" s="16" t="s">
        <v>40</v>
      </c>
      <c r="F689" s="16" t="s">
        <v>41</v>
      </c>
      <c r="G689" s="16">
        <v>20</v>
      </c>
      <c r="H689" s="16">
        <v>20</v>
      </c>
      <c r="I689" s="16" t="s">
        <v>100</v>
      </c>
      <c r="J689" s="16" t="s">
        <v>144</v>
      </c>
      <c r="K689" s="16" t="s">
        <v>144</v>
      </c>
      <c r="L689" s="16">
        <v>1</v>
      </c>
      <c r="M689" s="16" t="s">
        <v>102</v>
      </c>
      <c r="N689" s="16">
        <v>80</v>
      </c>
      <c r="O689" s="16" t="s">
        <v>51</v>
      </c>
      <c r="P689" s="16" t="s">
        <v>145</v>
      </c>
      <c r="Q689" s="16" t="s">
        <v>571</v>
      </c>
      <c r="R689" s="16">
        <v>2851340</v>
      </c>
      <c r="S689" s="62">
        <v>4085213</v>
      </c>
      <c r="T689" s="16">
        <v>201610</v>
      </c>
      <c r="U689" s="16" t="s">
        <v>37</v>
      </c>
      <c r="V689" s="18">
        <v>0</v>
      </c>
      <c r="W689" s="18">
        <v>913.4</v>
      </c>
      <c r="AA689" s="16" t="s">
        <v>35</v>
      </c>
      <c r="AB689" s="16" t="s">
        <v>44</v>
      </c>
      <c r="AD689" s="16" t="s">
        <v>568</v>
      </c>
      <c r="AE689" s="16" t="s">
        <v>45</v>
      </c>
      <c r="AG689" s="16">
        <v>54507</v>
      </c>
      <c r="AH689" s="16" t="s">
        <v>105</v>
      </c>
    </row>
    <row r="690" spans="1:34" x14ac:dyDescent="0.25">
      <c r="A690" s="16" t="s">
        <v>30</v>
      </c>
      <c r="B690" s="16">
        <v>1</v>
      </c>
      <c r="C690" s="16">
        <v>21</v>
      </c>
      <c r="D690" s="16">
        <v>908</v>
      </c>
      <c r="E690" s="16" t="s">
        <v>40</v>
      </c>
      <c r="F690" s="16" t="s">
        <v>41</v>
      </c>
      <c r="G690" s="16">
        <v>20</v>
      </c>
      <c r="H690" s="16">
        <v>20</v>
      </c>
      <c r="I690" s="16" t="s">
        <v>100</v>
      </c>
      <c r="J690" s="16" t="s">
        <v>144</v>
      </c>
      <c r="K690" s="16" t="s">
        <v>144</v>
      </c>
      <c r="L690" s="16">
        <v>1</v>
      </c>
      <c r="M690" s="16" t="s">
        <v>102</v>
      </c>
      <c r="N690" s="16">
        <v>80</v>
      </c>
      <c r="O690" s="16" t="s">
        <v>51</v>
      </c>
      <c r="P690" s="16" t="s">
        <v>145</v>
      </c>
      <c r="Q690" s="16" t="s">
        <v>572</v>
      </c>
      <c r="R690" s="16">
        <v>2851340</v>
      </c>
      <c r="S690" s="62">
        <v>4085213</v>
      </c>
      <c r="T690" s="16">
        <v>201610</v>
      </c>
      <c r="U690" s="16" t="s">
        <v>37</v>
      </c>
      <c r="V690" s="18">
        <v>0</v>
      </c>
      <c r="W690" s="18">
        <v>75</v>
      </c>
      <c r="AA690" s="16" t="s">
        <v>35</v>
      </c>
      <c r="AB690" s="16" t="s">
        <v>44</v>
      </c>
      <c r="AD690" s="16" t="s">
        <v>568</v>
      </c>
      <c r="AE690" s="16" t="s">
        <v>45</v>
      </c>
      <c r="AG690" s="16">
        <v>54507</v>
      </c>
      <c r="AH690" s="16" t="s">
        <v>105</v>
      </c>
    </row>
    <row r="691" spans="1:34" x14ac:dyDescent="0.25">
      <c r="A691" s="16" t="s">
        <v>30</v>
      </c>
      <c r="B691" s="16">
        <v>1</v>
      </c>
      <c r="C691" s="16">
        <v>21</v>
      </c>
      <c r="D691" s="16">
        <v>908</v>
      </c>
      <c r="E691" s="16" t="s">
        <v>40</v>
      </c>
      <c r="F691" s="16" t="s">
        <v>41</v>
      </c>
      <c r="G691" s="16">
        <v>20</v>
      </c>
      <c r="H691" s="16">
        <v>20</v>
      </c>
      <c r="I691" s="16" t="s">
        <v>100</v>
      </c>
      <c r="J691" s="16" t="s">
        <v>144</v>
      </c>
      <c r="K691" s="16" t="s">
        <v>144</v>
      </c>
      <c r="L691" s="16">
        <v>1</v>
      </c>
      <c r="M691" s="16" t="s">
        <v>102</v>
      </c>
      <c r="N691" s="16">
        <v>80</v>
      </c>
      <c r="O691" s="16" t="s">
        <v>51</v>
      </c>
      <c r="P691" s="16" t="s">
        <v>145</v>
      </c>
      <c r="Q691" s="16" t="s">
        <v>573</v>
      </c>
      <c r="R691" s="16">
        <v>2851340</v>
      </c>
      <c r="S691" s="62">
        <v>4085213</v>
      </c>
      <c r="T691" s="16">
        <v>201610</v>
      </c>
      <c r="U691" s="16" t="s">
        <v>37</v>
      </c>
      <c r="V691" s="18">
        <v>0</v>
      </c>
      <c r="W691" s="18">
        <v>29.5</v>
      </c>
      <c r="AA691" s="16" t="s">
        <v>35</v>
      </c>
      <c r="AB691" s="16" t="s">
        <v>44</v>
      </c>
      <c r="AD691" s="16" t="s">
        <v>568</v>
      </c>
      <c r="AE691" s="16" t="s">
        <v>45</v>
      </c>
      <c r="AG691" s="16">
        <v>54507</v>
      </c>
      <c r="AH691" s="16" t="s">
        <v>105</v>
      </c>
    </row>
    <row r="692" spans="1:34" x14ac:dyDescent="0.25">
      <c r="A692" s="16" t="s">
        <v>30</v>
      </c>
      <c r="B692" s="16">
        <v>1</v>
      </c>
      <c r="C692" s="16">
        <v>21</v>
      </c>
      <c r="D692" s="16">
        <v>908</v>
      </c>
      <c r="E692" s="16" t="s">
        <v>40</v>
      </c>
      <c r="F692" s="16" t="s">
        <v>41</v>
      </c>
      <c r="G692" s="16">
        <v>20</v>
      </c>
      <c r="H692" s="16">
        <v>20</v>
      </c>
      <c r="I692" s="16" t="s">
        <v>100</v>
      </c>
      <c r="J692" s="16" t="s">
        <v>144</v>
      </c>
      <c r="K692" s="16" t="s">
        <v>144</v>
      </c>
      <c r="L692" s="16">
        <v>1</v>
      </c>
      <c r="M692" s="16" t="s">
        <v>102</v>
      </c>
      <c r="N692" s="16">
        <v>80</v>
      </c>
      <c r="O692" s="16" t="s">
        <v>51</v>
      </c>
      <c r="P692" s="16" t="s">
        <v>145</v>
      </c>
      <c r="Q692" s="16" t="s">
        <v>574</v>
      </c>
      <c r="R692" s="16">
        <v>2851340</v>
      </c>
      <c r="S692" s="62">
        <v>4085213</v>
      </c>
      <c r="T692" s="16">
        <v>201610</v>
      </c>
      <c r="U692" s="16" t="s">
        <v>37</v>
      </c>
      <c r="V692" s="18">
        <v>0</v>
      </c>
      <c r="W692" s="18">
        <v>94.6</v>
      </c>
      <c r="AA692" s="16" t="s">
        <v>35</v>
      </c>
      <c r="AB692" s="16" t="s">
        <v>44</v>
      </c>
      <c r="AD692" s="16" t="s">
        <v>568</v>
      </c>
      <c r="AE692" s="16" t="s">
        <v>45</v>
      </c>
      <c r="AG692" s="16">
        <v>54507</v>
      </c>
      <c r="AH692" s="16" t="s">
        <v>105</v>
      </c>
    </row>
    <row r="693" spans="1:34" x14ac:dyDescent="0.25">
      <c r="A693" s="16" t="s">
        <v>30</v>
      </c>
      <c r="B693" s="16">
        <v>1</v>
      </c>
      <c r="C693" s="16">
        <v>21</v>
      </c>
      <c r="D693" s="16">
        <v>908</v>
      </c>
      <c r="E693" s="16" t="s">
        <v>40</v>
      </c>
      <c r="F693" s="16" t="s">
        <v>41</v>
      </c>
      <c r="G693" s="16">
        <v>20</v>
      </c>
      <c r="H693" s="16">
        <v>20</v>
      </c>
      <c r="I693" s="16" t="s">
        <v>100</v>
      </c>
      <c r="J693" s="16" t="s">
        <v>144</v>
      </c>
      <c r="K693" s="16" t="s">
        <v>144</v>
      </c>
      <c r="L693" s="16">
        <v>1</v>
      </c>
      <c r="M693" s="16" t="s">
        <v>102</v>
      </c>
      <c r="N693" s="16">
        <v>82</v>
      </c>
      <c r="O693" s="16" t="s">
        <v>51</v>
      </c>
      <c r="P693" s="16" t="s">
        <v>145</v>
      </c>
      <c r="Q693" s="16" t="s">
        <v>575</v>
      </c>
      <c r="R693" s="16">
        <v>2851340</v>
      </c>
      <c r="S693" s="62">
        <v>4085213</v>
      </c>
      <c r="T693" s="16">
        <v>201610</v>
      </c>
      <c r="U693" s="16" t="s">
        <v>37</v>
      </c>
      <c r="V693" s="18">
        <v>0</v>
      </c>
      <c r="W693" s="18">
        <v>19.100000000000001</v>
      </c>
      <c r="AA693" s="16" t="s">
        <v>35</v>
      </c>
      <c r="AB693" s="16" t="s">
        <v>44</v>
      </c>
      <c r="AD693" s="16" t="s">
        <v>568</v>
      </c>
      <c r="AE693" s="16" t="s">
        <v>45</v>
      </c>
      <c r="AG693" s="16">
        <v>54507</v>
      </c>
      <c r="AH693" s="16" t="s">
        <v>105</v>
      </c>
    </row>
    <row r="694" spans="1:34" x14ac:dyDescent="0.25">
      <c r="A694" s="16" t="s">
        <v>30</v>
      </c>
      <c r="B694" s="16">
        <v>1</v>
      </c>
      <c r="C694" s="16">
        <v>21</v>
      </c>
      <c r="D694" s="16">
        <v>908</v>
      </c>
      <c r="E694" s="16" t="s">
        <v>40</v>
      </c>
      <c r="F694" s="16" t="s">
        <v>41</v>
      </c>
      <c r="G694" s="16">
        <v>20</v>
      </c>
      <c r="H694" s="16">
        <v>20</v>
      </c>
      <c r="I694" s="16" t="s">
        <v>100</v>
      </c>
      <c r="J694" s="16" t="s">
        <v>144</v>
      </c>
      <c r="K694" s="16" t="s">
        <v>144</v>
      </c>
      <c r="L694" s="16">
        <v>1</v>
      </c>
      <c r="M694" s="16" t="s">
        <v>102</v>
      </c>
      <c r="N694" s="16">
        <v>82</v>
      </c>
      <c r="O694" s="16" t="s">
        <v>51</v>
      </c>
      <c r="P694" s="16" t="s">
        <v>145</v>
      </c>
      <c r="Q694" s="16" t="s">
        <v>576</v>
      </c>
      <c r="R694" s="16">
        <v>2851340</v>
      </c>
      <c r="S694" s="62">
        <v>4085213</v>
      </c>
      <c r="T694" s="16">
        <v>201610</v>
      </c>
      <c r="U694" s="16" t="s">
        <v>37</v>
      </c>
      <c r="V694" s="18">
        <v>0</v>
      </c>
      <c r="W694" s="18">
        <v>14.38</v>
      </c>
      <c r="AA694" s="16" t="s">
        <v>35</v>
      </c>
      <c r="AB694" s="16" t="s">
        <v>44</v>
      </c>
      <c r="AD694" s="16" t="s">
        <v>568</v>
      </c>
      <c r="AE694" s="16" t="s">
        <v>45</v>
      </c>
      <c r="AG694" s="16">
        <v>54507</v>
      </c>
      <c r="AH694" s="16" t="s">
        <v>105</v>
      </c>
    </row>
    <row r="695" spans="1:34" x14ac:dyDescent="0.25">
      <c r="A695" s="16" t="s">
        <v>30</v>
      </c>
      <c r="B695" s="16">
        <v>1</v>
      </c>
      <c r="C695" s="16">
        <v>21</v>
      </c>
      <c r="D695" s="16">
        <v>908</v>
      </c>
      <c r="E695" s="16" t="s">
        <v>40</v>
      </c>
      <c r="F695" s="16" t="s">
        <v>41</v>
      </c>
      <c r="G695" s="16">
        <v>20</v>
      </c>
      <c r="H695" s="16">
        <v>20</v>
      </c>
      <c r="I695" s="16" t="s">
        <v>100</v>
      </c>
      <c r="J695" s="16" t="s">
        <v>144</v>
      </c>
      <c r="K695" s="16" t="s">
        <v>144</v>
      </c>
      <c r="L695" s="16">
        <v>1</v>
      </c>
      <c r="M695" s="16" t="s">
        <v>102</v>
      </c>
      <c r="N695" s="16">
        <v>82</v>
      </c>
      <c r="O695" s="16" t="s">
        <v>51</v>
      </c>
      <c r="P695" s="16" t="s">
        <v>145</v>
      </c>
      <c r="Q695" s="16" t="s">
        <v>577</v>
      </c>
      <c r="R695" s="16">
        <v>2851340</v>
      </c>
      <c r="S695" s="62">
        <v>4085213</v>
      </c>
      <c r="T695" s="16">
        <v>201610</v>
      </c>
      <c r="U695" s="16" t="s">
        <v>37</v>
      </c>
      <c r="V695" s="18">
        <v>0</v>
      </c>
      <c r="W695" s="18">
        <v>95.49</v>
      </c>
      <c r="AA695" s="16" t="s">
        <v>35</v>
      </c>
      <c r="AB695" s="16" t="s">
        <v>44</v>
      </c>
      <c r="AD695" s="16" t="s">
        <v>568</v>
      </c>
      <c r="AE695" s="16" t="s">
        <v>45</v>
      </c>
      <c r="AG695" s="16">
        <v>54507</v>
      </c>
      <c r="AH695" s="16" t="s">
        <v>105</v>
      </c>
    </row>
    <row r="696" spans="1:34" x14ac:dyDescent="0.25">
      <c r="A696" s="16" t="s">
        <v>30</v>
      </c>
      <c r="B696" s="16">
        <v>1</v>
      </c>
      <c r="C696" s="16">
        <v>21</v>
      </c>
      <c r="D696" s="16">
        <v>908</v>
      </c>
      <c r="E696" s="16" t="s">
        <v>40</v>
      </c>
      <c r="F696" s="16" t="s">
        <v>41</v>
      </c>
      <c r="G696" s="16">
        <v>20</v>
      </c>
      <c r="H696" s="16">
        <v>20</v>
      </c>
      <c r="I696" s="16" t="s">
        <v>100</v>
      </c>
      <c r="J696" s="16" t="s">
        <v>144</v>
      </c>
      <c r="K696" s="16" t="s">
        <v>144</v>
      </c>
      <c r="L696" s="16">
        <v>1</v>
      </c>
      <c r="M696" s="16" t="s">
        <v>102</v>
      </c>
      <c r="N696" s="16" t="s">
        <v>42</v>
      </c>
      <c r="O696" s="16" t="s">
        <v>51</v>
      </c>
      <c r="P696" s="16" t="s">
        <v>145</v>
      </c>
      <c r="Q696" s="16" t="s">
        <v>578</v>
      </c>
      <c r="R696" s="16">
        <v>2865780</v>
      </c>
      <c r="S696" s="62">
        <v>4494301</v>
      </c>
      <c r="T696" s="16">
        <v>201610</v>
      </c>
      <c r="U696" s="16" t="s">
        <v>37</v>
      </c>
      <c r="V696" s="18">
        <v>0</v>
      </c>
      <c r="W696" s="18">
        <v>50</v>
      </c>
      <c r="AA696" s="16" t="s">
        <v>35</v>
      </c>
      <c r="AB696" s="16" t="s">
        <v>44</v>
      </c>
      <c r="AD696" s="16" t="s">
        <v>564</v>
      </c>
      <c r="AE696" s="16" t="s">
        <v>45</v>
      </c>
      <c r="AG696" s="16">
        <v>54507</v>
      </c>
      <c r="AH696" s="16" t="s">
        <v>105</v>
      </c>
    </row>
    <row r="697" spans="1:34" x14ac:dyDescent="0.25">
      <c r="A697" s="16" t="s">
        <v>30</v>
      </c>
      <c r="B697" s="16">
        <v>1</v>
      </c>
      <c r="C697" s="16">
        <v>21</v>
      </c>
      <c r="D697" s="16">
        <v>908</v>
      </c>
      <c r="E697" s="16" t="s">
        <v>40</v>
      </c>
      <c r="F697" s="16" t="s">
        <v>41</v>
      </c>
      <c r="G697" s="16">
        <v>20</v>
      </c>
      <c r="H697" s="16">
        <v>20</v>
      </c>
      <c r="I697" s="16" t="s">
        <v>100</v>
      </c>
      <c r="J697" s="16" t="s">
        <v>144</v>
      </c>
      <c r="K697" s="16" t="s">
        <v>144</v>
      </c>
      <c r="L697" s="16">
        <v>1</v>
      </c>
      <c r="M697" s="16" t="s">
        <v>102</v>
      </c>
      <c r="N697" s="16" t="s">
        <v>42</v>
      </c>
      <c r="O697" s="16" t="s">
        <v>51</v>
      </c>
      <c r="P697" s="16" t="s">
        <v>145</v>
      </c>
      <c r="Q697" s="16" t="s">
        <v>579</v>
      </c>
      <c r="R697" s="16">
        <v>2851340</v>
      </c>
      <c r="S697" s="62">
        <v>4085213</v>
      </c>
      <c r="T697" s="16">
        <v>201610</v>
      </c>
      <c r="U697" s="16" t="s">
        <v>37</v>
      </c>
      <c r="V697" s="18">
        <v>0</v>
      </c>
      <c r="W697" s="18">
        <v>40</v>
      </c>
      <c r="AA697" s="16" t="s">
        <v>35</v>
      </c>
      <c r="AB697" s="16" t="s">
        <v>44</v>
      </c>
      <c r="AD697" s="16" t="s">
        <v>568</v>
      </c>
      <c r="AE697" s="16" t="s">
        <v>45</v>
      </c>
      <c r="AG697" s="16">
        <v>54507</v>
      </c>
      <c r="AH697" s="16" t="s">
        <v>105</v>
      </c>
    </row>
    <row r="698" spans="1:34" x14ac:dyDescent="0.25">
      <c r="A698" s="19" t="s">
        <v>30</v>
      </c>
      <c r="B698" s="19">
        <v>1</v>
      </c>
      <c r="C698" s="19">
        <v>21</v>
      </c>
      <c r="D698" s="19">
        <v>908</v>
      </c>
      <c r="E698" s="19" t="s">
        <v>40</v>
      </c>
      <c r="F698" s="19" t="s">
        <v>41</v>
      </c>
      <c r="G698" s="19">
        <v>20</v>
      </c>
      <c r="H698" s="19">
        <v>20</v>
      </c>
      <c r="I698" s="19" t="s">
        <v>100</v>
      </c>
      <c r="J698" s="19" t="s">
        <v>144</v>
      </c>
      <c r="K698" s="19" t="s">
        <v>144</v>
      </c>
      <c r="L698" s="19">
        <v>1</v>
      </c>
      <c r="M698" s="19" t="s">
        <v>102</v>
      </c>
      <c r="N698" s="19" t="s">
        <v>238</v>
      </c>
      <c r="O698" s="19"/>
      <c r="P698" s="19" t="s">
        <v>225</v>
      </c>
      <c r="Q698" s="19" t="s">
        <v>229</v>
      </c>
      <c r="R698" s="19">
        <v>2840074</v>
      </c>
      <c r="S698" s="61" t="s">
        <v>283</v>
      </c>
      <c r="T698" s="19">
        <v>201610</v>
      </c>
      <c r="U698" s="19" t="s">
        <v>37</v>
      </c>
      <c r="V698" s="20">
        <v>19294.84</v>
      </c>
      <c r="W698" s="20">
        <v>19294.84</v>
      </c>
      <c r="X698" s="19" t="s">
        <v>56</v>
      </c>
      <c r="Y698" s="19">
        <v>751533</v>
      </c>
      <c r="Z698" s="19"/>
      <c r="AA698" s="19" t="s">
        <v>35</v>
      </c>
      <c r="AB698" s="19" t="s">
        <v>55</v>
      </c>
      <c r="AC698" s="19"/>
      <c r="AD698" s="19" t="s">
        <v>284</v>
      </c>
      <c r="AE698" s="17" t="s">
        <v>45</v>
      </c>
      <c r="AG698" s="16">
        <v>88727</v>
      </c>
      <c r="AH698" s="16" t="s">
        <v>105</v>
      </c>
    </row>
    <row r="699" spans="1:34" x14ac:dyDescent="0.25">
      <c r="A699" s="19" t="s">
        <v>30</v>
      </c>
      <c r="B699" s="19">
        <v>1</v>
      </c>
      <c r="C699" s="19">
        <v>21</v>
      </c>
      <c r="D699" s="19">
        <v>908</v>
      </c>
      <c r="E699" s="19" t="s">
        <v>40</v>
      </c>
      <c r="F699" s="19" t="s">
        <v>41</v>
      </c>
      <c r="G699" s="19">
        <v>20</v>
      </c>
      <c r="H699" s="19">
        <v>20</v>
      </c>
      <c r="I699" s="19" t="s">
        <v>100</v>
      </c>
      <c r="J699" s="19" t="s">
        <v>144</v>
      </c>
      <c r="K699" s="19" t="s">
        <v>144</v>
      </c>
      <c r="L699" s="19">
        <v>1</v>
      </c>
      <c r="M699" s="19" t="s">
        <v>102</v>
      </c>
      <c r="N699" s="19" t="s">
        <v>46</v>
      </c>
      <c r="O699" s="19"/>
      <c r="P699" s="19" t="s">
        <v>225</v>
      </c>
      <c r="Q699" s="19" t="s">
        <v>229</v>
      </c>
      <c r="R699" s="19">
        <v>2840074</v>
      </c>
      <c r="S699" s="61" t="s">
        <v>283</v>
      </c>
      <c r="T699" s="19">
        <v>201610</v>
      </c>
      <c r="U699" s="19" t="s">
        <v>37</v>
      </c>
      <c r="V699" s="20">
        <v>100000</v>
      </c>
      <c r="W699" s="20">
        <v>100000</v>
      </c>
      <c r="X699" s="19" t="s">
        <v>56</v>
      </c>
      <c r="Y699" s="19">
        <v>751533</v>
      </c>
      <c r="Z699" s="19"/>
      <c r="AA699" s="19" t="s">
        <v>35</v>
      </c>
      <c r="AB699" s="19" t="s">
        <v>55</v>
      </c>
      <c r="AC699" s="19"/>
      <c r="AD699" s="19" t="s">
        <v>284</v>
      </c>
      <c r="AE699" s="17" t="s">
        <v>45</v>
      </c>
      <c r="AG699" s="16">
        <v>88727</v>
      </c>
      <c r="AH699" s="16" t="s">
        <v>105</v>
      </c>
    </row>
    <row r="700" spans="1:34" x14ac:dyDescent="0.25">
      <c r="A700" s="19" t="s">
        <v>30</v>
      </c>
      <c r="B700" s="19">
        <v>1</v>
      </c>
      <c r="C700" s="19">
        <v>21</v>
      </c>
      <c r="D700" s="19">
        <v>908</v>
      </c>
      <c r="E700" s="19" t="s">
        <v>40</v>
      </c>
      <c r="F700" s="19" t="s">
        <v>41</v>
      </c>
      <c r="G700" s="19">
        <v>20</v>
      </c>
      <c r="H700" s="19">
        <v>20</v>
      </c>
      <c r="I700" s="19" t="s">
        <v>100</v>
      </c>
      <c r="J700" s="19" t="s">
        <v>144</v>
      </c>
      <c r="K700" s="19" t="s">
        <v>144</v>
      </c>
      <c r="L700" s="19">
        <v>1</v>
      </c>
      <c r="M700" s="19" t="s">
        <v>102</v>
      </c>
      <c r="N700" s="19" t="s">
        <v>46</v>
      </c>
      <c r="O700" s="19" t="s">
        <v>82</v>
      </c>
      <c r="P700" s="19" t="s">
        <v>100</v>
      </c>
      <c r="Q700" s="19" t="s">
        <v>230</v>
      </c>
      <c r="R700" s="19"/>
      <c r="S700" s="61"/>
      <c r="T700" s="19">
        <v>201610</v>
      </c>
      <c r="U700" s="19" t="s">
        <v>34</v>
      </c>
      <c r="V700" s="20">
        <v>0</v>
      </c>
      <c r="W700" s="20">
        <v>-119294.84</v>
      </c>
      <c r="X700" s="19"/>
      <c r="Y700" s="19">
        <v>751533</v>
      </c>
      <c r="Z700" s="19"/>
      <c r="AA700" s="19" t="s">
        <v>35</v>
      </c>
      <c r="AB700" s="19" t="s">
        <v>107</v>
      </c>
      <c r="AC700" s="19"/>
      <c r="AD700" s="19" t="s">
        <v>559</v>
      </c>
      <c r="AE700" s="17" t="s">
        <v>36</v>
      </c>
      <c r="AG700" s="16" t="s">
        <v>100</v>
      </c>
      <c r="AH700" s="16" t="s">
        <v>105</v>
      </c>
    </row>
    <row r="701" spans="1:34" x14ac:dyDescent="0.25">
      <c r="A701" s="19" t="s">
        <v>30</v>
      </c>
      <c r="B701" s="19">
        <v>1</v>
      </c>
      <c r="C701" s="19">
        <v>21</v>
      </c>
      <c r="D701" s="19">
        <v>908</v>
      </c>
      <c r="E701" s="19" t="s">
        <v>40</v>
      </c>
      <c r="F701" s="19" t="s">
        <v>41</v>
      </c>
      <c r="G701" s="19">
        <v>20</v>
      </c>
      <c r="H701" s="19">
        <v>20</v>
      </c>
      <c r="I701" s="19" t="s">
        <v>100</v>
      </c>
      <c r="J701" s="19" t="s">
        <v>144</v>
      </c>
      <c r="K701" s="19" t="s">
        <v>144</v>
      </c>
      <c r="L701" s="19">
        <v>1</v>
      </c>
      <c r="M701" s="19" t="s">
        <v>102</v>
      </c>
      <c r="N701" s="19" t="s">
        <v>46</v>
      </c>
      <c r="O701" s="19" t="s">
        <v>82</v>
      </c>
      <c r="P701" s="19" t="s">
        <v>100</v>
      </c>
      <c r="Q701" s="19" t="s">
        <v>141</v>
      </c>
      <c r="R701" s="19"/>
      <c r="S701" s="61"/>
      <c r="T701" s="19">
        <v>201610</v>
      </c>
      <c r="U701" s="19" t="s">
        <v>37</v>
      </c>
      <c r="V701" s="20">
        <v>0</v>
      </c>
      <c r="W701" s="20">
        <v>100000</v>
      </c>
      <c r="X701" s="19"/>
      <c r="Y701" s="19">
        <v>751533</v>
      </c>
      <c r="Z701" s="19"/>
      <c r="AA701" s="19" t="s">
        <v>35</v>
      </c>
      <c r="AB701" s="19" t="s">
        <v>107</v>
      </c>
      <c r="AC701" s="19"/>
      <c r="AD701" s="19" t="s">
        <v>560</v>
      </c>
      <c r="AE701" s="17" t="s">
        <v>36</v>
      </c>
      <c r="AG701" s="16" t="s">
        <v>100</v>
      </c>
      <c r="AH701" s="16" t="s">
        <v>105</v>
      </c>
    </row>
    <row r="702" spans="1:34" x14ac:dyDescent="0.25">
      <c r="A702" s="19" t="s">
        <v>30</v>
      </c>
      <c r="B702" s="19">
        <v>1</v>
      </c>
      <c r="C702" s="19">
        <v>21</v>
      </c>
      <c r="D702" s="19">
        <v>908</v>
      </c>
      <c r="E702" s="19" t="s">
        <v>40</v>
      </c>
      <c r="F702" s="19" t="s">
        <v>41</v>
      </c>
      <c r="G702" s="19">
        <v>20</v>
      </c>
      <c r="H702" s="19">
        <v>20</v>
      </c>
      <c r="I702" s="19" t="s">
        <v>100</v>
      </c>
      <c r="J702" s="19" t="s">
        <v>158</v>
      </c>
      <c r="K702" s="19" t="s">
        <v>158</v>
      </c>
      <c r="L702" s="19">
        <v>1</v>
      </c>
      <c r="M702" s="19" t="s">
        <v>102</v>
      </c>
      <c r="N702" s="19">
        <v>34</v>
      </c>
      <c r="O702" s="19"/>
      <c r="P702" s="19" t="s">
        <v>57</v>
      </c>
      <c r="Q702" s="19" t="s">
        <v>43</v>
      </c>
      <c r="R702" s="19">
        <v>2830302</v>
      </c>
      <c r="S702" s="61" t="s">
        <v>211</v>
      </c>
      <c r="T702" s="19">
        <v>201610</v>
      </c>
      <c r="U702" s="19" t="s">
        <v>37</v>
      </c>
      <c r="V702" s="20">
        <v>0</v>
      </c>
      <c r="W702" s="20">
        <v>1249.3499999999999</v>
      </c>
      <c r="X702" s="19"/>
      <c r="Y702" s="19">
        <v>758507</v>
      </c>
      <c r="Z702" s="19"/>
      <c r="AA702" s="19" t="s">
        <v>35</v>
      </c>
      <c r="AB702" s="19" t="s">
        <v>55</v>
      </c>
      <c r="AC702" s="19"/>
      <c r="AD702" s="19" t="s">
        <v>212</v>
      </c>
      <c r="AE702" s="17" t="s">
        <v>45</v>
      </c>
      <c r="AG702" s="16">
        <v>8454</v>
      </c>
      <c r="AH702" s="16" t="s">
        <v>105</v>
      </c>
    </row>
    <row r="703" spans="1:34" x14ac:dyDescent="0.25">
      <c r="A703" s="19" t="s">
        <v>30</v>
      </c>
      <c r="B703" s="19">
        <v>1</v>
      </c>
      <c r="C703" s="19">
        <v>21</v>
      </c>
      <c r="D703" s="19">
        <v>908</v>
      </c>
      <c r="E703" s="19" t="s">
        <v>40</v>
      </c>
      <c r="F703" s="19" t="s">
        <v>41</v>
      </c>
      <c r="G703" s="19">
        <v>20</v>
      </c>
      <c r="H703" s="19">
        <v>20</v>
      </c>
      <c r="I703" s="19" t="s">
        <v>100</v>
      </c>
      <c r="J703" s="19" t="s">
        <v>158</v>
      </c>
      <c r="K703" s="19" t="s">
        <v>158</v>
      </c>
      <c r="L703" s="19">
        <v>1</v>
      </c>
      <c r="M703" s="19" t="s">
        <v>102</v>
      </c>
      <c r="N703" s="19">
        <v>34</v>
      </c>
      <c r="O703" s="19"/>
      <c r="P703" s="19" t="s">
        <v>100</v>
      </c>
      <c r="Q703" s="19" t="s">
        <v>81</v>
      </c>
      <c r="R703" s="19">
        <v>2830302</v>
      </c>
      <c r="S703" s="61"/>
      <c r="T703" s="19">
        <v>201610</v>
      </c>
      <c r="U703" s="19" t="s">
        <v>34</v>
      </c>
      <c r="V703" s="20">
        <v>0</v>
      </c>
      <c r="W703" s="20">
        <v>-1249.3499999999999</v>
      </c>
      <c r="X703" s="19"/>
      <c r="Y703" s="19">
        <v>758507</v>
      </c>
      <c r="Z703" s="19"/>
      <c r="AA703" s="19" t="s">
        <v>35</v>
      </c>
      <c r="AB703" s="19" t="s">
        <v>107</v>
      </c>
      <c r="AC703" s="19"/>
      <c r="AD703" s="19" t="s">
        <v>580</v>
      </c>
      <c r="AE703" s="17" t="s">
        <v>36</v>
      </c>
      <c r="AG703" s="16" t="s">
        <v>100</v>
      </c>
      <c r="AH703" s="16" t="s">
        <v>105</v>
      </c>
    </row>
    <row r="704" spans="1:34" x14ac:dyDescent="0.25">
      <c r="A704" s="19" t="s">
        <v>30</v>
      </c>
      <c r="B704" s="19">
        <v>1</v>
      </c>
      <c r="C704" s="19">
        <v>21</v>
      </c>
      <c r="D704" s="19">
        <v>908</v>
      </c>
      <c r="E704" s="19" t="s">
        <v>40</v>
      </c>
      <c r="F704" s="19" t="s">
        <v>41</v>
      </c>
      <c r="G704" s="19">
        <v>20</v>
      </c>
      <c r="H704" s="19">
        <v>20</v>
      </c>
      <c r="I704" s="19" t="s">
        <v>100</v>
      </c>
      <c r="J704" s="19" t="s">
        <v>158</v>
      </c>
      <c r="K704" s="19" t="s">
        <v>158</v>
      </c>
      <c r="L704" s="19">
        <v>1</v>
      </c>
      <c r="M704" s="19" t="s">
        <v>102</v>
      </c>
      <c r="N704" s="19" t="s">
        <v>50</v>
      </c>
      <c r="O704" s="19"/>
      <c r="P704" s="19" t="s">
        <v>57</v>
      </c>
      <c r="Q704" s="19" t="s">
        <v>331</v>
      </c>
      <c r="R704" s="19">
        <v>2844812</v>
      </c>
      <c r="S704" s="61" t="s">
        <v>338</v>
      </c>
      <c r="T704" s="19">
        <v>201610</v>
      </c>
      <c r="U704" s="19" t="s">
        <v>37</v>
      </c>
      <c r="V704" s="20">
        <v>33166.879999999997</v>
      </c>
      <c r="W704" s="20">
        <v>33166.879999999997</v>
      </c>
      <c r="X704" s="19" t="s">
        <v>56</v>
      </c>
      <c r="Y704" s="19">
        <v>758587</v>
      </c>
      <c r="Z704" s="19"/>
      <c r="AA704" s="19" t="s">
        <v>35</v>
      </c>
      <c r="AB704" s="19" t="s">
        <v>55</v>
      </c>
      <c r="AC704" s="19"/>
      <c r="AD704" s="19" t="s">
        <v>339</v>
      </c>
      <c r="AE704" s="17" t="s">
        <v>45</v>
      </c>
      <c r="AG704" s="16">
        <v>8454</v>
      </c>
      <c r="AH704" s="16" t="s">
        <v>105</v>
      </c>
    </row>
    <row r="705" spans="1:34" x14ac:dyDescent="0.25">
      <c r="A705" s="19" t="s">
        <v>30</v>
      </c>
      <c r="B705" s="19">
        <v>1</v>
      </c>
      <c r="C705" s="19">
        <v>21</v>
      </c>
      <c r="D705" s="19">
        <v>908</v>
      </c>
      <c r="E705" s="19" t="s">
        <v>40</v>
      </c>
      <c r="F705" s="19" t="s">
        <v>41</v>
      </c>
      <c r="G705" s="19">
        <v>20</v>
      </c>
      <c r="H705" s="19">
        <v>20</v>
      </c>
      <c r="I705" s="19" t="s">
        <v>100</v>
      </c>
      <c r="J705" s="19" t="s">
        <v>158</v>
      </c>
      <c r="K705" s="19" t="s">
        <v>158</v>
      </c>
      <c r="L705" s="19">
        <v>1</v>
      </c>
      <c r="M705" s="19" t="s">
        <v>102</v>
      </c>
      <c r="N705" s="19" t="s">
        <v>50</v>
      </c>
      <c r="O705" s="19"/>
      <c r="P705" s="19" t="s">
        <v>57</v>
      </c>
      <c r="Q705" s="19" t="s">
        <v>331</v>
      </c>
      <c r="R705" s="19">
        <v>2862127</v>
      </c>
      <c r="S705" s="61" t="s">
        <v>581</v>
      </c>
      <c r="T705" s="19">
        <v>201610</v>
      </c>
      <c r="U705" s="19" t="s">
        <v>37</v>
      </c>
      <c r="V705" s="20">
        <v>80405.710000000006</v>
      </c>
      <c r="W705" s="20">
        <v>80405.710000000006</v>
      </c>
      <c r="X705" s="19" t="s">
        <v>56</v>
      </c>
      <c r="Y705" s="19">
        <v>758587</v>
      </c>
      <c r="Z705" s="19"/>
      <c r="AA705" s="19" t="s">
        <v>35</v>
      </c>
      <c r="AB705" s="19" t="s">
        <v>55</v>
      </c>
      <c r="AC705" s="19"/>
      <c r="AD705" s="19" t="s">
        <v>582</v>
      </c>
      <c r="AE705" s="17" t="s">
        <v>45</v>
      </c>
      <c r="AG705" s="16">
        <v>8454</v>
      </c>
      <c r="AH705" s="16" t="s">
        <v>105</v>
      </c>
    </row>
    <row r="706" spans="1:34" x14ac:dyDescent="0.25">
      <c r="A706" s="19" t="s">
        <v>30</v>
      </c>
      <c r="B706" s="19">
        <v>1</v>
      </c>
      <c r="C706" s="19">
        <v>21</v>
      </c>
      <c r="D706" s="19">
        <v>908</v>
      </c>
      <c r="E706" s="19" t="s">
        <v>40</v>
      </c>
      <c r="F706" s="19" t="s">
        <v>41</v>
      </c>
      <c r="G706" s="19">
        <v>20</v>
      </c>
      <c r="H706" s="19">
        <v>20</v>
      </c>
      <c r="I706" s="19" t="s">
        <v>100</v>
      </c>
      <c r="J706" s="19" t="s">
        <v>158</v>
      </c>
      <c r="K706" s="19" t="s">
        <v>158</v>
      </c>
      <c r="L706" s="19">
        <v>1</v>
      </c>
      <c r="M706" s="19" t="s">
        <v>102</v>
      </c>
      <c r="N706" s="19" t="s">
        <v>50</v>
      </c>
      <c r="O706" s="19" t="s">
        <v>82</v>
      </c>
      <c r="P706" s="19" t="s">
        <v>100</v>
      </c>
      <c r="Q706" s="19" t="s">
        <v>106</v>
      </c>
      <c r="R706" s="19"/>
      <c r="S706" s="61"/>
      <c r="T706" s="19">
        <v>201610</v>
      </c>
      <c r="U706" s="19" t="s">
        <v>34</v>
      </c>
      <c r="V706" s="20">
        <v>0</v>
      </c>
      <c r="W706" s="20">
        <v>-15770.16</v>
      </c>
      <c r="X706" s="19"/>
      <c r="Y706" s="19">
        <v>758507</v>
      </c>
      <c r="Z706" s="19"/>
      <c r="AA706" s="19" t="s">
        <v>35</v>
      </c>
      <c r="AB706" s="19" t="s">
        <v>107</v>
      </c>
      <c r="AC706" s="19"/>
      <c r="AD706" s="19" t="s">
        <v>559</v>
      </c>
      <c r="AE706" s="17" t="s">
        <v>36</v>
      </c>
      <c r="AG706" s="16" t="s">
        <v>100</v>
      </c>
      <c r="AH706" s="16" t="s">
        <v>105</v>
      </c>
    </row>
    <row r="707" spans="1:34" x14ac:dyDescent="0.25">
      <c r="A707" s="19" t="s">
        <v>30</v>
      </c>
      <c r="B707" s="19">
        <v>1</v>
      </c>
      <c r="C707" s="19">
        <v>21</v>
      </c>
      <c r="D707" s="19">
        <v>908</v>
      </c>
      <c r="E707" s="19" t="s">
        <v>40</v>
      </c>
      <c r="F707" s="19" t="s">
        <v>41</v>
      </c>
      <c r="G707" s="19">
        <v>20</v>
      </c>
      <c r="H707" s="19">
        <v>20</v>
      </c>
      <c r="I707" s="19" t="s">
        <v>100</v>
      </c>
      <c r="J707" s="19" t="s">
        <v>158</v>
      </c>
      <c r="K707" s="19" t="s">
        <v>158</v>
      </c>
      <c r="L707" s="19">
        <v>1</v>
      </c>
      <c r="M707" s="19" t="s">
        <v>102</v>
      </c>
      <c r="N707" s="19" t="s">
        <v>50</v>
      </c>
      <c r="O707" s="19" t="s">
        <v>82</v>
      </c>
      <c r="P707" s="19" t="s">
        <v>100</v>
      </c>
      <c r="Q707" s="19" t="s">
        <v>106</v>
      </c>
      <c r="R707" s="19"/>
      <c r="S707" s="61"/>
      <c r="T707" s="19">
        <v>201610</v>
      </c>
      <c r="U707" s="19" t="s">
        <v>37</v>
      </c>
      <c r="V707" s="20">
        <v>0</v>
      </c>
      <c r="W707" s="20">
        <v>6300.8</v>
      </c>
      <c r="X707" s="19"/>
      <c r="Y707" s="19">
        <v>758507</v>
      </c>
      <c r="Z707" s="19"/>
      <c r="AA707" s="19" t="s">
        <v>35</v>
      </c>
      <c r="AB707" s="19" t="s">
        <v>107</v>
      </c>
      <c r="AC707" s="19"/>
      <c r="AD707" s="19" t="s">
        <v>560</v>
      </c>
      <c r="AE707" s="17" t="s">
        <v>36</v>
      </c>
      <c r="AG707" s="16" t="s">
        <v>100</v>
      </c>
      <c r="AH707" s="16" t="s">
        <v>105</v>
      </c>
    </row>
    <row r="708" spans="1:34" x14ac:dyDescent="0.25">
      <c r="A708" s="19" t="s">
        <v>30</v>
      </c>
      <c r="B708" s="19">
        <v>1</v>
      </c>
      <c r="C708" s="19">
        <v>21</v>
      </c>
      <c r="D708" s="19">
        <v>908</v>
      </c>
      <c r="E708" s="19" t="s">
        <v>40</v>
      </c>
      <c r="F708" s="19" t="s">
        <v>41</v>
      </c>
      <c r="G708" s="19">
        <v>20</v>
      </c>
      <c r="H708" s="19">
        <v>20</v>
      </c>
      <c r="I708" s="19" t="s">
        <v>100</v>
      </c>
      <c r="J708" s="19" t="s">
        <v>158</v>
      </c>
      <c r="K708" s="19" t="s">
        <v>158</v>
      </c>
      <c r="L708" s="19">
        <v>1</v>
      </c>
      <c r="M708" s="19" t="s">
        <v>102</v>
      </c>
      <c r="N708" s="19" t="s">
        <v>46</v>
      </c>
      <c r="O708" s="19"/>
      <c r="P708" s="19" t="s">
        <v>57</v>
      </c>
      <c r="Q708" s="19" t="s">
        <v>210</v>
      </c>
      <c r="R708" s="19">
        <v>2830302</v>
      </c>
      <c r="S708" s="61" t="s">
        <v>211</v>
      </c>
      <c r="T708" s="19">
        <v>201610</v>
      </c>
      <c r="U708" s="19" t="s">
        <v>37</v>
      </c>
      <c r="V708" s="20">
        <v>155139.74</v>
      </c>
      <c r="W708" s="20">
        <v>155139.74</v>
      </c>
      <c r="X708" s="19" t="s">
        <v>56</v>
      </c>
      <c r="Y708" s="19">
        <v>758507</v>
      </c>
      <c r="Z708" s="19"/>
      <c r="AA708" s="19" t="s">
        <v>35</v>
      </c>
      <c r="AB708" s="19" t="s">
        <v>55</v>
      </c>
      <c r="AC708" s="19"/>
      <c r="AD708" s="19" t="s">
        <v>212</v>
      </c>
      <c r="AE708" s="17" t="s">
        <v>45</v>
      </c>
      <c r="AG708" s="16">
        <v>8454</v>
      </c>
      <c r="AH708" s="16" t="s">
        <v>105</v>
      </c>
    </row>
    <row r="709" spans="1:34" x14ac:dyDescent="0.25">
      <c r="A709" s="19" t="s">
        <v>30</v>
      </c>
      <c r="B709" s="19">
        <v>1</v>
      </c>
      <c r="C709" s="19">
        <v>21</v>
      </c>
      <c r="D709" s="19">
        <v>908</v>
      </c>
      <c r="E709" s="19" t="s">
        <v>40</v>
      </c>
      <c r="F709" s="19" t="s">
        <v>41</v>
      </c>
      <c r="G709" s="19">
        <v>20</v>
      </c>
      <c r="H709" s="19">
        <v>20</v>
      </c>
      <c r="I709" s="19" t="s">
        <v>100</v>
      </c>
      <c r="J709" s="19" t="s">
        <v>158</v>
      </c>
      <c r="K709" s="19" t="s">
        <v>158</v>
      </c>
      <c r="L709" s="19">
        <v>1</v>
      </c>
      <c r="M709" s="19" t="s">
        <v>102</v>
      </c>
      <c r="N709" s="19" t="s">
        <v>46</v>
      </c>
      <c r="O709" s="19"/>
      <c r="P709" s="19" t="s">
        <v>57</v>
      </c>
      <c r="Q709" s="19" t="s">
        <v>210</v>
      </c>
      <c r="R709" s="19">
        <v>2837335</v>
      </c>
      <c r="S709" s="61">
        <v>2016048031</v>
      </c>
      <c r="T709" s="19">
        <v>201610</v>
      </c>
      <c r="U709" s="19" t="s">
        <v>37</v>
      </c>
      <c r="V709" s="20">
        <v>63801.4</v>
      </c>
      <c r="W709" s="20">
        <v>63801.4</v>
      </c>
      <c r="X709" s="19" t="s">
        <v>56</v>
      </c>
      <c r="Y709" s="19">
        <v>758507</v>
      </c>
      <c r="Z709" s="19"/>
      <c r="AA709" s="19" t="s">
        <v>35</v>
      </c>
      <c r="AB709" s="19" t="s">
        <v>55</v>
      </c>
      <c r="AC709" s="19"/>
      <c r="AD709" s="19" t="s">
        <v>213</v>
      </c>
      <c r="AE709" s="17" t="s">
        <v>45</v>
      </c>
      <c r="AG709" s="16">
        <v>8454</v>
      </c>
      <c r="AH709" s="16" t="s">
        <v>105</v>
      </c>
    </row>
    <row r="710" spans="1:34" x14ac:dyDescent="0.25">
      <c r="A710" s="19" t="s">
        <v>30</v>
      </c>
      <c r="B710" s="19">
        <v>1</v>
      </c>
      <c r="C710" s="19">
        <v>21</v>
      </c>
      <c r="D710" s="19">
        <v>908</v>
      </c>
      <c r="E710" s="19" t="s">
        <v>40</v>
      </c>
      <c r="F710" s="19" t="s">
        <v>41</v>
      </c>
      <c r="G710" s="19">
        <v>20</v>
      </c>
      <c r="H710" s="19">
        <v>20</v>
      </c>
      <c r="I710" s="19" t="s">
        <v>100</v>
      </c>
      <c r="J710" s="19" t="s">
        <v>158</v>
      </c>
      <c r="K710" s="19" t="s">
        <v>158</v>
      </c>
      <c r="L710" s="19">
        <v>1</v>
      </c>
      <c r="M710" s="19" t="s">
        <v>102</v>
      </c>
      <c r="N710" s="19" t="s">
        <v>46</v>
      </c>
      <c r="O710" s="19"/>
      <c r="P710" s="19" t="s">
        <v>57</v>
      </c>
      <c r="Q710" s="19" t="s">
        <v>210</v>
      </c>
      <c r="R710" s="19">
        <v>2846843</v>
      </c>
      <c r="S710" s="61">
        <v>2016049935</v>
      </c>
      <c r="T710" s="19">
        <v>201610</v>
      </c>
      <c r="U710" s="19" t="s">
        <v>37</v>
      </c>
      <c r="V710" s="20">
        <v>114780.3</v>
      </c>
      <c r="W710" s="20">
        <v>114780.3</v>
      </c>
      <c r="X710" s="19" t="s">
        <v>56</v>
      </c>
      <c r="Y710" s="19">
        <v>758507</v>
      </c>
      <c r="Z710" s="19"/>
      <c r="AA710" s="19" t="s">
        <v>35</v>
      </c>
      <c r="AB710" s="19" t="s">
        <v>55</v>
      </c>
      <c r="AC710" s="19"/>
      <c r="AD710" s="19" t="s">
        <v>555</v>
      </c>
      <c r="AE710" s="17" t="s">
        <v>45</v>
      </c>
      <c r="AG710" s="16">
        <v>8454</v>
      </c>
      <c r="AH710" s="16" t="s">
        <v>105</v>
      </c>
    </row>
    <row r="711" spans="1:34" x14ac:dyDescent="0.25">
      <c r="A711" s="19" t="s">
        <v>30</v>
      </c>
      <c r="B711" s="19">
        <v>1</v>
      </c>
      <c r="C711" s="19">
        <v>21</v>
      </c>
      <c r="D711" s="19">
        <v>908</v>
      </c>
      <c r="E711" s="19" t="s">
        <v>40</v>
      </c>
      <c r="F711" s="19" t="s">
        <v>41</v>
      </c>
      <c r="G711" s="19">
        <v>20</v>
      </c>
      <c r="H711" s="19">
        <v>20</v>
      </c>
      <c r="I711" s="19" t="s">
        <v>100</v>
      </c>
      <c r="J711" s="19" t="s">
        <v>158</v>
      </c>
      <c r="K711" s="19" t="s">
        <v>158</v>
      </c>
      <c r="L711" s="19">
        <v>1</v>
      </c>
      <c r="M711" s="19" t="s">
        <v>102</v>
      </c>
      <c r="N711" s="19" t="s">
        <v>46</v>
      </c>
      <c r="O711" s="19"/>
      <c r="P711" s="19" t="s">
        <v>57</v>
      </c>
      <c r="Q711" s="19" t="s">
        <v>210</v>
      </c>
      <c r="R711" s="19">
        <v>2846846</v>
      </c>
      <c r="S711" s="61" t="s">
        <v>556</v>
      </c>
      <c r="T711" s="19">
        <v>201610</v>
      </c>
      <c r="U711" s="19" t="s">
        <v>37</v>
      </c>
      <c r="V711" s="20">
        <v>1406.05</v>
      </c>
      <c r="W711" s="20">
        <v>1406.05</v>
      </c>
      <c r="X711" s="19" t="s">
        <v>56</v>
      </c>
      <c r="Y711" s="19">
        <v>758507</v>
      </c>
      <c r="Z711" s="19"/>
      <c r="AA711" s="19" t="s">
        <v>35</v>
      </c>
      <c r="AB711" s="19" t="s">
        <v>55</v>
      </c>
      <c r="AC711" s="19"/>
      <c r="AD711" s="19" t="s">
        <v>555</v>
      </c>
      <c r="AE711" s="17" t="s">
        <v>45</v>
      </c>
      <c r="AG711" s="16">
        <v>8454</v>
      </c>
      <c r="AH711" s="16" t="s">
        <v>105</v>
      </c>
    </row>
    <row r="712" spans="1:34" x14ac:dyDescent="0.25">
      <c r="A712" s="19" t="s">
        <v>30</v>
      </c>
      <c r="B712" s="19">
        <v>1</v>
      </c>
      <c r="C712" s="19">
        <v>21</v>
      </c>
      <c r="D712" s="19">
        <v>908</v>
      </c>
      <c r="E712" s="19" t="s">
        <v>40</v>
      </c>
      <c r="F712" s="19" t="s">
        <v>41</v>
      </c>
      <c r="G712" s="19">
        <v>20</v>
      </c>
      <c r="H712" s="19">
        <v>20</v>
      </c>
      <c r="I712" s="19" t="s">
        <v>100</v>
      </c>
      <c r="J712" s="19" t="s">
        <v>158</v>
      </c>
      <c r="K712" s="19" t="s">
        <v>158</v>
      </c>
      <c r="L712" s="19">
        <v>1</v>
      </c>
      <c r="M712" s="19" t="s">
        <v>102</v>
      </c>
      <c r="N712" s="19" t="s">
        <v>46</v>
      </c>
      <c r="O712" s="19"/>
      <c r="P712" s="19" t="s">
        <v>57</v>
      </c>
      <c r="Q712" s="19" t="s">
        <v>210</v>
      </c>
      <c r="R712" s="19">
        <v>2864942</v>
      </c>
      <c r="S712" s="61">
        <v>2016054665</v>
      </c>
      <c r="T712" s="19">
        <v>201610</v>
      </c>
      <c r="U712" s="19" t="s">
        <v>37</v>
      </c>
      <c r="V712" s="20">
        <v>138075.59</v>
      </c>
      <c r="W712" s="20">
        <v>138075.59</v>
      </c>
      <c r="X712" s="19" t="s">
        <v>56</v>
      </c>
      <c r="Y712" s="19">
        <v>758507</v>
      </c>
      <c r="Z712" s="19"/>
      <c r="AA712" s="19" t="s">
        <v>35</v>
      </c>
      <c r="AB712" s="19" t="s">
        <v>55</v>
      </c>
      <c r="AC712" s="19"/>
      <c r="AD712" s="19" t="s">
        <v>557</v>
      </c>
      <c r="AE712" s="17" t="s">
        <v>45</v>
      </c>
      <c r="AG712" s="16">
        <v>8454</v>
      </c>
      <c r="AH712" s="16" t="s">
        <v>105</v>
      </c>
    </row>
    <row r="713" spans="1:34" x14ac:dyDescent="0.25">
      <c r="A713" s="19" t="s">
        <v>30</v>
      </c>
      <c r="B713" s="19">
        <v>1</v>
      </c>
      <c r="C713" s="19">
        <v>21</v>
      </c>
      <c r="D713" s="19">
        <v>908</v>
      </c>
      <c r="E713" s="19" t="s">
        <v>40</v>
      </c>
      <c r="F713" s="19" t="s">
        <v>41</v>
      </c>
      <c r="G713" s="19">
        <v>20</v>
      </c>
      <c r="H713" s="19">
        <v>20</v>
      </c>
      <c r="I713" s="19" t="s">
        <v>100</v>
      </c>
      <c r="J713" s="19" t="s">
        <v>158</v>
      </c>
      <c r="K713" s="19" t="s">
        <v>158</v>
      </c>
      <c r="L713" s="19">
        <v>1</v>
      </c>
      <c r="M713" s="19" t="s">
        <v>102</v>
      </c>
      <c r="N713" s="19" t="s">
        <v>46</v>
      </c>
      <c r="O713" s="19"/>
      <c r="P713" s="19" t="s">
        <v>100</v>
      </c>
      <c r="Q713" s="19" t="s">
        <v>57</v>
      </c>
      <c r="R713" s="19">
        <v>2830302</v>
      </c>
      <c r="S713" s="61"/>
      <c r="T713" s="19">
        <v>201610</v>
      </c>
      <c r="U713" s="19" t="s">
        <v>34</v>
      </c>
      <c r="V713" s="20">
        <v>0</v>
      </c>
      <c r="W713" s="20">
        <v>-155139.74</v>
      </c>
      <c r="X713" s="19"/>
      <c r="Y713" s="19">
        <v>758507</v>
      </c>
      <c r="Z713" s="19"/>
      <c r="AA713" s="19" t="s">
        <v>35</v>
      </c>
      <c r="AB713" s="19" t="s">
        <v>214</v>
      </c>
      <c r="AC713" s="19"/>
      <c r="AD713" s="19" t="s">
        <v>558</v>
      </c>
      <c r="AE713" s="17" t="s">
        <v>36</v>
      </c>
      <c r="AG713" s="16" t="s">
        <v>100</v>
      </c>
      <c r="AH713" s="16" t="s">
        <v>105</v>
      </c>
    </row>
    <row r="714" spans="1:34" x14ac:dyDescent="0.25">
      <c r="A714" s="19" t="s">
        <v>30</v>
      </c>
      <c r="B714" s="19">
        <v>1</v>
      </c>
      <c r="C714" s="19">
        <v>21</v>
      </c>
      <c r="D714" s="19">
        <v>908</v>
      </c>
      <c r="E714" s="19" t="s">
        <v>40</v>
      </c>
      <c r="F714" s="19" t="s">
        <v>41</v>
      </c>
      <c r="G714" s="19">
        <v>20</v>
      </c>
      <c r="H714" s="19">
        <v>20</v>
      </c>
      <c r="I714" s="19" t="s">
        <v>100</v>
      </c>
      <c r="J714" s="19" t="s">
        <v>158</v>
      </c>
      <c r="K714" s="19" t="s">
        <v>158</v>
      </c>
      <c r="L714" s="19">
        <v>1</v>
      </c>
      <c r="M714" s="19" t="s">
        <v>102</v>
      </c>
      <c r="N714" s="19" t="s">
        <v>46</v>
      </c>
      <c r="O714" s="19" t="s">
        <v>82</v>
      </c>
      <c r="P714" s="19" t="s">
        <v>100</v>
      </c>
      <c r="Q714" s="19" t="s">
        <v>106</v>
      </c>
      <c r="R714" s="19"/>
      <c r="S714" s="61"/>
      <c r="T714" s="19">
        <v>201610</v>
      </c>
      <c r="U714" s="19" t="s">
        <v>34</v>
      </c>
      <c r="V714" s="20">
        <v>0</v>
      </c>
      <c r="W714" s="20">
        <v>-347911.29</v>
      </c>
      <c r="X714" s="19"/>
      <c r="Y714" s="19">
        <v>758507</v>
      </c>
      <c r="Z714" s="19"/>
      <c r="AA714" s="19" t="s">
        <v>35</v>
      </c>
      <c r="AB714" s="19" t="s">
        <v>107</v>
      </c>
      <c r="AC714" s="19"/>
      <c r="AD714" s="19" t="s">
        <v>559</v>
      </c>
      <c r="AE714" s="17" t="s">
        <v>36</v>
      </c>
      <c r="AG714" s="16" t="s">
        <v>100</v>
      </c>
      <c r="AH714" s="16" t="s">
        <v>105</v>
      </c>
    </row>
    <row r="715" spans="1:34" x14ac:dyDescent="0.25">
      <c r="A715" s="19" t="s">
        <v>30</v>
      </c>
      <c r="B715" s="19">
        <v>1</v>
      </c>
      <c r="C715" s="19">
        <v>21</v>
      </c>
      <c r="D715" s="19">
        <v>908</v>
      </c>
      <c r="E715" s="19" t="s">
        <v>40</v>
      </c>
      <c r="F715" s="19" t="s">
        <v>41</v>
      </c>
      <c r="G715" s="19">
        <v>20</v>
      </c>
      <c r="H715" s="19">
        <v>20</v>
      </c>
      <c r="I715" s="19" t="s">
        <v>100</v>
      </c>
      <c r="J715" s="19" t="s">
        <v>158</v>
      </c>
      <c r="K715" s="19" t="s">
        <v>158</v>
      </c>
      <c r="L715" s="19">
        <v>1</v>
      </c>
      <c r="M715" s="19" t="s">
        <v>102</v>
      </c>
      <c r="N715" s="19" t="s">
        <v>46</v>
      </c>
      <c r="O715" s="19" t="s">
        <v>82</v>
      </c>
      <c r="P715" s="19" t="s">
        <v>100</v>
      </c>
      <c r="Q715" s="19" t="s">
        <v>106</v>
      </c>
      <c r="R715" s="19"/>
      <c r="S715" s="61"/>
      <c r="T715" s="19">
        <v>201610</v>
      </c>
      <c r="U715" s="19" t="s">
        <v>37</v>
      </c>
      <c r="V715" s="20">
        <v>0</v>
      </c>
      <c r="W715" s="20">
        <v>79190.39</v>
      </c>
      <c r="X715" s="19"/>
      <c r="Y715" s="19">
        <v>758507</v>
      </c>
      <c r="Z715" s="19"/>
      <c r="AA715" s="19" t="s">
        <v>35</v>
      </c>
      <c r="AB715" s="19" t="s">
        <v>107</v>
      </c>
      <c r="AC715" s="19"/>
      <c r="AD715" s="19" t="s">
        <v>560</v>
      </c>
      <c r="AE715" s="17" t="s">
        <v>36</v>
      </c>
      <c r="AG715" s="16" t="s">
        <v>100</v>
      </c>
      <c r="AH715" s="16" t="s">
        <v>105</v>
      </c>
    </row>
    <row r="716" spans="1:34" x14ac:dyDescent="0.25">
      <c r="A716" s="19" t="s">
        <v>30</v>
      </c>
      <c r="B716" s="19">
        <v>1</v>
      </c>
      <c r="C716" s="19">
        <v>21</v>
      </c>
      <c r="D716" s="19">
        <v>908</v>
      </c>
      <c r="E716" s="19" t="s">
        <v>40</v>
      </c>
      <c r="F716" s="19" t="s">
        <v>41</v>
      </c>
      <c r="G716" s="19">
        <v>20</v>
      </c>
      <c r="H716" s="19">
        <v>20</v>
      </c>
      <c r="I716" s="19" t="s">
        <v>100</v>
      </c>
      <c r="J716" s="19" t="s">
        <v>162</v>
      </c>
      <c r="K716" s="19" t="s">
        <v>162</v>
      </c>
      <c r="L716" s="19">
        <v>1</v>
      </c>
      <c r="M716" s="19" t="s">
        <v>102</v>
      </c>
      <c r="N716" s="19">
        <v>34</v>
      </c>
      <c r="O716" s="19"/>
      <c r="P716" s="19" t="s">
        <v>57</v>
      </c>
      <c r="Q716" s="19" t="s">
        <v>43</v>
      </c>
      <c r="R716" s="19">
        <v>2830302</v>
      </c>
      <c r="S716" s="61" t="s">
        <v>211</v>
      </c>
      <c r="T716" s="19">
        <v>201610</v>
      </c>
      <c r="U716" s="19" t="s">
        <v>37</v>
      </c>
      <c r="V716" s="20">
        <v>0</v>
      </c>
      <c r="W716" s="20">
        <v>324.25</v>
      </c>
      <c r="X716" s="19"/>
      <c r="Y716" s="19">
        <v>758507</v>
      </c>
      <c r="Z716" s="19"/>
      <c r="AA716" s="19" t="s">
        <v>35</v>
      </c>
      <c r="AB716" s="19" t="s">
        <v>55</v>
      </c>
      <c r="AC716" s="19"/>
      <c r="AD716" s="19" t="s">
        <v>212</v>
      </c>
      <c r="AE716" s="17" t="s">
        <v>45</v>
      </c>
      <c r="AG716" s="16">
        <v>8454</v>
      </c>
      <c r="AH716" s="16" t="s">
        <v>105</v>
      </c>
    </row>
    <row r="717" spans="1:34" x14ac:dyDescent="0.25">
      <c r="A717" s="19" t="s">
        <v>30</v>
      </c>
      <c r="B717" s="19">
        <v>1</v>
      </c>
      <c r="C717" s="19">
        <v>21</v>
      </c>
      <c r="D717" s="19">
        <v>908</v>
      </c>
      <c r="E717" s="19" t="s">
        <v>40</v>
      </c>
      <c r="F717" s="19" t="s">
        <v>41</v>
      </c>
      <c r="G717" s="19">
        <v>20</v>
      </c>
      <c r="H717" s="19">
        <v>20</v>
      </c>
      <c r="I717" s="19" t="s">
        <v>100</v>
      </c>
      <c r="J717" s="19" t="s">
        <v>162</v>
      </c>
      <c r="K717" s="19" t="s">
        <v>162</v>
      </c>
      <c r="L717" s="19">
        <v>1</v>
      </c>
      <c r="M717" s="19" t="s">
        <v>102</v>
      </c>
      <c r="N717" s="19">
        <v>34</v>
      </c>
      <c r="O717" s="19"/>
      <c r="P717" s="19" t="s">
        <v>100</v>
      </c>
      <c r="Q717" s="19" t="s">
        <v>81</v>
      </c>
      <c r="R717" s="19">
        <v>2830302</v>
      </c>
      <c r="S717" s="61"/>
      <c r="T717" s="19">
        <v>201610</v>
      </c>
      <c r="U717" s="19" t="s">
        <v>34</v>
      </c>
      <c r="V717" s="20">
        <v>0</v>
      </c>
      <c r="W717" s="20">
        <v>-324.25</v>
      </c>
      <c r="X717" s="19"/>
      <c r="Y717" s="19">
        <v>758507</v>
      </c>
      <c r="Z717" s="19"/>
      <c r="AA717" s="19" t="s">
        <v>35</v>
      </c>
      <c r="AB717" s="19" t="s">
        <v>107</v>
      </c>
      <c r="AC717" s="19"/>
      <c r="AD717" s="19" t="s">
        <v>580</v>
      </c>
      <c r="AE717" s="17" t="s">
        <v>36</v>
      </c>
      <c r="AG717" s="16" t="s">
        <v>100</v>
      </c>
      <c r="AH717" s="16" t="s">
        <v>105</v>
      </c>
    </row>
    <row r="718" spans="1:34" x14ac:dyDescent="0.25">
      <c r="A718" s="19" t="s">
        <v>30</v>
      </c>
      <c r="B718" s="19">
        <v>1</v>
      </c>
      <c r="C718" s="19">
        <v>21</v>
      </c>
      <c r="D718" s="19">
        <v>908</v>
      </c>
      <c r="E718" s="19" t="s">
        <v>40</v>
      </c>
      <c r="F718" s="19" t="s">
        <v>41</v>
      </c>
      <c r="G718" s="19">
        <v>20</v>
      </c>
      <c r="H718" s="19">
        <v>20</v>
      </c>
      <c r="I718" s="19" t="s">
        <v>100</v>
      </c>
      <c r="J718" s="19" t="s">
        <v>162</v>
      </c>
      <c r="K718" s="19" t="s">
        <v>162</v>
      </c>
      <c r="L718" s="19">
        <v>1</v>
      </c>
      <c r="M718" s="19" t="s">
        <v>102</v>
      </c>
      <c r="N718" s="19" t="s">
        <v>50</v>
      </c>
      <c r="O718" s="19"/>
      <c r="P718" s="19" t="s">
        <v>57</v>
      </c>
      <c r="Q718" s="19" t="s">
        <v>331</v>
      </c>
      <c r="R718" s="19">
        <v>2843553</v>
      </c>
      <c r="S718" s="61" t="s">
        <v>358</v>
      </c>
      <c r="T718" s="19">
        <v>201610</v>
      </c>
      <c r="U718" s="19" t="s">
        <v>37</v>
      </c>
      <c r="V718" s="20">
        <v>27350</v>
      </c>
      <c r="W718" s="20">
        <v>27350</v>
      </c>
      <c r="X718" s="19" t="s">
        <v>56</v>
      </c>
      <c r="Y718" s="19">
        <v>758587</v>
      </c>
      <c r="Z718" s="19"/>
      <c r="AA718" s="19" t="s">
        <v>35</v>
      </c>
      <c r="AB718" s="19" t="s">
        <v>55</v>
      </c>
      <c r="AC718" s="19"/>
      <c r="AD718" s="19" t="s">
        <v>212</v>
      </c>
      <c r="AE718" s="17" t="s">
        <v>45</v>
      </c>
      <c r="AG718" s="16">
        <v>8454</v>
      </c>
      <c r="AH718" s="16" t="s">
        <v>105</v>
      </c>
    </row>
    <row r="719" spans="1:34" x14ac:dyDescent="0.25">
      <c r="A719" s="19" t="s">
        <v>30</v>
      </c>
      <c r="B719" s="19">
        <v>1</v>
      </c>
      <c r="C719" s="19">
        <v>21</v>
      </c>
      <c r="D719" s="19">
        <v>908</v>
      </c>
      <c r="E719" s="19" t="s">
        <v>40</v>
      </c>
      <c r="F719" s="19" t="s">
        <v>41</v>
      </c>
      <c r="G719" s="19">
        <v>20</v>
      </c>
      <c r="H719" s="19">
        <v>20</v>
      </c>
      <c r="I719" s="19" t="s">
        <v>100</v>
      </c>
      <c r="J719" s="19" t="s">
        <v>162</v>
      </c>
      <c r="K719" s="19" t="s">
        <v>162</v>
      </c>
      <c r="L719" s="19">
        <v>1</v>
      </c>
      <c r="M719" s="19" t="s">
        <v>102</v>
      </c>
      <c r="N719" s="19" t="s">
        <v>50</v>
      </c>
      <c r="O719" s="19"/>
      <c r="P719" s="19" t="s">
        <v>57</v>
      </c>
      <c r="Q719" s="19" t="s">
        <v>331</v>
      </c>
      <c r="R719" s="19">
        <v>2850874</v>
      </c>
      <c r="S719" s="61" t="s">
        <v>583</v>
      </c>
      <c r="T719" s="19">
        <v>201610</v>
      </c>
      <c r="U719" s="19" t="s">
        <v>37</v>
      </c>
      <c r="V719" s="20">
        <v>17610</v>
      </c>
      <c r="W719" s="20">
        <v>17610</v>
      </c>
      <c r="X719" s="19" t="s">
        <v>56</v>
      </c>
      <c r="Y719" s="19">
        <v>758587</v>
      </c>
      <c r="Z719" s="19"/>
      <c r="AA719" s="19" t="s">
        <v>35</v>
      </c>
      <c r="AB719" s="19" t="s">
        <v>55</v>
      </c>
      <c r="AC719" s="19"/>
      <c r="AD719" s="19" t="s">
        <v>568</v>
      </c>
      <c r="AE719" s="17" t="s">
        <v>45</v>
      </c>
      <c r="AG719" s="16">
        <v>8454</v>
      </c>
      <c r="AH719" s="16" t="s">
        <v>105</v>
      </c>
    </row>
    <row r="720" spans="1:34" x14ac:dyDescent="0.25">
      <c r="A720" s="19" t="s">
        <v>30</v>
      </c>
      <c r="B720" s="19">
        <v>1</v>
      </c>
      <c r="C720" s="19">
        <v>21</v>
      </c>
      <c r="D720" s="19">
        <v>908</v>
      </c>
      <c r="E720" s="19" t="s">
        <v>40</v>
      </c>
      <c r="F720" s="19" t="s">
        <v>41</v>
      </c>
      <c r="G720" s="19">
        <v>20</v>
      </c>
      <c r="H720" s="19">
        <v>20</v>
      </c>
      <c r="I720" s="19" t="s">
        <v>100</v>
      </c>
      <c r="J720" s="19" t="s">
        <v>162</v>
      </c>
      <c r="K720" s="19" t="s">
        <v>162</v>
      </c>
      <c r="L720" s="19">
        <v>1</v>
      </c>
      <c r="M720" s="19" t="s">
        <v>102</v>
      </c>
      <c r="N720" s="19" t="s">
        <v>50</v>
      </c>
      <c r="O720" s="19"/>
      <c r="P720" s="19" t="s">
        <v>57</v>
      </c>
      <c r="Q720" s="19" t="s">
        <v>331</v>
      </c>
      <c r="R720" s="19">
        <v>2858231</v>
      </c>
      <c r="S720" s="61" t="s">
        <v>584</v>
      </c>
      <c r="T720" s="19">
        <v>201610</v>
      </c>
      <c r="U720" s="19" t="s">
        <v>37</v>
      </c>
      <c r="V720" s="20">
        <v>13420</v>
      </c>
      <c r="W720" s="20">
        <v>13420</v>
      </c>
      <c r="X720" s="19" t="s">
        <v>56</v>
      </c>
      <c r="Y720" s="19">
        <v>758587</v>
      </c>
      <c r="Z720" s="19"/>
      <c r="AA720" s="19" t="s">
        <v>35</v>
      </c>
      <c r="AB720" s="19" t="s">
        <v>55</v>
      </c>
      <c r="AC720" s="19"/>
      <c r="AD720" s="19" t="s">
        <v>585</v>
      </c>
      <c r="AE720" s="17" t="s">
        <v>45</v>
      </c>
      <c r="AG720" s="16">
        <v>8454</v>
      </c>
      <c r="AH720" s="16" t="s">
        <v>105</v>
      </c>
    </row>
    <row r="721" spans="1:34" x14ac:dyDescent="0.25">
      <c r="A721" s="19" t="s">
        <v>30</v>
      </c>
      <c r="B721" s="19">
        <v>1</v>
      </c>
      <c r="C721" s="19">
        <v>21</v>
      </c>
      <c r="D721" s="19">
        <v>908</v>
      </c>
      <c r="E721" s="19" t="s">
        <v>40</v>
      </c>
      <c r="F721" s="19" t="s">
        <v>41</v>
      </c>
      <c r="G721" s="19">
        <v>20</v>
      </c>
      <c r="H721" s="19">
        <v>20</v>
      </c>
      <c r="I721" s="19" t="s">
        <v>100</v>
      </c>
      <c r="J721" s="19" t="s">
        <v>162</v>
      </c>
      <c r="K721" s="19" t="s">
        <v>162</v>
      </c>
      <c r="L721" s="19">
        <v>1</v>
      </c>
      <c r="M721" s="19" t="s">
        <v>102</v>
      </c>
      <c r="N721" s="19" t="s">
        <v>50</v>
      </c>
      <c r="O721" s="19"/>
      <c r="P721" s="19" t="s">
        <v>57</v>
      </c>
      <c r="Q721" s="19" t="s">
        <v>331</v>
      </c>
      <c r="R721" s="19">
        <v>2862128</v>
      </c>
      <c r="S721" s="61" t="s">
        <v>586</v>
      </c>
      <c r="T721" s="19">
        <v>201610</v>
      </c>
      <c r="U721" s="19" t="s">
        <v>37</v>
      </c>
      <c r="V721" s="20">
        <v>32270</v>
      </c>
      <c r="W721" s="20">
        <v>32270</v>
      </c>
      <c r="X721" s="19" t="s">
        <v>56</v>
      </c>
      <c r="Y721" s="19">
        <v>758587</v>
      </c>
      <c r="Z721" s="19"/>
      <c r="AA721" s="19" t="s">
        <v>35</v>
      </c>
      <c r="AB721" s="19" t="s">
        <v>55</v>
      </c>
      <c r="AC721" s="19"/>
      <c r="AD721" s="19" t="s">
        <v>582</v>
      </c>
      <c r="AE721" s="17" t="s">
        <v>45</v>
      </c>
      <c r="AG721" s="16">
        <v>8454</v>
      </c>
      <c r="AH721" s="16" t="s">
        <v>105</v>
      </c>
    </row>
    <row r="722" spans="1:34" x14ac:dyDescent="0.25">
      <c r="A722" s="19" t="s">
        <v>30</v>
      </c>
      <c r="B722" s="19">
        <v>1</v>
      </c>
      <c r="C722" s="19">
        <v>21</v>
      </c>
      <c r="D722" s="19">
        <v>908</v>
      </c>
      <c r="E722" s="19" t="s">
        <v>40</v>
      </c>
      <c r="F722" s="19" t="s">
        <v>41</v>
      </c>
      <c r="G722" s="19">
        <v>20</v>
      </c>
      <c r="H722" s="19">
        <v>20</v>
      </c>
      <c r="I722" s="19" t="s">
        <v>100</v>
      </c>
      <c r="J722" s="19" t="s">
        <v>162</v>
      </c>
      <c r="K722" s="19" t="s">
        <v>162</v>
      </c>
      <c r="L722" s="19">
        <v>1</v>
      </c>
      <c r="M722" s="19" t="s">
        <v>102</v>
      </c>
      <c r="N722" s="19" t="s">
        <v>50</v>
      </c>
      <c r="O722" s="19" t="s">
        <v>82</v>
      </c>
      <c r="P722" s="19" t="s">
        <v>100</v>
      </c>
      <c r="Q722" s="19" t="s">
        <v>106</v>
      </c>
      <c r="R722" s="19"/>
      <c r="S722" s="61"/>
      <c r="T722" s="19">
        <v>201610</v>
      </c>
      <c r="U722" s="19" t="s">
        <v>34</v>
      </c>
      <c r="V722" s="20">
        <v>0</v>
      </c>
      <c r="W722" s="20">
        <v>-21690</v>
      </c>
      <c r="X722" s="19"/>
      <c r="Y722" s="19">
        <v>758507</v>
      </c>
      <c r="Z722" s="19"/>
      <c r="AA722" s="19" t="s">
        <v>35</v>
      </c>
      <c r="AB722" s="19" t="s">
        <v>107</v>
      </c>
      <c r="AC722" s="19"/>
      <c r="AD722" s="19" t="s">
        <v>559</v>
      </c>
      <c r="AE722" s="17" t="s">
        <v>36</v>
      </c>
      <c r="AG722" s="16" t="s">
        <v>100</v>
      </c>
      <c r="AH722" s="16" t="s">
        <v>105</v>
      </c>
    </row>
    <row r="723" spans="1:34" x14ac:dyDescent="0.25">
      <c r="A723" s="19" t="s">
        <v>30</v>
      </c>
      <c r="B723" s="19">
        <v>1</v>
      </c>
      <c r="C723" s="19">
        <v>21</v>
      </c>
      <c r="D723" s="19">
        <v>908</v>
      </c>
      <c r="E723" s="19" t="s">
        <v>40</v>
      </c>
      <c r="F723" s="19" t="s">
        <v>41</v>
      </c>
      <c r="G723" s="19">
        <v>20</v>
      </c>
      <c r="H723" s="19">
        <v>20</v>
      </c>
      <c r="I723" s="19" t="s">
        <v>100</v>
      </c>
      <c r="J723" s="19" t="s">
        <v>162</v>
      </c>
      <c r="K723" s="19" t="s">
        <v>162</v>
      </c>
      <c r="L723" s="19">
        <v>1</v>
      </c>
      <c r="M723" s="19" t="s">
        <v>102</v>
      </c>
      <c r="N723" s="19" t="s">
        <v>50</v>
      </c>
      <c r="O723" s="19" t="s">
        <v>82</v>
      </c>
      <c r="P723" s="19" t="s">
        <v>100</v>
      </c>
      <c r="Q723" s="19" t="s">
        <v>106</v>
      </c>
      <c r="R723" s="19"/>
      <c r="S723" s="61"/>
      <c r="T723" s="19">
        <v>201610</v>
      </c>
      <c r="U723" s="19" t="s">
        <v>37</v>
      </c>
      <c r="V723" s="20">
        <v>0</v>
      </c>
      <c r="W723" s="20">
        <v>22920</v>
      </c>
      <c r="X723" s="19"/>
      <c r="Y723" s="19">
        <v>758507</v>
      </c>
      <c r="Z723" s="19"/>
      <c r="AA723" s="19" t="s">
        <v>35</v>
      </c>
      <c r="AB723" s="19" t="s">
        <v>107</v>
      </c>
      <c r="AC723" s="19"/>
      <c r="AD723" s="19" t="s">
        <v>560</v>
      </c>
      <c r="AE723" s="17" t="s">
        <v>36</v>
      </c>
      <c r="AG723" s="16" t="s">
        <v>100</v>
      </c>
      <c r="AH723" s="16" t="s">
        <v>105</v>
      </c>
    </row>
    <row r="724" spans="1:34" x14ac:dyDescent="0.25">
      <c r="A724" s="19" t="s">
        <v>30</v>
      </c>
      <c r="B724" s="19">
        <v>1</v>
      </c>
      <c r="C724" s="19">
        <v>21</v>
      </c>
      <c r="D724" s="19">
        <v>908</v>
      </c>
      <c r="E724" s="19" t="s">
        <v>40</v>
      </c>
      <c r="F724" s="19" t="s">
        <v>41</v>
      </c>
      <c r="G724" s="19">
        <v>20</v>
      </c>
      <c r="H724" s="19">
        <v>20</v>
      </c>
      <c r="I724" s="19" t="s">
        <v>100</v>
      </c>
      <c r="J724" s="19" t="s">
        <v>162</v>
      </c>
      <c r="K724" s="19" t="s">
        <v>162</v>
      </c>
      <c r="L724" s="19">
        <v>1</v>
      </c>
      <c r="M724" s="19" t="s">
        <v>102</v>
      </c>
      <c r="N724" s="19" t="s">
        <v>46</v>
      </c>
      <c r="O724" s="19"/>
      <c r="P724" s="19" t="s">
        <v>57</v>
      </c>
      <c r="Q724" s="19" t="s">
        <v>210</v>
      </c>
      <c r="R724" s="19">
        <v>2830302</v>
      </c>
      <c r="S724" s="61" t="s">
        <v>211</v>
      </c>
      <c r="T724" s="19">
        <v>201610</v>
      </c>
      <c r="U724" s="19" t="s">
        <v>37</v>
      </c>
      <c r="V724" s="20">
        <v>13893.8</v>
      </c>
      <c r="W724" s="20">
        <v>13893.8</v>
      </c>
      <c r="X724" s="19" t="s">
        <v>56</v>
      </c>
      <c r="Y724" s="19">
        <v>758507</v>
      </c>
      <c r="Z724" s="19"/>
      <c r="AA724" s="19" t="s">
        <v>35</v>
      </c>
      <c r="AB724" s="19" t="s">
        <v>55</v>
      </c>
      <c r="AC724" s="19"/>
      <c r="AD724" s="19" t="s">
        <v>212</v>
      </c>
      <c r="AE724" s="17" t="s">
        <v>45</v>
      </c>
      <c r="AG724" s="16">
        <v>8454</v>
      </c>
      <c r="AH724" s="16" t="s">
        <v>105</v>
      </c>
    </row>
    <row r="725" spans="1:34" x14ac:dyDescent="0.25">
      <c r="A725" s="19" t="s">
        <v>30</v>
      </c>
      <c r="B725" s="19">
        <v>1</v>
      </c>
      <c r="C725" s="19">
        <v>21</v>
      </c>
      <c r="D725" s="19">
        <v>908</v>
      </c>
      <c r="E725" s="19" t="s">
        <v>40</v>
      </c>
      <c r="F725" s="19" t="s">
        <v>41</v>
      </c>
      <c r="G725" s="19">
        <v>20</v>
      </c>
      <c r="H725" s="19">
        <v>20</v>
      </c>
      <c r="I725" s="19" t="s">
        <v>100</v>
      </c>
      <c r="J725" s="19" t="s">
        <v>162</v>
      </c>
      <c r="K725" s="19" t="s">
        <v>162</v>
      </c>
      <c r="L725" s="19">
        <v>1</v>
      </c>
      <c r="M725" s="19" t="s">
        <v>102</v>
      </c>
      <c r="N725" s="19" t="s">
        <v>46</v>
      </c>
      <c r="O725" s="19"/>
      <c r="P725" s="19" t="s">
        <v>57</v>
      </c>
      <c r="Q725" s="19" t="s">
        <v>210</v>
      </c>
      <c r="R725" s="19">
        <v>2837335</v>
      </c>
      <c r="S725" s="61">
        <v>2016048031</v>
      </c>
      <c r="T725" s="19">
        <v>201610</v>
      </c>
      <c r="U725" s="19" t="s">
        <v>37</v>
      </c>
      <c r="V725" s="20">
        <v>14663.43</v>
      </c>
      <c r="W725" s="20">
        <v>14663.43</v>
      </c>
      <c r="X725" s="19" t="s">
        <v>56</v>
      </c>
      <c r="Y725" s="19">
        <v>758507</v>
      </c>
      <c r="Z725" s="19"/>
      <c r="AA725" s="19" t="s">
        <v>35</v>
      </c>
      <c r="AB725" s="19" t="s">
        <v>55</v>
      </c>
      <c r="AC725" s="19"/>
      <c r="AD725" s="19" t="s">
        <v>213</v>
      </c>
      <c r="AE725" s="17" t="s">
        <v>45</v>
      </c>
      <c r="AG725" s="16">
        <v>8454</v>
      </c>
      <c r="AH725" s="16" t="s">
        <v>105</v>
      </c>
    </row>
    <row r="726" spans="1:34" x14ac:dyDescent="0.25">
      <c r="A726" s="19" t="s">
        <v>30</v>
      </c>
      <c r="B726" s="19">
        <v>1</v>
      </c>
      <c r="C726" s="19">
        <v>21</v>
      </c>
      <c r="D726" s="19">
        <v>908</v>
      </c>
      <c r="E726" s="19" t="s">
        <v>40</v>
      </c>
      <c r="F726" s="19" t="s">
        <v>41</v>
      </c>
      <c r="G726" s="19">
        <v>20</v>
      </c>
      <c r="H726" s="19">
        <v>20</v>
      </c>
      <c r="I726" s="19" t="s">
        <v>100</v>
      </c>
      <c r="J726" s="19" t="s">
        <v>162</v>
      </c>
      <c r="K726" s="19" t="s">
        <v>162</v>
      </c>
      <c r="L726" s="19">
        <v>1</v>
      </c>
      <c r="M726" s="19" t="s">
        <v>102</v>
      </c>
      <c r="N726" s="19" t="s">
        <v>46</v>
      </c>
      <c r="O726" s="19"/>
      <c r="P726" s="19" t="s">
        <v>57</v>
      </c>
      <c r="Q726" s="19" t="s">
        <v>210</v>
      </c>
      <c r="R726" s="19">
        <v>2846843</v>
      </c>
      <c r="S726" s="61">
        <v>2016049935</v>
      </c>
      <c r="T726" s="19">
        <v>201610</v>
      </c>
      <c r="U726" s="19" t="s">
        <v>37</v>
      </c>
      <c r="V726" s="20">
        <v>35609.599999999999</v>
      </c>
      <c r="W726" s="20">
        <v>35609.599999999999</v>
      </c>
      <c r="X726" s="19" t="s">
        <v>56</v>
      </c>
      <c r="Y726" s="19">
        <v>758507</v>
      </c>
      <c r="Z726" s="19"/>
      <c r="AA726" s="19" t="s">
        <v>35</v>
      </c>
      <c r="AB726" s="19" t="s">
        <v>55</v>
      </c>
      <c r="AC726" s="19"/>
      <c r="AD726" s="19" t="s">
        <v>555</v>
      </c>
      <c r="AE726" s="17" t="s">
        <v>45</v>
      </c>
      <c r="AG726" s="16">
        <v>8454</v>
      </c>
      <c r="AH726" s="16" t="s">
        <v>105</v>
      </c>
    </row>
    <row r="727" spans="1:34" x14ac:dyDescent="0.25">
      <c r="A727" s="19" t="s">
        <v>30</v>
      </c>
      <c r="B727" s="19">
        <v>1</v>
      </c>
      <c r="C727" s="19">
        <v>21</v>
      </c>
      <c r="D727" s="19">
        <v>908</v>
      </c>
      <c r="E727" s="19" t="s">
        <v>40</v>
      </c>
      <c r="F727" s="19" t="s">
        <v>41</v>
      </c>
      <c r="G727" s="19">
        <v>20</v>
      </c>
      <c r="H727" s="19">
        <v>20</v>
      </c>
      <c r="I727" s="19" t="s">
        <v>100</v>
      </c>
      <c r="J727" s="19" t="s">
        <v>162</v>
      </c>
      <c r="K727" s="19" t="s">
        <v>162</v>
      </c>
      <c r="L727" s="19">
        <v>1</v>
      </c>
      <c r="M727" s="19" t="s">
        <v>102</v>
      </c>
      <c r="N727" s="19" t="s">
        <v>46</v>
      </c>
      <c r="O727" s="19"/>
      <c r="P727" s="19" t="s">
        <v>57</v>
      </c>
      <c r="Q727" s="19" t="s">
        <v>210</v>
      </c>
      <c r="R727" s="19">
        <v>2846846</v>
      </c>
      <c r="S727" s="61" t="s">
        <v>556</v>
      </c>
      <c r="T727" s="19">
        <v>201610</v>
      </c>
      <c r="U727" s="19" t="s">
        <v>37</v>
      </c>
      <c r="V727" s="20">
        <v>19304.72</v>
      </c>
      <c r="W727" s="20">
        <v>19304.72</v>
      </c>
      <c r="X727" s="19" t="s">
        <v>56</v>
      </c>
      <c r="Y727" s="19">
        <v>758507</v>
      </c>
      <c r="Z727" s="19"/>
      <c r="AA727" s="19" t="s">
        <v>35</v>
      </c>
      <c r="AB727" s="19" t="s">
        <v>55</v>
      </c>
      <c r="AC727" s="19"/>
      <c r="AD727" s="19" t="s">
        <v>555</v>
      </c>
      <c r="AE727" s="17" t="s">
        <v>45</v>
      </c>
      <c r="AG727" s="16">
        <v>8454</v>
      </c>
      <c r="AH727" s="16" t="s">
        <v>105</v>
      </c>
    </row>
    <row r="728" spans="1:34" x14ac:dyDescent="0.25">
      <c r="A728" s="19" t="s">
        <v>30</v>
      </c>
      <c r="B728" s="19">
        <v>1</v>
      </c>
      <c r="C728" s="19">
        <v>21</v>
      </c>
      <c r="D728" s="19">
        <v>908</v>
      </c>
      <c r="E728" s="19" t="s">
        <v>40</v>
      </c>
      <c r="F728" s="19" t="s">
        <v>41</v>
      </c>
      <c r="G728" s="19">
        <v>20</v>
      </c>
      <c r="H728" s="19">
        <v>20</v>
      </c>
      <c r="I728" s="19" t="s">
        <v>100</v>
      </c>
      <c r="J728" s="19" t="s">
        <v>162</v>
      </c>
      <c r="K728" s="19" t="s">
        <v>162</v>
      </c>
      <c r="L728" s="19">
        <v>1</v>
      </c>
      <c r="M728" s="19" t="s">
        <v>102</v>
      </c>
      <c r="N728" s="19" t="s">
        <v>46</v>
      </c>
      <c r="O728" s="19"/>
      <c r="P728" s="19" t="s">
        <v>57</v>
      </c>
      <c r="Q728" s="19" t="s">
        <v>210</v>
      </c>
      <c r="R728" s="19">
        <v>2864942</v>
      </c>
      <c r="S728" s="61">
        <v>2016054665</v>
      </c>
      <c r="T728" s="19">
        <v>201610</v>
      </c>
      <c r="U728" s="19" t="s">
        <v>37</v>
      </c>
      <c r="V728" s="20">
        <v>50662.12</v>
      </c>
      <c r="W728" s="20">
        <v>50662.12</v>
      </c>
      <c r="X728" s="19" t="s">
        <v>56</v>
      </c>
      <c r="Y728" s="19">
        <v>758507</v>
      </c>
      <c r="Z728" s="19"/>
      <c r="AA728" s="19" t="s">
        <v>35</v>
      </c>
      <c r="AB728" s="19" t="s">
        <v>55</v>
      </c>
      <c r="AC728" s="19"/>
      <c r="AD728" s="19" t="s">
        <v>557</v>
      </c>
      <c r="AE728" s="17" t="s">
        <v>45</v>
      </c>
      <c r="AG728" s="16">
        <v>8454</v>
      </c>
      <c r="AH728" s="16" t="s">
        <v>105</v>
      </c>
    </row>
    <row r="729" spans="1:34" x14ac:dyDescent="0.25">
      <c r="A729" s="19" t="s">
        <v>30</v>
      </c>
      <c r="B729" s="19">
        <v>1</v>
      </c>
      <c r="C729" s="19">
        <v>21</v>
      </c>
      <c r="D729" s="19">
        <v>908</v>
      </c>
      <c r="E729" s="19" t="s">
        <v>40</v>
      </c>
      <c r="F729" s="19" t="s">
        <v>41</v>
      </c>
      <c r="G729" s="19">
        <v>20</v>
      </c>
      <c r="H729" s="19">
        <v>20</v>
      </c>
      <c r="I729" s="19" t="s">
        <v>100</v>
      </c>
      <c r="J729" s="19" t="s">
        <v>162</v>
      </c>
      <c r="K729" s="19" t="s">
        <v>162</v>
      </c>
      <c r="L729" s="19">
        <v>1</v>
      </c>
      <c r="M729" s="19" t="s">
        <v>102</v>
      </c>
      <c r="N729" s="19" t="s">
        <v>46</v>
      </c>
      <c r="O729" s="19"/>
      <c r="P729" s="19" t="s">
        <v>100</v>
      </c>
      <c r="Q729" s="19" t="s">
        <v>57</v>
      </c>
      <c r="R729" s="19">
        <v>2830302</v>
      </c>
      <c r="S729" s="61"/>
      <c r="T729" s="19">
        <v>201610</v>
      </c>
      <c r="U729" s="19" t="s">
        <v>34</v>
      </c>
      <c r="V729" s="20">
        <v>0</v>
      </c>
      <c r="W729" s="20">
        <v>-13893.8</v>
      </c>
      <c r="X729" s="19"/>
      <c r="Y729" s="19">
        <v>758507</v>
      </c>
      <c r="Z729" s="19"/>
      <c r="AA729" s="19" t="s">
        <v>35</v>
      </c>
      <c r="AB729" s="19" t="s">
        <v>214</v>
      </c>
      <c r="AC729" s="19"/>
      <c r="AD729" s="19" t="s">
        <v>558</v>
      </c>
      <c r="AE729" s="17" t="s">
        <v>36</v>
      </c>
      <c r="AG729" s="16" t="s">
        <v>100</v>
      </c>
      <c r="AH729" s="16" t="s">
        <v>105</v>
      </c>
    </row>
    <row r="730" spans="1:34" x14ac:dyDescent="0.25">
      <c r="A730" s="19" t="s">
        <v>30</v>
      </c>
      <c r="B730" s="19">
        <v>1</v>
      </c>
      <c r="C730" s="19">
        <v>21</v>
      </c>
      <c r="D730" s="19">
        <v>908</v>
      </c>
      <c r="E730" s="19" t="s">
        <v>40</v>
      </c>
      <c r="F730" s="19" t="s">
        <v>41</v>
      </c>
      <c r="G730" s="19">
        <v>20</v>
      </c>
      <c r="H730" s="19">
        <v>20</v>
      </c>
      <c r="I730" s="19" t="s">
        <v>100</v>
      </c>
      <c r="J730" s="19" t="s">
        <v>162</v>
      </c>
      <c r="K730" s="19" t="s">
        <v>162</v>
      </c>
      <c r="L730" s="19">
        <v>1</v>
      </c>
      <c r="M730" s="19" t="s">
        <v>102</v>
      </c>
      <c r="N730" s="19" t="s">
        <v>46</v>
      </c>
      <c r="O730" s="19" t="s">
        <v>82</v>
      </c>
      <c r="P730" s="19" t="s">
        <v>100</v>
      </c>
      <c r="Q730" s="19" t="s">
        <v>106</v>
      </c>
      <c r="R730" s="19"/>
      <c r="S730" s="61"/>
      <c r="T730" s="19">
        <v>201610</v>
      </c>
      <c r="U730" s="19" t="s">
        <v>34</v>
      </c>
      <c r="V730" s="20">
        <v>0</v>
      </c>
      <c r="W730" s="20">
        <v>-163616.26999999999</v>
      </c>
      <c r="X730" s="19"/>
      <c r="Y730" s="19">
        <v>758507</v>
      </c>
      <c r="Z730" s="19"/>
      <c r="AA730" s="19" t="s">
        <v>35</v>
      </c>
      <c r="AB730" s="19" t="s">
        <v>107</v>
      </c>
      <c r="AC730" s="19"/>
      <c r="AD730" s="19" t="s">
        <v>559</v>
      </c>
      <c r="AE730" s="17" t="s">
        <v>36</v>
      </c>
      <c r="AG730" s="16" t="s">
        <v>100</v>
      </c>
      <c r="AH730" s="16" t="s">
        <v>105</v>
      </c>
    </row>
    <row r="731" spans="1:34" x14ac:dyDescent="0.25">
      <c r="A731" s="19" t="s">
        <v>30</v>
      </c>
      <c r="B731" s="19">
        <v>1</v>
      </c>
      <c r="C731" s="19">
        <v>21</v>
      </c>
      <c r="D731" s="19">
        <v>908</v>
      </c>
      <c r="E731" s="19" t="s">
        <v>40</v>
      </c>
      <c r="F731" s="19" t="s">
        <v>41</v>
      </c>
      <c r="G731" s="19">
        <v>20</v>
      </c>
      <c r="H731" s="19">
        <v>20</v>
      </c>
      <c r="I731" s="19" t="s">
        <v>100</v>
      </c>
      <c r="J731" s="19" t="s">
        <v>162</v>
      </c>
      <c r="K731" s="19" t="s">
        <v>162</v>
      </c>
      <c r="L731" s="19">
        <v>1</v>
      </c>
      <c r="M731" s="19" t="s">
        <v>102</v>
      </c>
      <c r="N731" s="19" t="s">
        <v>46</v>
      </c>
      <c r="O731" s="19" t="s">
        <v>82</v>
      </c>
      <c r="P731" s="19" t="s">
        <v>100</v>
      </c>
      <c r="Q731" s="19" t="s">
        <v>106</v>
      </c>
      <c r="R731" s="19"/>
      <c r="S731" s="61"/>
      <c r="T731" s="19">
        <v>201610</v>
      </c>
      <c r="U731" s="19" t="s">
        <v>37</v>
      </c>
      <c r="V731" s="20">
        <v>0</v>
      </c>
      <c r="W731" s="20">
        <v>40592.44</v>
      </c>
      <c r="X731" s="19"/>
      <c r="Y731" s="19">
        <v>758507</v>
      </c>
      <c r="Z731" s="19"/>
      <c r="AA731" s="19" t="s">
        <v>35</v>
      </c>
      <c r="AB731" s="19" t="s">
        <v>107</v>
      </c>
      <c r="AC731" s="19"/>
      <c r="AD731" s="19" t="s">
        <v>560</v>
      </c>
      <c r="AE731" s="17" t="s">
        <v>36</v>
      </c>
      <c r="AG731" s="16" t="s">
        <v>100</v>
      </c>
      <c r="AH731" s="16" t="s">
        <v>105</v>
      </c>
    </row>
    <row r="732" spans="1:34" x14ac:dyDescent="0.25">
      <c r="A732" s="19" t="s">
        <v>30</v>
      </c>
      <c r="B732" s="19">
        <v>1</v>
      </c>
      <c r="C732" s="19">
        <v>21</v>
      </c>
      <c r="D732" s="19">
        <v>908</v>
      </c>
      <c r="E732" s="19" t="s">
        <v>40</v>
      </c>
      <c r="F732" s="19" t="s">
        <v>41</v>
      </c>
      <c r="G732" s="19">
        <v>20</v>
      </c>
      <c r="H732" s="19">
        <v>20</v>
      </c>
      <c r="I732" s="19" t="s">
        <v>100</v>
      </c>
      <c r="J732" s="19" t="s">
        <v>166</v>
      </c>
      <c r="K732" s="19" t="s">
        <v>166</v>
      </c>
      <c r="L732" s="19">
        <v>1</v>
      </c>
      <c r="M732" s="19" t="s">
        <v>102</v>
      </c>
      <c r="N732" s="19" t="s">
        <v>50</v>
      </c>
      <c r="O732" s="19"/>
      <c r="P732" s="19" t="s">
        <v>57</v>
      </c>
      <c r="Q732" s="19" t="s">
        <v>331</v>
      </c>
      <c r="R732" s="19">
        <v>2844459</v>
      </c>
      <c r="S732" s="61" t="s">
        <v>385</v>
      </c>
      <c r="T732" s="19">
        <v>201610</v>
      </c>
      <c r="U732" s="19" t="s">
        <v>37</v>
      </c>
      <c r="V732" s="20">
        <v>102125</v>
      </c>
      <c r="W732" s="20">
        <v>102125</v>
      </c>
      <c r="X732" s="19" t="s">
        <v>56</v>
      </c>
      <c r="Y732" s="19">
        <v>758587</v>
      </c>
      <c r="Z732" s="19"/>
      <c r="AA732" s="19" t="s">
        <v>35</v>
      </c>
      <c r="AB732" s="19" t="s">
        <v>55</v>
      </c>
      <c r="AC732" s="19"/>
      <c r="AD732" s="19" t="s">
        <v>339</v>
      </c>
      <c r="AE732" s="17" t="s">
        <v>45</v>
      </c>
      <c r="AG732" s="16">
        <v>8454</v>
      </c>
      <c r="AH732" s="16" t="s">
        <v>105</v>
      </c>
    </row>
    <row r="733" spans="1:34" x14ac:dyDescent="0.25">
      <c r="A733" s="19" t="s">
        <v>30</v>
      </c>
      <c r="B733" s="19">
        <v>1</v>
      </c>
      <c r="C733" s="19">
        <v>21</v>
      </c>
      <c r="D733" s="19">
        <v>908</v>
      </c>
      <c r="E733" s="19" t="s">
        <v>40</v>
      </c>
      <c r="F733" s="19" t="s">
        <v>41</v>
      </c>
      <c r="G733" s="19">
        <v>20</v>
      </c>
      <c r="H733" s="19">
        <v>20</v>
      </c>
      <c r="I733" s="19" t="s">
        <v>100</v>
      </c>
      <c r="J733" s="19" t="s">
        <v>166</v>
      </c>
      <c r="K733" s="19" t="s">
        <v>166</v>
      </c>
      <c r="L733" s="19">
        <v>1</v>
      </c>
      <c r="M733" s="19" t="s">
        <v>102</v>
      </c>
      <c r="N733" s="19" t="s">
        <v>50</v>
      </c>
      <c r="O733" s="19"/>
      <c r="P733" s="19" t="s">
        <v>57</v>
      </c>
      <c r="Q733" s="19" t="s">
        <v>331</v>
      </c>
      <c r="R733" s="19">
        <v>2850875</v>
      </c>
      <c r="S733" s="61" t="s">
        <v>587</v>
      </c>
      <c r="T733" s="19">
        <v>201610</v>
      </c>
      <c r="U733" s="19" t="s">
        <v>37</v>
      </c>
      <c r="V733" s="20">
        <v>64450</v>
      </c>
      <c r="W733" s="20">
        <v>64450</v>
      </c>
      <c r="X733" s="19" t="s">
        <v>56</v>
      </c>
      <c r="Y733" s="19">
        <v>758587</v>
      </c>
      <c r="Z733" s="19"/>
      <c r="AA733" s="19" t="s">
        <v>35</v>
      </c>
      <c r="AB733" s="19" t="s">
        <v>55</v>
      </c>
      <c r="AC733" s="19"/>
      <c r="AD733" s="19" t="s">
        <v>568</v>
      </c>
      <c r="AE733" s="17" t="s">
        <v>45</v>
      </c>
      <c r="AG733" s="16">
        <v>8454</v>
      </c>
      <c r="AH733" s="16" t="s">
        <v>105</v>
      </c>
    </row>
    <row r="734" spans="1:34" x14ac:dyDescent="0.25">
      <c r="A734" s="19" t="s">
        <v>30</v>
      </c>
      <c r="B734" s="19">
        <v>1</v>
      </c>
      <c r="C734" s="19">
        <v>21</v>
      </c>
      <c r="D734" s="19">
        <v>908</v>
      </c>
      <c r="E734" s="19" t="s">
        <v>40</v>
      </c>
      <c r="F734" s="19" t="s">
        <v>41</v>
      </c>
      <c r="G734" s="19">
        <v>20</v>
      </c>
      <c r="H734" s="19">
        <v>20</v>
      </c>
      <c r="I734" s="19" t="s">
        <v>100</v>
      </c>
      <c r="J734" s="19" t="s">
        <v>166</v>
      </c>
      <c r="K734" s="19" t="s">
        <v>166</v>
      </c>
      <c r="L734" s="19">
        <v>1</v>
      </c>
      <c r="M734" s="19" t="s">
        <v>102</v>
      </c>
      <c r="N734" s="19" t="s">
        <v>50</v>
      </c>
      <c r="O734" s="19"/>
      <c r="P734" s="19" t="s">
        <v>57</v>
      </c>
      <c r="Q734" s="19" t="s">
        <v>331</v>
      </c>
      <c r="R734" s="19">
        <v>2856844</v>
      </c>
      <c r="S734" s="61" t="s">
        <v>588</v>
      </c>
      <c r="T734" s="19">
        <v>201610</v>
      </c>
      <c r="U734" s="19" t="s">
        <v>37</v>
      </c>
      <c r="V734" s="20">
        <v>283900</v>
      </c>
      <c r="W734" s="20">
        <v>283900</v>
      </c>
      <c r="X734" s="19" t="s">
        <v>56</v>
      </c>
      <c r="Y734" s="19">
        <v>758587</v>
      </c>
      <c r="Z734" s="19"/>
      <c r="AA734" s="19" t="s">
        <v>35</v>
      </c>
      <c r="AB734" s="19" t="s">
        <v>55</v>
      </c>
      <c r="AC734" s="19"/>
      <c r="AD734" s="19" t="s">
        <v>589</v>
      </c>
      <c r="AE734" s="17" t="s">
        <v>45</v>
      </c>
      <c r="AG734" s="16">
        <v>8454</v>
      </c>
      <c r="AH734" s="16" t="s">
        <v>105</v>
      </c>
    </row>
    <row r="735" spans="1:34" x14ac:dyDescent="0.25">
      <c r="A735" s="19" t="s">
        <v>30</v>
      </c>
      <c r="B735" s="19">
        <v>1</v>
      </c>
      <c r="C735" s="19">
        <v>21</v>
      </c>
      <c r="D735" s="19">
        <v>908</v>
      </c>
      <c r="E735" s="19" t="s">
        <v>40</v>
      </c>
      <c r="F735" s="19" t="s">
        <v>41</v>
      </c>
      <c r="G735" s="19">
        <v>20</v>
      </c>
      <c r="H735" s="19">
        <v>20</v>
      </c>
      <c r="I735" s="19" t="s">
        <v>100</v>
      </c>
      <c r="J735" s="19" t="s">
        <v>166</v>
      </c>
      <c r="K735" s="19" t="s">
        <v>166</v>
      </c>
      <c r="L735" s="19">
        <v>1</v>
      </c>
      <c r="M735" s="19" t="s">
        <v>102</v>
      </c>
      <c r="N735" s="19" t="s">
        <v>50</v>
      </c>
      <c r="O735" s="19"/>
      <c r="P735" s="19" t="s">
        <v>57</v>
      </c>
      <c r="Q735" s="19" t="s">
        <v>331</v>
      </c>
      <c r="R735" s="19">
        <v>2865089</v>
      </c>
      <c r="S735" s="61" t="s">
        <v>590</v>
      </c>
      <c r="T735" s="19">
        <v>201610</v>
      </c>
      <c r="U735" s="19" t="s">
        <v>37</v>
      </c>
      <c r="V735" s="20">
        <v>128325</v>
      </c>
      <c r="W735" s="20">
        <v>128325</v>
      </c>
      <c r="X735" s="19" t="s">
        <v>56</v>
      </c>
      <c r="Y735" s="19">
        <v>758587</v>
      </c>
      <c r="Z735" s="19"/>
      <c r="AA735" s="19" t="s">
        <v>35</v>
      </c>
      <c r="AB735" s="19" t="s">
        <v>55</v>
      </c>
      <c r="AC735" s="19"/>
      <c r="AD735" s="19" t="s">
        <v>564</v>
      </c>
      <c r="AE735" s="17" t="s">
        <v>45</v>
      </c>
      <c r="AG735" s="16">
        <v>8454</v>
      </c>
      <c r="AH735" s="16" t="s">
        <v>105</v>
      </c>
    </row>
    <row r="736" spans="1:34" x14ac:dyDescent="0.25">
      <c r="A736" s="19" t="s">
        <v>30</v>
      </c>
      <c r="B736" s="19">
        <v>1</v>
      </c>
      <c r="C736" s="19">
        <v>21</v>
      </c>
      <c r="D736" s="19">
        <v>908</v>
      </c>
      <c r="E736" s="19" t="s">
        <v>40</v>
      </c>
      <c r="F736" s="19" t="s">
        <v>41</v>
      </c>
      <c r="G736" s="19">
        <v>20</v>
      </c>
      <c r="H736" s="19">
        <v>20</v>
      </c>
      <c r="I736" s="19" t="s">
        <v>100</v>
      </c>
      <c r="J736" s="19" t="s">
        <v>166</v>
      </c>
      <c r="K736" s="19" t="s">
        <v>166</v>
      </c>
      <c r="L736" s="19">
        <v>1</v>
      </c>
      <c r="M736" s="19" t="s">
        <v>102</v>
      </c>
      <c r="N736" s="19" t="s">
        <v>50</v>
      </c>
      <c r="O736" s="19" t="s">
        <v>82</v>
      </c>
      <c r="P736" s="19" t="s">
        <v>100</v>
      </c>
      <c r="Q736" s="19" t="s">
        <v>106</v>
      </c>
      <c r="R736" s="19"/>
      <c r="S736" s="61"/>
      <c r="T736" s="19">
        <v>201610</v>
      </c>
      <c r="U736" s="19" t="s">
        <v>34</v>
      </c>
      <c r="V736" s="20">
        <v>0</v>
      </c>
      <c r="W736" s="20">
        <v>-154025</v>
      </c>
      <c r="X736" s="19"/>
      <c r="Y736" s="19">
        <v>758507</v>
      </c>
      <c r="Z736" s="19"/>
      <c r="AA736" s="19" t="s">
        <v>35</v>
      </c>
      <c r="AB736" s="19" t="s">
        <v>107</v>
      </c>
      <c r="AC736" s="19"/>
      <c r="AD736" s="19" t="s">
        <v>559</v>
      </c>
      <c r="AE736" s="17" t="s">
        <v>36</v>
      </c>
      <c r="AG736" s="16" t="s">
        <v>100</v>
      </c>
      <c r="AH736" s="16" t="s">
        <v>105</v>
      </c>
    </row>
    <row r="737" spans="1:34" x14ac:dyDescent="0.25">
      <c r="A737" s="19" t="s">
        <v>30</v>
      </c>
      <c r="B737" s="19">
        <v>1</v>
      </c>
      <c r="C737" s="19">
        <v>21</v>
      </c>
      <c r="D737" s="19">
        <v>908</v>
      </c>
      <c r="E737" s="19" t="s">
        <v>40</v>
      </c>
      <c r="F737" s="19" t="s">
        <v>41</v>
      </c>
      <c r="G737" s="19">
        <v>20</v>
      </c>
      <c r="H737" s="19">
        <v>20</v>
      </c>
      <c r="I737" s="19" t="s">
        <v>100</v>
      </c>
      <c r="J737" s="19" t="s">
        <v>166</v>
      </c>
      <c r="K737" s="19" t="s">
        <v>166</v>
      </c>
      <c r="L737" s="19">
        <v>1</v>
      </c>
      <c r="M737" s="19" t="s">
        <v>102</v>
      </c>
      <c r="N737" s="19" t="s">
        <v>50</v>
      </c>
      <c r="O737" s="19" t="s">
        <v>82</v>
      </c>
      <c r="P737" s="19" t="s">
        <v>100</v>
      </c>
      <c r="Q737" s="19" t="s">
        <v>106</v>
      </c>
      <c r="R737" s="19"/>
      <c r="S737" s="61"/>
      <c r="T737" s="19">
        <v>201610</v>
      </c>
      <c r="U737" s="19" t="s">
        <v>37</v>
      </c>
      <c r="V737" s="20">
        <v>0</v>
      </c>
      <c r="W737" s="20">
        <v>222100</v>
      </c>
      <c r="X737" s="19"/>
      <c r="Y737" s="19">
        <v>758507</v>
      </c>
      <c r="Z737" s="19"/>
      <c r="AA737" s="19" t="s">
        <v>35</v>
      </c>
      <c r="AB737" s="19" t="s">
        <v>107</v>
      </c>
      <c r="AC737" s="19"/>
      <c r="AD737" s="19" t="s">
        <v>560</v>
      </c>
      <c r="AE737" s="17" t="s">
        <v>36</v>
      </c>
      <c r="AG737" s="16" t="s">
        <v>100</v>
      </c>
      <c r="AH737" s="16" t="s">
        <v>105</v>
      </c>
    </row>
    <row r="738" spans="1:34" x14ac:dyDescent="0.25">
      <c r="A738" s="19" t="s">
        <v>30</v>
      </c>
      <c r="B738" s="19">
        <v>1</v>
      </c>
      <c r="C738" s="19">
        <v>21</v>
      </c>
      <c r="D738" s="19">
        <v>908</v>
      </c>
      <c r="E738" s="19" t="s">
        <v>40</v>
      </c>
      <c r="F738" s="19" t="s">
        <v>41</v>
      </c>
      <c r="G738" s="19">
        <v>20</v>
      </c>
      <c r="H738" s="19">
        <v>20</v>
      </c>
      <c r="I738" s="19" t="s">
        <v>100</v>
      </c>
      <c r="J738" s="19" t="s">
        <v>166</v>
      </c>
      <c r="K738" s="19" t="s">
        <v>166</v>
      </c>
      <c r="L738" s="19">
        <v>1</v>
      </c>
      <c r="M738" s="19" t="s">
        <v>102</v>
      </c>
      <c r="N738" s="19" t="s">
        <v>46</v>
      </c>
      <c r="O738" s="19"/>
      <c r="P738" s="19" t="s">
        <v>57</v>
      </c>
      <c r="Q738" s="19" t="s">
        <v>210</v>
      </c>
      <c r="R738" s="19">
        <v>2830302</v>
      </c>
      <c r="S738" s="61" t="s">
        <v>211</v>
      </c>
      <c r="T738" s="19">
        <v>201610</v>
      </c>
      <c r="U738" s="19" t="s">
        <v>37</v>
      </c>
      <c r="V738" s="20">
        <v>575555.29</v>
      </c>
      <c r="W738" s="20">
        <v>575555.29</v>
      </c>
      <c r="X738" s="19" t="s">
        <v>56</v>
      </c>
      <c r="Y738" s="19">
        <v>758507</v>
      </c>
      <c r="Z738" s="19"/>
      <c r="AA738" s="19" t="s">
        <v>35</v>
      </c>
      <c r="AB738" s="19" t="s">
        <v>55</v>
      </c>
      <c r="AC738" s="19"/>
      <c r="AD738" s="19" t="s">
        <v>212</v>
      </c>
      <c r="AE738" s="17" t="s">
        <v>45</v>
      </c>
      <c r="AG738" s="16">
        <v>8454</v>
      </c>
      <c r="AH738" s="16" t="s">
        <v>105</v>
      </c>
    </row>
    <row r="739" spans="1:34" x14ac:dyDescent="0.25">
      <c r="A739" s="19" t="s">
        <v>30</v>
      </c>
      <c r="B739" s="19">
        <v>1</v>
      </c>
      <c r="C739" s="19">
        <v>21</v>
      </c>
      <c r="D739" s="19">
        <v>908</v>
      </c>
      <c r="E739" s="19" t="s">
        <v>40</v>
      </c>
      <c r="F739" s="19" t="s">
        <v>41</v>
      </c>
      <c r="G739" s="19">
        <v>20</v>
      </c>
      <c r="H739" s="19">
        <v>20</v>
      </c>
      <c r="I739" s="19" t="s">
        <v>100</v>
      </c>
      <c r="J739" s="19" t="s">
        <v>166</v>
      </c>
      <c r="K739" s="19" t="s">
        <v>166</v>
      </c>
      <c r="L739" s="19">
        <v>1</v>
      </c>
      <c r="M739" s="19" t="s">
        <v>102</v>
      </c>
      <c r="N739" s="19" t="s">
        <v>46</v>
      </c>
      <c r="O739" s="19"/>
      <c r="P739" s="19" t="s">
        <v>57</v>
      </c>
      <c r="Q739" s="19" t="s">
        <v>210</v>
      </c>
      <c r="R739" s="19">
        <v>2837335</v>
      </c>
      <c r="S739" s="61">
        <v>2016048031</v>
      </c>
      <c r="T739" s="19">
        <v>201610</v>
      </c>
      <c r="U739" s="19" t="s">
        <v>37</v>
      </c>
      <c r="V739" s="20">
        <v>284321.3</v>
      </c>
      <c r="W739" s="20">
        <v>284321.3</v>
      </c>
      <c r="X739" s="19" t="s">
        <v>56</v>
      </c>
      <c r="Y739" s="19">
        <v>758507</v>
      </c>
      <c r="Z739" s="19"/>
      <c r="AA739" s="19" t="s">
        <v>35</v>
      </c>
      <c r="AB739" s="19" t="s">
        <v>55</v>
      </c>
      <c r="AC739" s="19"/>
      <c r="AD739" s="19" t="s">
        <v>213</v>
      </c>
      <c r="AE739" s="17" t="s">
        <v>45</v>
      </c>
      <c r="AG739" s="16">
        <v>8454</v>
      </c>
      <c r="AH739" s="16" t="s">
        <v>105</v>
      </c>
    </row>
    <row r="740" spans="1:34" x14ac:dyDescent="0.25">
      <c r="A740" s="19" t="s">
        <v>30</v>
      </c>
      <c r="B740" s="19">
        <v>1</v>
      </c>
      <c r="C740" s="19">
        <v>21</v>
      </c>
      <c r="D740" s="19">
        <v>908</v>
      </c>
      <c r="E740" s="19" t="s">
        <v>40</v>
      </c>
      <c r="F740" s="19" t="s">
        <v>41</v>
      </c>
      <c r="G740" s="19">
        <v>20</v>
      </c>
      <c r="H740" s="19">
        <v>20</v>
      </c>
      <c r="I740" s="19" t="s">
        <v>100</v>
      </c>
      <c r="J740" s="19" t="s">
        <v>166</v>
      </c>
      <c r="K740" s="19" t="s">
        <v>166</v>
      </c>
      <c r="L740" s="19">
        <v>1</v>
      </c>
      <c r="M740" s="19" t="s">
        <v>102</v>
      </c>
      <c r="N740" s="19" t="s">
        <v>46</v>
      </c>
      <c r="O740" s="19"/>
      <c r="P740" s="19" t="s">
        <v>57</v>
      </c>
      <c r="Q740" s="19" t="s">
        <v>210</v>
      </c>
      <c r="R740" s="19">
        <v>2846843</v>
      </c>
      <c r="S740" s="61">
        <v>2016049935</v>
      </c>
      <c r="T740" s="19">
        <v>201610</v>
      </c>
      <c r="U740" s="19" t="s">
        <v>37</v>
      </c>
      <c r="V740" s="20">
        <v>427474.09</v>
      </c>
      <c r="W740" s="20">
        <v>427474.09</v>
      </c>
      <c r="X740" s="19" t="s">
        <v>56</v>
      </c>
      <c r="Y740" s="19">
        <v>758507</v>
      </c>
      <c r="Z740" s="19"/>
      <c r="AA740" s="19" t="s">
        <v>35</v>
      </c>
      <c r="AB740" s="19" t="s">
        <v>55</v>
      </c>
      <c r="AC740" s="19"/>
      <c r="AD740" s="19" t="s">
        <v>555</v>
      </c>
      <c r="AE740" s="17" t="s">
        <v>45</v>
      </c>
      <c r="AG740" s="16">
        <v>8454</v>
      </c>
      <c r="AH740" s="16" t="s">
        <v>105</v>
      </c>
    </row>
    <row r="741" spans="1:34" x14ac:dyDescent="0.25">
      <c r="A741" s="19" t="s">
        <v>30</v>
      </c>
      <c r="B741" s="19">
        <v>1</v>
      </c>
      <c r="C741" s="19">
        <v>21</v>
      </c>
      <c r="D741" s="19">
        <v>908</v>
      </c>
      <c r="E741" s="19" t="s">
        <v>40</v>
      </c>
      <c r="F741" s="19" t="s">
        <v>41</v>
      </c>
      <c r="G741" s="19">
        <v>20</v>
      </c>
      <c r="H741" s="19">
        <v>20</v>
      </c>
      <c r="I741" s="19" t="s">
        <v>100</v>
      </c>
      <c r="J741" s="19" t="s">
        <v>166</v>
      </c>
      <c r="K741" s="19" t="s">
        <v>166</v>
      </c>
      <c r="L741" s="19">
        <v>1</v>
      </c>
      <c r="M741" s="19" t="s">
        <v>102</v>
      </c>
      <c r="N741" s="19" t="s">
        <v>46</v>
      </c>
      <c r="O741" s="19"/>
      <c r="P741" s="19" t="s">
        <v>57</v>
      </c>
      <c r="Q741" s="19" t="s">
        <v>210</v>
      </c>
      <c r="R741" s="19">
        <v>2846846</v>
      </c>
      <c r="S741" s="61" t="s">
        <v>556</v>
      </c>
      <c r="T741" s="19">
        <v>201610</v>
      </c>
      <c r="U741" s="19" t="s">
        <v>37</v>
      </c>
      <c r="V741" s="20">
        <v>94225.55</v>
      </c>
      <c r="W741" s="20">
        <v>94225.55</v>
      </c>
      <c r="X741" s="19" t="s">
        <v>56</v>
      </c>
      <c r="Y741" s="19">
        <v>758507</v>
      </c>
      <c r="Z741" s="19"/>
      <c r="AA741" s="19" t="s">
        <v>35</v>
      </c>
      <c r="AB741" s="19" t="s">
        <v>55</v>
      </c>
      <c r="AC741" s="19"/>
      <c r="AD741" s="19" t="s">
        <v>555</v>
      </c>
      <c r="AE741" s="17" t="s">
        <v>45</v>
      </c>
      <c r="AG741" s="16">
        <v>8454</v>
      </c>
      <c r="AH741" s="16" t="s">
        <v>105</v>
      </c>
    </row>
    <row r="742" spans="1:34" x14ac:dyDescent="0.25">
      <c r="A742" s="19" t="s">
        <v>30</v>
      </c>
      <c r="B742" s="19">
        <v>1</v>
      </c>
      <c r="C742" s="19">
        <v>21</v>
      </c>
      <c r="D742" s="19">
        <v>908</v>
      </c>
      <c r="E742" s="19" t="s">
        <v>40</v>
      </c>
      <c r="F742" s="19" t="s">
        <v>41</v>
      </c>
      <c r="G742" s="19">
        <v>20</v>
      </c>
      <c r="H742" s="19">
        <v>20</v>
      </c>
      <c r="I742" s="19" t="s">
        <v>100</v>
      </c>
      <c r="J742" s="19" t="s">
        <v>166</v>
      </c>
      <c r="K742" s="19" t="s">
        <v>166</v>
      </c>
      <c r="L742" s="19">
        <v>1</v>
      </c>
      <c r="M742" s="19" t="s">
        <v>102</v>
      </c>
      <c r="N742" s="19" t="s">
        <v>46</v>
      </c>
      <c r="O742" s="19"/>
      <c r="P742" s="19" t="s">
        <v>57</v>
      </c>
      <c r="Q742" s="19" t="s">
        <v>210</v>
      </c>
      <c r="R742" s="19">
        <v>2864942</v>
      </c>
      <c r="S742" s="61">
        <v>2016054665</v>
      </c>
      <c r="T742" s="19">
        <v>201610</v>
      </c>
      <c r="U742" s="19" t="s">
        <v>37</v>
      </c>
      <c r="V742" s="20">
        <v>307786.19</v>
      </c>
      <c r="W742" s="20">
        <v>307786.19</v>
      </c>
      <c r="X742" s="19" t="s">
        <v>56</v>
      </c>
      <c r="Y742" s="19">
        <v>758507</v>
      </c>
      <c r="Z742" s="19"/>
      <c r="AA742" s="19" t="s">
        <v>35</v>
      </c>
      <c r="AB742" s="19" t="s">
        <v>55</v>
      </c>
      <c r="AC742" s="19"/>
      <c r="AD742" s="19" t="s">
        <v>557</v>
      </c>
      <c r="AE742" s="17" t="s">
        <v>45</v>
      </c>
      <c r="AG742" s="16">
        <v>8454</v>
      </c>
      <c r="AH742" s="16" t="s">
        <v>105</v>
      </c>
    </row>
    <row r="743" spans="1:34" x14ac:dyDescent="0.25">
      <c r="A743" s="19" t="s">
        <v>30</v>
      </c>
      <c r="B743" s="19">
        <v>1</v>
      </c>
      <c r="C743" s="19">
        <v>21</v>
      </c>
      <c r="D743" s="19">
        <v>908</v>
      </c>
      <c r="E743" s="19" t="s">
        <v>40</v>
      </c>
      <c r="F743" s="19" t="s">
        <v>41</v>
      </c>
      <c r="G743" s="19">
        <v>20</v>
      </c>
      <c r="H743" s="19">
        <v>20</v>
      </c>
      <c r="I743" s="19" t="s">
        <v>100</v>
      </c>
      <c r="J743" s="19" t="s">
        <v>166</v>
      </c>
      <c r="K743" s="19" t="s">
        <v>166</v>
      </c>
      <c r="L743" s="19">
        <v>1</v>
      </c>
      <c r="M743" s="19" t="s">
        <v>102</v>
      </c>
      <c r="N743" s="19" t="s">
        <v>46</v>
      </c>
      <c r="O743" s="19"/>
      <c r="P743" s="19" t="s">
        <v>100</v>
      </c>
      <c r="Q743" s="19" t="s">
        <v>57</v>
      </c>
      <c r="R743" s="19">
        <v>2830302</v>
      </c>
      <c r="S743" s="61"/>
      <c r="T743" s="19">
        <v>201610</v>
      </c>
      <c r="U743" s="19" t="s">
        <v>34</v>
      </c>
      <c r="V743" s="20">
        <v>0</v>
      </c>
      <c r="W743" s="20">
        <v>-575555.29</v>
      </c>
      <c r="X743" s="19"/>
      <c r="Y743" s="19">
        <v>758507</v>
      </c>
      <c r="Z743" s="19"/>
      <c r="AA743" s="19" t="s">
        <v>35</v>
      </c>
      <c r="AB743" s="19" t="s">
        <v>214</v>
      </c>
      <c r="AC743" s="19"/>
      <c r="AD743" s="19" t="s">
        <v>558</v>
      </c>
      <c r="AE743" s="17" t="s">
        <v>36</v>
      </c>
      <c r="AG743" s="16" t="s">
        <v>100</v>
      </c>
      <c r="AH743" s="16" t="s">
        <v>105</v>
      </c>
    </row>
    <row r="744" spans="1:34" x14ac:dyDescent="0.25">
      <c r="A744" s="19" t="s">
        <v>30</v>
      </c>
      <c r="B744" s="19">
        <v>1</v>
      </c>
      <c r="C744" s="19">
        <v>21</v>
      </c>
      <c r="D744" s="19">
        <v>908</v>
      </c>
      <c r="E744" s="19" t="s">
        <v>40</v>
      </c>
      <c r="F744" s="19" t="s">
        <v>41</v>
      </c>
      <c r="G744" s="19">
        <v>20</v>
      </c>
      <c r="H744" s="19">
        <v>20</v>
      </c>
      <c r="I744" s="19" t="s">
        <v>100</v>
      </c>
      <c r="J744" s="19" t="s">
        <v>166</v>
      </c>
      <c r="K744" s="19" t="s">
        <v>166</v>
      </c>
      <c r="L744" s="19">
        <v>1</v>
      </c>
      <c r="M744" s="19" t="s">
        <v>102</v>
      </c>
      <c r="N744" s="19" t="s">
        <v>46</v>
      </c>
      <c r="O744" s="19" t="s">
        <v>82</v>
      </c>
      <c r="P744" s="19" t="s">
        <v>100</v>
      </c>
      <c r="Q744" s="19" t="s">
        <v>106</v>
      </c>
      <c r="R744" s="19"/>
      <c r="S744" s="61"/>
      <c r="T744" s="19">
        <v>201610</v>
      </c>
      <c r="U744" s="19" t="s">
        <v>34</v>
      </c>
      <c r="V744" s="20">
        <v>0</v>
      </c>
      <c r="W744" s="20">
        <v>-681842.68</v>
      </c>
      <c r="X744" s="19"/>
      <c r="Y744" s="19">
        <v>758507</v>
      </c>
      <c r="Z744" s="19"/>
      <c r="AA744" s="19" t="s">
        <v>35</v>
      </c>
      <c r="AB744" s="19" t="s">
        <v>107</v>
      </c>
      <c r="AC744" s="19"/>
      <c r="AD744" s="19" t="s">
        <v>559</v>
      </c>
      <c r="AE744" s="17" t="s">
        <v>36</v>
      </c>
      <c r="AG744" s="16" t="s">
        <v>100</v>
      </c>
      <c r="AH744" s="16" t="s">
        <v>105</v>
      </c>
    </row>
    <row r="745" spans="1:34" x14ac:dyDescent="0.25">
      <c r="A745" s="19" t="s">
        <v>30</v>
      </c>
      <c r="B745" s="19">
        <v>1</v>
      </c>
      <c r="C745" s="19">
        <v>21</v>
      </c>
      <c r="D745" s="19">
        <v>908</v>
      </c>
      <c r="E745" s="19" t="s">
        <v>40</v>
      </c>
      <c r="F745" s="19" t="s">
        <v>41</v>
      </c>
      <c r="G745" s="19">
        <v>20</v>
      </c>
      <c r="H745" s="19">
        <v>20</v>
      </c>
      <c r="I745" s="19" t="s">
        <v>100</v>
      </c>
      <c r="J745" s="19" t="s">
        <v>166</v>
      </c>
      <c r="K745" s="19" t="s">
        <v>166</v>
      </c>
      <c r="L745" s="19">
        <v>1</v>
      </c>
      <c r="M745" s="19" t="s">
        <v>102</v>
      </c>
      <c r="N745" s="19" t="s">
        <v>46</v>
      </c>
      <c r="O745" s="19" t="s">
        <v>82</v>
      </c>
      <c r="P745" s="19" t="s">
        <v>100</v>
      </c>
      <c r="Q745" s="19" t="s">
        <v>106</v>
      </c>
      <c r="R745" s="19"/>
      <c r="S745" s="61"/>
      <c r="T745" s="19">
        <v>201610</v>
      </c>
      <c r="U745" s="19" t="s">
        <v>37</v>
      </c>
      <c r="V745" s="20">
        <v>0</v>
      </c>
      <c r="W745" s="20">
        <v>372328.11</v>
      </c>
      <c r="X745" s="19"/>
      <c r="Y745" s="19">
        <v>758507</v>
      </c>
      <c r="Z745" s="19"/>
      <c r="AA745" s="19" t="s">
        <v>35</v>
      </c>
      <c r="AB745" s="19" t="s">
        <v>107</v>
      </c>
      <c r="AC745" s="19"/>
      <c r="AD745" s="19" t="s">
        <v>560</v>
      </c>
      <c r="AE745" s="17" t="s">
        <v>36</v>
      </c>
      <c r="AG745" s="16" t="s">
        <v>100</v>
      </c>
      <c r="AH745" s="16" t="s">
        <v>105</v>
      </c>
    </row>
    <row r="746" spans="1:34" x14ac:dyDescent="0.25">
      <c r="A746" s="19" t="s">
        <v>30</v>
      </c>
      <c r="B746" s="19">
        <v>1</v>
      </c>
      <c r="C746" s="19">
        <v>21</v>
      </c>
      <c r="D746" s="19">
        <v>908</v>
      </c>
      <c r="E746" s="19" t="s">
        <v>40</v>
      </c>
      <c r="F746" s="19" t="s">
        <v>41</v>
      </c>
      <c r="G746" s="19">
        <v>20</v>
      </c>
      <c r="H746" s="19">
        <v>20</v>
      </c>
      <c r="I746" s="19" t="s">
        <v>100</v>
      </c>
      <c r="J746" s="19" t="s">
        <v>168</v>
      </c>
      <c r="K746" s="19" t="s">
        <v>168</v>
      </c>
      <c r="L746" s="19">
        <v>1</v>
      </c>
      <c r="M746" s="19" t="s">
        <v>102</v>
      </c>
      <c r="N746" s="19" t="s">
        <v>50</v>
      </c>
      <c r="O746" s="19"/>
      <c r="P746" s="19" t="s">
        <v>57</v>
      </c>
      <c r="Q746" s="19" t="s">
        <v>331</v>
      </c>
      <c r="R746" s="19">
        <v>2858234</v>
      </c>
      <c r="S746" s="61" t="s">
        <v>591</v>
      </c>
      <c r="T746" s="19">
        <v>201610</v>
      </c>
      <c r="U746" s="19" t="s">
        <v>37</v>
      </c>
      <c r="V746" s="20">
        <v>9888</v>
      </c>
      <c r="W746" s="20">
        <v>9888</v>
      </c>
      <c r="X746" s="19" t="s">
        <v>56</v>
      </c>
      <c r="Y746" s="19">
        <v>758587</v>
      </c>
      <c r="Z746" s="19"/>
      <c r="AA746" s="19" t="s">
        <v>35</v>
      </c>
      <c r="AB746" s="19" t="s">
        <v>55</v>
      </c>
      <c r="AC746" s="19"/>
      <c r="AD746" s="19" t="s">
        <v>585</v>
      </c>
      <c r="AE746" s="17" t="s">
        <v>45</v>
      </c>
      <c r="AG746" s="16">
        <v>8454</v>
      </c>
      <c r="AH746" s="16" t="s">
        <v>105</v>
      </c>
    </row>
    <row r="747" spans="1:34" x14ac:dyDescent="0.25">
      <c r="A747" s="19" t="s">
        <v>30</v>
      </c>
      <c r="B747" s="19">
        <v>1</v>
      </c>
      <c r="C747" s="19">
        <v>21</v>
      </c>
      <c r="D747" s="19">
        <v>908</v>
      </c>
      <c r="E747" s="19" t="s">
        <v>40</v>
      </c>
      <c r="F747" s="19" t="s">
        <v>41</v>
      </c>
      <c r="G747" s="19">
        <v>20</v>
      </c>
      <c r="H747" s="19">
        <v>20</v>
      </c>
      <c r="I747" s="19" t="s">
        <v>100</v>
      </c>
      <c r="J747" s="19" t="s">
        <v>168</v>
      </c>
      <c r="K747" s="19" t="s">
        <v>168</v>
      </c>
      <c r="L747" s="19">
        <v>1</v>
      </c>
      <c r="M747" s="19" t="s">
        <v>102</v>
      </c>
      <c r="N747" s="19" t="s">
        <v>50</v>
      </c>
      <c r="O747" s="19"/>
      <c r="P747" s="19" t="s">
        <v>57</v>
      </c>
      <c r="Q747" s="19" t="s">
        <v>331</v>
      </c>
      <c r="R747" s="19">
        <v>2858236</v>
      </c>
      <c r="S747" s="61" t="s">
        <v>592</v>
      </c>
      <c r="T747" s="19">
        <v>201610</v>
      </c>
      <c r="U747" s="19" t="s">
        <v>37</v>
      </c>
      <c r="V747" s="20">
        <v>9045.2800000000007</v>
      </c>
      <c r="W747" s="20">
        <v>9045.2800000000007</v>
      </c>
      <c r="X747" s="19" t="s">
        <v>56</v>
      </c>
      <c r="Y747" s="19">
        <v>758587</v>
      </c>
      <c r="Z747" s="19"/>
      <c r="AA747" s="19" t="s">
        <v>35</v>
      </c>
      <c r="AB747" s="19" t="s">
        <v>55</v>
      </c>
      <c r="AC747" s="19"/>
      <c r="AD747" s="19" t="s">
        <v>585</v>
      </c>
      <c r="AE747" s="17" t="s">
        <v>45</v>
      </c>
      <c r="AG747" s="16">
        <v>8454</v>
      </c>
      <c r="AH747" s="16" t="s">
        <v>105</v>
      </c>
    </row>
    <row r="748" spans="1:34" x14ac:dyDescent="0.25">
      <c r="A748" s="19" t="s">
        <v>30</v>
      </c>
      <c r="B748" s="19">
        <v>1</v>
      </c>
      <c r="C748" s="19">
        <v>21</v>
      </c>
      <c r="D748" s="19">
        <v>908</v>
      </c>
      <c r="E748" s="19" t="s">
        <v>40</v>
      </c>
      <c r="F748" s="19" t="s">
        <v>41</v>
      </c>
      <c r="G748" s="19">
        <v>20</v>
      </c>
      <c r="H748" s="19">
        <v>20</v>
      </c>
      <c r="I748" s="19" t="s">
        <v>100</v>
      </c>
      <c r="J748" s="19" t="s">
        <v>168</v>
      </c>
      <c r="K748" s="19" t="s">
        <v>168</v>
      </c>
      <c r="L748" s="19">
        <v>1</v>
      </c>
      <c r="M748" s="19" t="s">
        <v>102</v>
      </c>
      <c r="N748" s="19" t="s">
        <v>50</v>
      </c>
      <c r="O748" s="19" t="s">
        <v>82</v>
      </c>
      <c r="P748" s="19" t="s">
        <v>100</v>
      </c>
      <c r="Q748" s="19" t="s">
        <v>106</v>
      </c>
      <c r="R748" s="19"/>
      <c r="S748" s="61"/>
      <c r="T748" s="19">
        <v>201610</v>
      </c>
      <c r="U748" s="19" t="s">
        <v>34</v>
      </c>
      <c r="V748" s="20">
        <v>0</v>
      </c>
      <c r="W748" s="20">
        <v>-24017.7</v>
      </c>
      <c r="X748" s="19"/>
      <c r="Y748" s="19">
        <v>758507</v>
      </c>
      <c r="Z748" s="19"/>
      <c r="AA748" s="19" t="s">
        <v>35</v>
      </c>
      <c r="AB748" s="19" t="s">
        <v>107</v>
      </c>
      <c r="AC748" s="19"/>
      <c r="AD748" s="19" t="s">
        <v>559</v>
      </c>
      <c r="AE748" s="17" t="s">
        <v>36</v>
      </c>
      <c r="AG748" s="16" t="s">
        <v>100</v>
      </c>
      <c r="AH748" s="16" t="s">
        <v>105</v>
      </c>
    </row>
    <row r="749" spans="1:34" x14ac:dyDescent="0.25">
      <c r="A749" s="19" t="s">
        <v>30</v>
      </c>
      <c r="B749" s="19">
        <v>1</v>
      </c>
      <c r="C749" s="19">
        <v>21</v>
      </c>
      <c r="D749" s="19">
        <v>908</v>
      </c>
      <c r="E749" s="19" t="s">
        <v>40</v>
      </c>
      <c r="F749" s="19" t="s">
        <v>41</v>
      </c>
      <c r="G749" s="19">
        <v>20</v>
      </c>
      <c r="H749" s="19">
        <v>20</v>
      </c>
      <c r="I749" s="19" t="s">
        <v>100</v>
      </c>
      <c r="J749" s="19" t="s">
        <v>168</v>
      </c>
      <c r="K749" s="19" t="s">
        <v>168</v>
      </c>
      <c r="L749" s="19">
        <v>1</v>
      </c>
      <c r="M749" s="19" t="s">
        <v>102</v>
      </c>
      <c r="N749" s="19" t="s">
        <v>50</v>
      </c>
      <c r="O749" s="19" t="s">
        <v>82</v>
      </c>
      <c r="P749" s="19" t="s">
        <v>100</v>
      </c>
      <c r="Q749" s="19" t="s">
        <v>106</v>
      </c>
      <c r="R749" s="19"/>
      <c r="S749" s="61"/>
      <c r="T749" s="19">
        <v>201610</v>
      </c>
      <c r="U749" s="19" t="s">
        <v>37</v>
      </c>
      <c r="V749" s="20">
        <v>0</v>
      </c>
      <c r="W749" s="20">
        <v>15735.2</v>
      </c>
      <c r="X749" s="19"/>
      <c r="Y749" s="19">
        <v>758507</v>
      </c>
      <c r="Z749" s="19"/>
      <c r="AA749" s="19" t="s">
        <v>35</v>
      </c>
      <c r="AB749" s="19" t="s">
        <v>107</v>
      </c>
      <c r="AC749" s="19"/>
      <c r="AD749" s="19" t="s">
        <v>560</v>
      </c>
      <c r="AE749" s="17" t="s">
        <v>36</v>
      </c>
      <c r="AG749" s="16" t="s">
        <v>100</v>
      </c>
      <c r="AH749" s="16" t="s">
        <v>105</v>
      </c>
    </row>
    <row r="750" spans="1:34" x14ac:dyDescent="0.25">
      <c r="A750" s="19" t="s">
        <v>30</v>
      </c>
      <c r="B750" s="19">
        <v>1</v>
      </c>
      <c r="C750" s="19">
        <v>21</v>
      </c>
      <c r="D750" s="19">
        <v>908</v>
      </c>
      <c r="E750" s="19" t="s">
        <v>40</v>
      </c>
      <c r="F750" s="19" t="s">
        <v>41</v>
      </c>
      <c r="G750" s="19">
        <v>20</v>
      </c>
      <c r="H750" s="19">
        <v>20</v>
      </c>
      <c r="I750" s="19" t="s">
        <v>100</v>
      </c>
      <c r="J750" s="19" t="s">
        <v>168</v>
      </c>
      <c r="K750" s="19" t="s">
        <v>168</v>
      </c>
      <c r="L750" s="19">
        <v>1</v>
      </c>
      <c r="M750" s="19" t="s">
        <v>102</v>
      </c>
      <c r="N750" s="19" t="s">
        <v>46</v>
      </c>
      <c r="O750" s="19"/>
      <c r="P750" s="19" t="s">
        <v>57</v>
      </c>
      <c r="Q750" s="19" t="s">
        <v>210</v>
      </c>
      <c r="R750" s="19">
        <v>2830302</v>
      </c>
      <c r="S750" s="61" t="s">
        <v>211</v>
      </c>
      <c r="T750" s="19">
        <v>201610</v>
      </c>
      <c r="U750" s="19" t="s">
        <v>37</v>
      </c>
      <c r="V750" s="20">
        <v>41768.019999999997</v>
      </c>
      <c r="W750" s="20">
        <v>41768.019999999997</v>
      </c>
      <c r="X750" s="19" t="s">
        <v>56</v>
      </c>
      <c r="Y750" s="19">
        <v>758507</v>
      </c>
      <c r="Z750" s="19"/>
      <c r="AA750" s="19" t="s">
        <v>35</v>
      </c>
      <c r="AB750" s="19" t="s">
        <v>55</v>
      </c>
      <c r="AC750" s="19"/>
      <c r="AD750" s="19" t="s">
        <v>212</v>
      </c>
      <c r="AE750" s="17" t="s">
        <v>45</v>
      </c>
      <c r="AG750" s="16">
        <v>8454</v>
      </c>
      <c r="AH750" s="16" t="s">
        <v>105</v>
      </c>
    </row>
    <row r="751" spans="1:34" x14ac:dyDescent="0.25">
      <c r="A751" s="19" t="s">
        <v>30</v>
      </c>
      <c r="B751" s="19">
        <v>1</v>
      </c>
      <c r="C751" s="19">
        <v>21</v>
      </c>
      <c r="D751" s="19">
        <v>908</v>
      </c>
      <c r="E751" s="19" t="s">
        <v>40</v>
      </c>
      <c r="F751" s="19" t="s">
        <v>41</v>
      </c>
      <c r="G751" s="19">
        <v>20</v>
      </c>
      <c r="H751" s="19">
        <v>20</v>
      </c>
      <c r="I751" s="19" t="s">
        <v>100</v>
      </c>
      <c r="J751" s="19" t="s">
        <v>168</v>
      </c>
      <c r="K751" s="19" t="s">
        <v>168</v>
      </c>
      <c r="L751" s="19">
        <v>1</v>
      </c>
      <c r="M751" s="19" t="s">
        <v>102</v>
      </c>
      <c r="N751" s="19" t="s">
        <v>46</v>
      </c>
      <c r="O751" s="19"/>
      <c r="P751" s="19" t="s">
        <v>57</v>
      </c>
      <c r="Q751" s="19" t="s">
        <v>210</v>
      </c>
      <c r="R751" s="19">
        <v>2837335</v>
      </c>
      <c r="S751" s="61">
        <v>2016048031</v>
      </c>
      <c r="T751" s="19">
        <v>201610</v>
      </c>
      <c r="U751" s="19" t="s">
        <v>37</v>
      </c>
      <c r="V751" s="20">
        <v>49942</v>
      </c>
      <c r="W751" s="20">
        <v>49942</v>
      </c>
      <c r="X751" s="19" t="s">
        <v>56</v>
      </c>
      <c r="Y751" s="19">
        <v>758507</v>
      </c>
      <c r="Z751" s="19"/>
      <c r="AA751" s="19" t="s">
        <v>35</v>
      </c>
      <c r="AB751" s="19" t="s">
        <v>55</v>
      </c>
      <c r="AC751" s="19"/>
      <c r="AD751" s="19" t="s">
        <v>213</v>
      </c>
      <c r="AE751" s="17" t="s">
        <v>45</v>
      </c>
      <c r="AG751" s="16">
        <v>8454</v>
      </c>
      <c r="AH751" s="16" t="s">
        <v>105</v>
      </c>
    </row>
    <row r="752" spans="1:34" x14ac:dyDescent="0.25">
      <c r="A752" s="19" t="s">
        <v>30</v>
      </c>
      <c r="B752" s="19">
        <v>1</v>
      </c>
      <c r="C752" s="19">
        <v>21</v>
      </c>
      <c r="D752" s="19">
        <v>908</v>
      </c>
      <c r="E752" s="19" t="s">
        <v>40</v>
      </c>
      <c r="F752" s="19" t="s">
        <v>41</v>
      </c>
      <c r="G752" s="19">
        <v>20</v>
      </c>
      <c r="H752" s="19">
        <v>20</v>
      </c>
      <c r="I752" s="19" t="s">
        <v>100</v>
      </c>
      <c r="J752" s="19" t="s">
        <v>168</v>
      </c>
      <c r="K752" s="19" t="s">
        <v>168</v>
      </c>
      <c r="L752" s="19">
        <v>1</v>
      </c>
      <c r="M752" s="19" t="s">
        <v>102</v>
      </c>
      <c r="N752" s="19" t="s">
        <v>46</v>
      </c>
      <c r="O752" s="19"/>
      <c r="P752" s="19" t="s">
        <v>57</v>
      </c>
      <c r="Q752" s="19" t="s">
        <v>210</v>
      </c>
      <c r="R752" s="19">
        <v>2846843</v>
      </c>
      <c r="S752" s="61">
        <v>2016049935</v>
      </c>
      <c r="T752" s="19">
        <v>201610</v>
      </c>
      <c r="U752" s="19" t="s">
        <v>37</v>
      </c>
      <c r="V752" s="20">
        <v>94642.72</v>
      </c>
      <c r="W752" s="20">
        <v>94642.72</v>
      </c>
      <c r="X752" s="19" t="s">
        <v>56</v>
      </c>
      <c r="Y752" s="19">
        <v>758507</v>
      </c>
      <c r="Z752" s="19"/>
      <c r="AA752" s="19" t="s">
        <v>35</v>
      </c>
      <c r="AB752" s="19" t="s">
        <v>55</v>
      </c>
      <c r="AC752" s="19"/>
      <c r="AD752" s="19" t="s">
        <v>555</v>
      </c>
      <c r="AE752" s="17" t="s">
        <v>45</v>
      </c>
      <c r="AG752" s="16">
        <v>8454</v>
      </c>
      <c r="AH752" s="16" t="s">
        <v>105</v>
      </c>
    </row>
    <row r="753" spans="1:34" x14ac:dyDescent="0.25">
      <c r="A753" s="19" t="s">
        <v>30</v>
      </c>
      <c r="B753" s="19">
        <v>1</v>
      </c>
      <c r="C753" s="19">
        <v>21</v>
      </c>
      <c r="D753" s="19">
        <v>908</v>
      </c>
      <c r="E753" s="19" t="s">
        <v>40</v>
      </c>
      <c r="F753" s="19" t="s">
        <v>41</v>
      </c>
      <c r="G753" s="19">
        <v>20</v>
      </c>
      <c r="H753" s="19">
        <v>20</v>
      </c>
      <c r="I753" s="19" t="s">
        <v>100</v>
      </c>
      <c r="J753" s="19" t="s">
        <v>168</v>
      </c>
      <c r="K753" s="19" t="s">
        <v>168</v>
      </c>
      <c r="L753" s="19">
        <v>1</v>
      </c>
      <c r="M753" s="19" t="s">
        <v>102</v>
      </c>
      <c r="N753" s="19" t="s">
        <v>46</v>
      </c>
      <c r="O753" s="19"/>
      <c r="P753" s="19" t="s">
        <v>57</v>
      </c>
      <c r="Q753" s="19" t="s">
        <v>210</v>
      </c>
      <c r="R753" s="19">
        <v>2846846</v>
      </c>
      <c r="S753" s="61" t="s">
        <v>556</v>
      </c>
      <c r="T753" s="19">
        <v>201610</v>
      </c>
      <c r="U753" s="19" t="s">
        <v>37</v>
      </c>
      <c r="V753" s="20">
        <v>6025.36</v>
      </c>
      <c r="W753" s="20">
        <v>6025.36</v>
      </c>
      <c r="X753" s="19" t="s">
        <v>56</v>
      </c>
      <c r="Y753" s="19">
        <v>758507</v>
      </c>
      <c r="Z753" s="19"/>
      <c r="AA753" s="19" t="s">
        <v>35</v>
      </c>
      <c r="AB753" s="19" t="s">
        <v>55</v>
      </c>
      <c r="AC753" s="19"/>
      <c r="AD753" s="19" t="s">
        <v>555</v>
      </c>
      <c r="AE753" s="17" t="s">
        <v>45</v>
      </c>
      <c r="AG753" s="16">
        <v>8454</v>
      </c>
      <c r="AH753" s="16" t="s">
        <v>105</v>
      </c>
    </row>
    <row r="754" spans="1:34" x14ac:dyDescent="0.25">
      <c r="A754" s="19" t="s">
        <v>30</v>
      </c>
      <c r="B754" s="19">
        <v>1</v>
      </c>
      <c r="C754" s="19">
        <v>21</v>
      </c>
      <c r="D754" s="19">
        <v>908</v>
      </c>
      <c r="E754" s="19" t="s">
        <v>40</v>
      </c>
      <c r="F754" s="19" t="s">
        <v>41</v>
      </c>
      <c r="G754" s="19">
        <v>20</v>
      </c>
      <c r="H754" s="19">
        <v>20</v>
      </c>
      <c r="I754" s="19" t="s">
        <v>100</v>
      </c>
      <c r="J754" s="19" t="s">
        <v>168</v>
      </c>
      <c r="K754" s="19" t="s">
        <v>168</v>
      </c>
      <c r="L754" s="19">
        <v>1</v>
      </c>
      <c r="M754" s="19" t="s">
        <v>102</v>
      </c>
      <c r="N754" s="19" t="s">
        <v>46</v>
      </c>
      <c r="O754" s="19"/>
      <c r="P754" s="19" t="s">
        <v>57</v>
      </c>
      <c r="Q754" s="19" t="s">
        <v>210</v>
      </c>
      <c r="R754" s="19">
        <v>2864942</v>
      </c>
      <c r="S754" s="61">
        <v>2016054665</v>
      </c>
      <c r="T754" s="19">
        <v>201610</v>
      </c>
      <c r="U754" s="19" t="s">
        <v>37</v>
      </c>
      <c r="V754" s="20">
        <v>82308.789999999994</v>
      </c>
      <c r="W754" s="20">
        <v>82308.789999999994</v>
      </c>
      <c r="X754" s="19" t="s">
        <v>56</v>
      </c>
      <c r="Y754" s="19">
        <v>758507</v>
      </c>
      <c r="Z754" s="19"/>
      <c r="AA754" s="19" t="s">
        <v>35</v>
      </c>
      <c r="AB754" s="19" t="s">
        <v>55</v>
      </c>
      <c r="AC754" s="19"/>
      <c r="AD754" s="19" t="s">
        <v>557</v>
      </c>
      <c r="AE754" s="17" t="s">
        <v>45</v>
      </c>
      <c r="AG754" s="16">
        <v>8454</v>
      </c>
      <c r="AH754" s="16" t="s">
        <v>105</v>
      </c>
    </row>
    <row r="755" spans="1:34" x14ac:dyDescent="0.25">
      <c r="A755" s="19" t="s">
        <v>30</v>
      </c>
      <c r="B755" s="19">
        <v>1</v>
      </c>
      <c r="C755" s="19">
        <v>21</v>
      </c>
      <c r="D755" s="19">
        <v>908</v>
      </c>
      <c r="E755" s="19" t="s">
        <v>40</v>
      </c>
      <c r="F755" s="19" t="s">
        <v>41</v>
      </c>
      <c r="G755" s="19">
        <v>20</v>
      </c>
      <c r="H755" s="19">
        <v>20</v>
      </c>
      <c r="I755" s="19" t="s">
        <v>100</v>
      </c>
      <c r="J755" s="19" t="s">
        <v>168</v>
      </c>
      <c r="K755" s="19" t="s">
        <v>168</v>
      </c>
      <c r="L755" s="19">
        <v>1</v>
      </c>
      <c r="M755" s="19" t="s">
        <v>102</v>
      </c>
      <c r="N755" s="19" t="s">
        <v>46</v>
      </c>
      <c r="O755" s="19"/>
      <c r="P755" s="19" t="s">
        <v>100</v>
      </c>
      <c r="Q755" s="19" t="s">
        <v>57</v>
      </c>
      <c r="R755" s="19">
        <v>2830302</v>
      </c>
      <c r="S755" s="61"/>
      <c r="T755" s="19">
        <v>201610</v>
      </c>
      <c r="U755" s="19" t="s">
        <v>34</v>
      </c>
      <c r="V755" s="20">
        <v>0</v>
      </c>
      <c r="W755" s="20">
        <v>-41768.019999999997</v>
      </c>
      <c r="X755" s="19"/>
      <c r="Y755" s="19">
        <v>758507</v>
      </c>
      <c r="Z755" s="19"/>
      <c r="AA755" s="19" t="s">
        <v>35</v>
      </c>
      <c r="AB755" s="19" t="s">
        <v>214</v>
      </c>
      <c r="AC755" s="19"/>
      <c r="AD755" s="19" t="s">
        <v>558</v>
      </c>
      <c r="AE755" s="17" t="s">
        <v>36</v>
      </c>
      <c r="AG755" s="16" t="s">
        <v>100</v>
      </c>
      <c r="AH755" s="16" t="s">
        <v>105</v>
      </c>
    </row>
    <row r="756" spans="1:34" x14ac:dyDescent="0.25">
      <c r="A756" s="19" t="s">
        <v>30</v>
      </c>
      <c r="B756" s="19">
        <v>1</v>
      </c>
      <c r="C756" s="19">
        <v>21</v>
      </c>
      <c r="D756" s="19">
        <v>908</v>
      </c>
      <c r="E756" s="19" t="s">
        <v>40</v>
      </c>
      <c r="F756" s="19" t="s">
        <v>41</v>
      </c>
      <c r="G756" s="19">
        <v>20</v>
      </c>
      <c r="H756" s="19">
        <v>20</v>
      </c>
      <c r="I756" s="19" t="s">
        <v>100</v>
      </c>
      <c r="J756" s="19" t="s">
        <v>168</v>
      </c>
      <c r="K756" s="19" t="s">
        <v>168</v>
      </c>
      <c r="L756" s="19">
        <v>1</v>
      </c>
      <c r="M756" s="19" t="s">
        <v>102</v>
      </c>
      <c r="N756" s="19" t="s">
        <v>46</v>
      </c>
      <c r="O756" s="19" t="s">
        <v>82</v>
      </c>
      <c r="P756" s="19" t="s">
        <v>100</v>
      </c>
      <c r="Q756" s="19" t="s">
        <v>106</v>
      </c>
      <c r="R756" s="19"/>
      <c r="S756" s="61"/>
      <c r="T756" s="19">
        <v>201610</v>
      </c>
      <c r="U756" s="19" t="s">
        <v>34</v>
      </c>
      <c r="V756" s="20">
        <v>0</v>
      </c>
      <c r="W756" s="20">
        <v>-345954.99</v>
      </c>
      <c r="X756" s="19"/>
      <c r="Y756" s="19">
        <v>758507</v>
      </c>
      <c r="Z756" s="19"/>
      <c r="AA756" s="19" t="s">
        <v>35</v>
      </c>
      <c r="AB756" s="19" t="s">
        <v>107</v>
      </c>
      <c r="AC756" s="19"/>
      <c r="AD756" s="19" t="s">
        <v>559</v>
      </c>
      <c r="AE756" s="17" t="s">
        <v>36</v>
      </c>
      <c r="AG756" s="16" t="s">
        <v>100</v>
      </c>
      <c r="AH756" s="16" t="s">
        <v>105</v>
      </c>
    </row>
    <row r="757" spans="1:34" x14ac:dyDescent="0.25">
      <c r="A757" s="19" t="s">
        <v>30</v>
      </c>
      <c r="B757" s="19">
        <v>1</v>
      </c>
      <c r="C757" s="19">
        <v>21</v>
      </c>
      <c r="D757" s="19">
        <v>908</v>
      </c>
      <c r="E757" s="19" t="s">
        <v>40</v>
      </c>
      <c r="F757" s="19" t="s">
        <v>41</v>
      </c>
      <c r="G757" s="19">
        <v>20</v>
      </c>
      <c r="H757" s="19">
        <v>20</v>
      </c>
      <c r="I757" s="19" t="s">
        <v>100</v>
      </c>
      <c r="J757" s="19" t="s">
        <v>168</v>
      </c>
      <c r="K757" s="19" t="s">
        <v>168</v>
      </c>
      <c r="L757" s="19">
        <v>1</v>
      </c>
      <c r="M757" s="19" t="s">
        <v>102</v>
      </c>
      <c r="N757" s="19" t="s">
        <v>46</v>
      </c>
      <c r="O757" s="19" t="s">
        <v>82</v>
      </c>
      <c r="P757" s="19" t="s">
        <v>100</v>
      </c>
      <c r="Q757" s="19" t="s">
        <v>106</v>
      </c>
      <c r="R757" s="19"/>
      <c r="S757" s="61"/>
      <c r="T757" s="19">
        <v>201610</v>
      </c>
      <c r="U757" s="19" t="s">
        <v>37</v>
      </c>
      <c r="V757" s="20">
        <v>0</v>
      </c>
      <c r="W757" s="20">
        <v>81755.360000000001</v>
      </c>
      <c r="X757" s="19"/>
      <c r="Y757" s="19">
        <v>758507</v>
      </c>
      <c r="Z757" s="19"/>
      <c r="AA757" s="19" t="s">
        <v>35</v>
      </c>
      <c r="AB757" s="19" t="s">
        <v>107</v>
      </c>
      <c r="AC757" s="19"/>
      <c r="AD757" s="19" t="s">
        <v>560</v>
      </c>
      <c r="AE757" s="17" t="s">
        <v>36</v>
      </c>
      <c r="AG757" s="16" t="s">
        <v>100</v>
      </c>
      <c r="AH757" s="16" t="s">
        <v>105</v>
      </c>
    </row>
    <row r="758" spans="1:34" x14ac:dyDescent="0.25">
      <c r="A758" s="19" t="s">
        <v>30</v>
      </c>
      <c r="B758" s="19">
        <v>1</v>
      </c>
      <c r="C758" s="19">
        <v>21</v>
      </c>
      <c r="D758" s="19">
        <v>908</v>
      </c>
      <c r="E758" s="19" t="s">
        <v>40</v>
      </c>
      <c r="F758" s="19" t="s">
        <v>41</v>
      </c>
      <c r="G758" s="19">
        <v>20</v>
      </c>
      <c r="H758" s="19">
        <v>20</v>
      </c>
      <c r="I758" s="19" t="s">
        <v>100</v>
      </c>
      <c r="J758" s="19" t="s">
        <v>169</v>
      </c>
      <c r="K758" s="19" t="s">
        <v>169</v>
      </c>
      <c r="L758" s="19">
        <v>1</v>
      </c>
      <c r="M758" s="19" t="s">
        <v>102</v>
      </c>
      <c r="N758" s="19" t="s">
        <v>46</v>
      </c>
      <c r="O758" s="19"/>
      <c r="P758" s="19" t="s">
        <v>57</v>
      </c>
      <c r="Q758" s="19" t="s">
        <v>210</v>
      </c>
      <c r="R758" s="19">
        <v>2830302</v>
      </c>
      <c r="S758" s="61" t="s">
        <v>211</v>
      </c>
      <c r="T758" s="19">
        <v>201610</v>
      </c>
      <c r="U758" s="19" t="s">
        <v>37</v>
      </c>
      <c r="V758" s="20">
        <v>59475.78</v>
      </c>
      <c r="W758" s="20">
        <v>59475.78</v>
      </c>
      <c r="X758" s="19" t="s">
        <v>56</v>
      </c>
      <c r="Y758" s="19">
        <v>758507</v>
      </c>
      <c r="Z758" s="19"/>
      <c r="AA758" s="19" t="s">
        <v>35</v>
      </c>
      <c r="AB758" s="19" t="s">
        <v>55</v>
      </c>
      <c r="AC758" s="19"/>
      <c r="AD758" s="19" t="s">
        <v>212</v>
      </c>
      <c r="AE758" s="17" t="s">
        <v>45</v>
      </c>
      <c r="AG758" s="16">
        <v>8454</v>
      </c>
      <c r="AH758" s="16" t="s">
        <v>105</v>
      </c>
    </row>
    <row r="759" spans="1:34" x14ac:dyDescent="0.25">
      <c r="A759" s="19" t="s">
        <v>30</v>
      </c>
      <c r="B759" s="19">
        <v>1</v>
      </c>
      <c r="C759" s="19">
        <v>21</v>
      </c>
      <c r="D759" s="19">
        <v>908</v>
      </c>
      <c r="E759" s="19" t="s">
        <v>40</v>
      </c>
      <c r="F759" s="19" t="s">
        <v>41</v>
      </c>
      <c r="G759" s="19">
        <v>20</v>
      </c>
      <c r="H759" s="19">
        <v>20</v>
      </c>
      <c r="I759" s="19" t="s">
        <v>100</v>
      </c>
      <c r="J759" s="19" t="s">
        <v>169</v>
      </c>
      <c r="K759" s="19" t="s">
        <v>169</v>
      </c>
      <c r="L759" s="19">
        <v>1</v>
      </c>
      <c r="M759" s="19" t="s">
        <v>102</v>
      </c>
      <c r="N759" s="19" t="s">
        <v>46</v>
      </c>
      <c r="O759" s="19"/>
      <c r="P759" s="19" t="s">
        <v>57</v>
      </c>
      <c r="Q759" s="19" t="s">
        <v>210</v>
      </c>
      <c r="R759" s="19">
        <v>2837335</v>
      </c>
      <c r="S759" s="61">
        <v>2016048031</v>
      </c>
      <c r="T759" s="19">
        <v>201610</v>
      </c>
      <c r="U759" s="19" t="s">
        <v>37</v>
      </c>
      <c r="V759" s="20">
        <v>15244</v>
      </c>
      <c r="W759" s="20">
        <v>15244</v>
      </c>
      <c r="X759" s="19" t="s">
        <v>56</v>
      </c>
      <c r="Y759" s="19">
        <v>758507</v>
      </c>
      <c r="Z759" s="19"/>
      <c r="AA759" s="19" t="s">
        <v>35</v>
      </c>
      <c r="AB759" s="19" t="s">
        <v>55</v>
      </c>
      <c r="AC759" s="19"/>
      <c r="AD759" s="19" t="s">
        <v>213</v>
      </c>
      <c r="AE759" s="17" t="s">
        <v>45</v>
      </c>
      <c r="AG759" s="16">
        <v>8454</v>
      </c>
      <c r="AH759" s="16" t="s">
        <v>105</v>
      </c>
    </row>
    <row r="760" spans="1:34" x14ac:dyDescent="0.25">
      <c r="A760" s="19" t="s">
        <v>30</v>
      </c>
      <c r="B760" s="19">
        <v>1</v>
      </c>
      <c r="C760" s="19">
        <v>21</v>
      </c>
      <c r="D760" s="19">
        <v>908</v>
      </c>
      <c r="E760" s="19" t="s">
        <v>40</v>
      </c>
      <c r="F760" s="19" t="s">
        <v>41</v>
      </c>
      <c r="G760" s="19">
        <v>20</v>
      </c>
      <c r="H760" s="19">
        <v>20</v>
      </c>
      <c r="I760" s="19" t="s">
        <v>100</v>
      </c>
      <c r="J760" s="19" t="s">
        <v>169</v>
      </c>
      <c r="K760" s="19" t="s">
        <v>169</v>
      </c>
      <c r="L760" s="19">
        <v>1</v>
      </c>
      <c r="M760" s="19" t="s">
        <v>102</v>
      </c>
      <c r="N760" s="19" t="s">
        <v>46</v>
      </c>
      <c r="O760" s="19"/>
      <c r="P760" s="19" t="s">
        <v>57</v>
      </c>
      <c r="Q760" s="19" t="s">
        <v>210</v>
      </c>
      <c r="R760" s="19">
        <v>2846843</v>
      </c>
      <c r="S760" s="61">
        <v>2016049935</v>
      </c>
      <c r="T760" s="19">
        <v>201610</v>
      </c>
      <c r="U760" s="19" t="s">
        <v>37</v>
      </c>
      <c r="V760" s="20">
        <v>21646</v>
      </c>
      <c r="W760" s="20">
        <v>21646</v>
      </c>
      <c r="X760" s="19" t="s">
        <v>56</v>
      </c>
      <c r="Y760" s="19">
        <v>758507</v>
      </c>
      <c r="Z760" s="19"/>
      <c r="AA760" s="19" t="s">
        <v>35</v>
      </c>
      <c r="AB760" s="19" t="s">
        <v>55</v>
      </c>
      <c r="AC760" s="19"/>
      <c r="AD760" s="19" t="s">
        <v>555</v>
      </c>
      <c r="AE760" s="17" t="s">
        <v>45</v>
      </c>
      <c r="AG760" s="16">
        <v>8454</v>
      </c>
      <c r="AH760" s="16" t="s">
        <v>105</v>
      </c>
    </row>
    <row r="761" spans="1:34" x14ac:dyDescent="0.25">
      <c r="A761" s="19" t="s">
        <v>30</v>
      </c>
      <c r="B761" s="19">
        <v>1</v>
      </c>
      <c r="C761" s="19">
        <v>21</v>
      </c>
      <c r="D761" s="19">
        <v>908</v>
      </c>
      <c r="E761" s="19" t="s">
        <v>40</v>
      </c>
      <c r="F761" s="19" t="s">
        <v>41</v>
      </c>
      <c r="G761" s="19">
        <v>20</v>
      </c>
      <c r="H761" s="19">
        <v>20</v>
      </c>
      <c r="I761" s="19" t="s">
        <v>100</v>
      </c>
      <c r="J761" s="19" t="s">
        <v>169</v>
      </c>
      <c r="K761" s="19" t="s">
        <v>169</v>
      </c>
      <c r="L761" s="19">
        <v>1</v>
      </c>
      <c r="M761" s="19" t="s">
        <v>102</v>
      </c>
      <c r="N761" s="19" t="s">
        <v>46</v>
      </c>
      <c r="O761" s="19"/>
      <c r="P761" s="19" t="s">
        <v>57</v>
      </c>
      <c r="Q761" s="19" t="s">
        <v>210</v>
      </c>
      <c r="R761" s="19">
        <v>2864942</v>
      </c>
      <c r="S761" s="61">
        <v>2016054665</v>
      </c>
      <c r="T761" s="19">
        <v>201610</v>
      </c>
      <c r="U761" s="19" t="s">
        <v>37</v>
      </c>
      <c r="V761" s="20">
        <v>15244</v>
      </c>
      <c r="W761" s="20">
        <v>15244</v>
      </c>
      <c r="X761" s="19" t="s">
        <v>56</v>
      </c>
      <c r="Y761" s="19">
        <v>758507</v>
      </c>
      <c r="Z761" s="19"/>
      <c r="AA761" s="19" t="s">
        <v>35</v>
      </c>
      <c r="AB761" s="19" t="s">
        <v>55</v>
      </c>
      <c r="AC761" s="19"/>
      <c r="AD761" s="19" t="s">
        <v>557</v>
      </c>
      <c r="AE761" s="17" t="s">
        <v>45</v>
      </c>
      <c r="AG761" s="16">
        <v>8454</v>
      </c>
      <c r="AH761" s="16" t="s">
        <v>105</v>
      </c>
    </row>
    <row r="762" spans="1:34" x14ac:dyDescent="0.25">
      <c r="A762" s="19" t="s">
        <v>30</v>
      </c>
      <c r="B762" s="19">
        <v>1</v>
      </c>
      <c r="C762" s="19">
        <v>21</v>
      </c>
      <c r="D762" s="19">
        <v>908</v>
      </c>
      <c r="E762" s="19" t="s">
        <v>40</v>
      </c>
      <c r="F762" s="19" t="s">
        <v>41</v>
      </c>
      <c r="G762" s="19">
        <v>20</v>
      </c>
      <c r="H762" s="19">
        <v>20</v>
      </c>
      <c r="I762" s="19" t="s">
        <v>100</v>
      </c>
      <c r="J762" s="19" t="s">
        <v>169</v>
      </c>
      <c r="K762" s="19" t="s">
        <v>169</v>
      </c>
      <c r="L762" s="19">
        <v>1</v>
      </c>
      <c r="M762" s="19" t="s">
        <v>102</v>
      </c>
      <c r="N762" s="19" t="s">
        <v>46</v>
      </c>
      <c r="O762" s="19"/>
      <c r="P762" s="19" t="s">
        <v>100</v>
      </c>
      <c r="Q762" s="19" t="s">
        <v>57</v>
      </c>
      <c r="R762" s="19">
        <v>2830302</v>
      </c>
      <c r="S762" s="61"/>
      <c r="T762" s="19">
        <v>201610</v>
      </c>
      <c r="U762" s="19" t="s">
        <v>34</v>
      </c>
      <c r="V762" s="20">
        <v>0</v>
      </c>
      <c r="W762" s="20">
        <v>-59475.78</v>
      </c>
      <c r="X762" s="19"/>
      <c r="Y762" s="19">
        <v>758507</v>
      </c>
      <c r="Z762" s="19"/>
      <c r="AA762" s="19" t="s">
        <v>35</v>
      </c>
      <c r="AB762" s="19" t="s">
        <v>214</v>
      </c>
      <c r="AC762" s="19"/>
      <c r="AD762" s="19" t="s">
        <v>558</v>
      </c>
      <c r="AE762" s="17" t="s">
        <v>36</v>
      </c>
      <c r="AG762" s="16" t="s">
        <v>100</v>
      </c>
      <c r="AH762" s="16" t="s">
        <v>105</v>
      </c>
    </row>
    <row r="763" spans="1:34" x14ac:dyDescent="0.25">
      <c r="A763" s="19" t="s">
        <v>30</v>
      </c>
      <c r="B763" s="19">
        <v>1</v>
      </c>
      <c r="C763" s="19">
        <v>21</v>
      </c>
      <c r="D763" s="19">
        <v>908</v>
      </c>
      <c r="E763" s="19" t="s">
        <v>40</v>
      </c>
      <c r="F763" s="19" t="s">
        <v>41</v>
      </c>
      <c r="G763" s="19">
        <v>20</v>
      </c>
      <c r="H763" s="19">
        <v>20</v>
      </c>
      <c r="I763" s="19" t="s">
        <v>100</v>
      </c>
      <c r="J763" s="19" t="s">
        <v>169</v>
      </c>
      <c r="K763" s="19" t="s">
        <v>169</v>
      </c>
      <c r="L763" s="19">
        <v>1</v>
      </c>
      <c r="M763" s="19" t="s">
        <v>102</v>
      </c>
      <c r="N763" s="19" t="s">
        <v>46</v>
      </c>
      <c r="O763" s="19" t="s">
        <v>82</v>
      </c>
      <c r="P763" s="19" t="s">
        <v>100</v>
      </c>
      <c r="Q763" s="19" t="s">
        <v>106</v>
      </c>
      <c r="R763" s="19"/>
      <c r="S763" s="61"/>
      <c r="T763" s="19">
        <v>201610</v>
      </c>
      <c r="U763" s="19" t="s">
        <v>34</v>
      </c>
      <c r="V763" s="20">
        <v>0</v>
      </c>
      <c r="W763" s="20">
        <v>-74175.34</v>
      </c>
      <c r="X763" s="19"/>
      <c r="Y763" s="19">
        <v>758507</v>
      </c>
      <c r="Z763" s="19"/>
      <c r="AA763" s="19" t="s">
        <v>35</v>
      </c>
      <c r="AB763" s="19" t="s">
        <v>107</v>
      </c>
      <c r="AC763" s="19"/>
      <c r="AD763" s="19" t="s">
        <v>559</v>
      </c>
      <c r="AE763" s="17" t="s">
        <v>36</v>
      </c>
      <c r="AG763" s="16" t="s">
        <v>100</v>
      </c>
      <c r="AH763" s="16" t="s">
        <v>105</v>
      </c>
    </row>
    <row r="764" spans="1:34" x14ac:dyDescent="0.25">
      <c r="A764" s="19" t="s">
        <v>30</v>
      </c>
      <c r="B764" s="19">
        <v>1</v>
      </c>
      <c r="C764" s="19">
        <v>21</v>
      </c>
      <c r="D764" s="19">
        <v>908</v>
      </c>
      <c r="E764" s="19" t="s">
        <v>40</v>
      </c>
      <c r="F764" s="19" t="s">
        <v>41</v>
      </c>
      <c r="G764" s="19">
        <v>20</v>
      </c>
      <c r="H764" s="19">
        <v>20</v>
      </c>
      <c r="I764" s="19" t="s">
        <v>100</v>
      </c>
      <c r="J764" s="19" t="s">
        <v>169</v>
      </c>
      <c r="K764" s="19" t="s">
        <v>169</v>
      </c>
      <c r="L764" s="19">
        <v>1</v>
      </c>
      <c r="M764" s="19" t="s">
        <v>102</v>
      </c>
      <c r="N764" s="19" t="s">
        <v>46</v>
      </c>
      <c r="O764" s="19" t="s">
        <v>82</v>
      </c>
      <c r="P764" s="19" t="s">
        <v>100</v>
      </c>
      <c r="Q764" s="19" t="s">
        <v>106</v>
      </c>
      <c r="R764" s="19"/>
      <c r="S764" s="61"/>
      <c r="T764" s="19">
        <v>201610</v>
      </c>
      <c r="U764" s="19" t="s">
        <v>37</v>
      </c>
      <c r="V764" s="20">
        <v>0</v>
      </c>
      <c r="W764" s="20">
        <v>15244</v>
      </c>
      <c r="X764" s="19"/>
      <c r="Y764" s="19">
        <v>758507</v>
      </c>
      <c r="Z764" s="19"/>
      <c r="AA764" s="19" t="s">
        <v>35</v>
      </c>
      <c r="AB764" s="19" t="s">
        <v>107</v>
      </c>
      <c r="AC764" s="19"/>
      <c r="AD764" s="19" t="s">
        <v>560</v>
      </c>
      <c r="AE764" s="17" t="s">
        <v>36</v>
      </c>
      <c r="AG764" s="16" t="s">
        <v>100</v>
      </c>
      <c r="AH764" s="16" t="s">
        <v>105</v>
      </c>
    </row>
    <row r="765" spans="1:34" x14ac:dyDescent="0.25">
      <c r="A765" s="19" t="s">
        <v>30</v>
      </c>
      <c r="B765" s="19">
        <v>1</v>
      </c>
      <c r="C765" s="19">
        <v>21</v>
      </c>
      <c r="D765" s="19">
        <v>908</v>
      </c>
      <c r="E765" s="19" t="s">
        <v>40</v>
      </c>
      <c r="F765" s="19" t="s">
        <v>41</v>
      </c>
      <c r="G765" s="19">
        <v>20</v>
      </c>
      <c r="H765" s="19">
        <v>20</v>
      </c>
      <c r="I765" s="19" t="s">
        <v>100</v>
      </c>
      <c r="J765" s="19" t="s">
        <v>185</v>
      </c>
      <c r="K765" s="19" t="s">
        <v>185</v>
      </c>
      <c r="L765" s="19">
        <v>1</v>
      </c>
      <c r="M765" s="19" t="s">
        <v>102</v>
      </c>
      <c r="N765" s="19" t="s">
        <v>46</v>
      </c>
      <c r="O765" s="19"/>
      <c r="P765" s="19" t="s">
        <v>405</v>
      </c>
      <c r="Q765" s="19" t="s">
        <v>406</v>
      </c>
      <c r="R765" s="19">
        <v>2857017</v>
      </c>
      <c r="S765" s="61">
        <v>16047</v>
      </c>
      <c r="T765" s="19">
        <v>201610</v>
      </c>
      <c r="U765" s="19" t="s">
        <v>37</v>
      </c>
      <c r="V765" s="20">
        <v>2045.25</v>
      </c>
      <c r="W765" s="20">
        <v>2045.25</v>
      </c>
      <c r="X765" s="19" t="s">
        <v>56</v>
      </c>
      <c r="Y765" s="19">
        <v>742155</v>
      </c>
      <c r="Z765" s="19"/>
      <c r="AA765" s="19" t="s">
        <v>35</v>
      </c>
      <c r="AB765" s="19" t="s">
        <v>55</v>
      </c>
      <c r="AC765" s="19"/>
      <c r="AD765" s="19" t="s">
        <v>593</v>
      </c>
      <c r="AE765" s="17" t="s">
        <v>45</v>
      </c>
      <c r="AG765" s="16">
        <v>67053</v>
      </c>
      <c r="AH765" s="16" t="s">
        <v>105</v>
      </c>
    </row>
    <row r="766" spans="1:34" x14ac:dyDescent="0.25">
      <c r="A766" s="19" t="s">
        <v>30</v>
      </c>
      <c r="B766" s="19">
        <v>1</v>
      </c>
      <c r="C766" s="19">
        <v>21</v>
      </c>
      <c r="D766" s="19">
        <v>908</v>
      </c>
      <c r="E766" s="19" t="s">
        <v>40</v>
      </c>
      <c r="F766" s="19" t="s">
        <v>41</v>
      </c>
      <c r="G766" s="19">
        <v>20</v>
      </c>
      <c r="H766" s="19">
        <v>20</v>
      </c>
      <c r="I766" s="19" t="s">
        <v>100</v>
      </c>
      <c r="J766" s="19" t="s">
        <v>185</v>
      </c>
      <c r="K766" s="19" t="s">
        <v>185</v>
      </c>
      <c r="L766" s="19">
        <v>1</v>
      </c>
      <c r="M766" s="19" t="s">
        <v>102</v>
      </c>
      <c r="N766" s="19" t="s">
        <v>46</v>
      </c>
      <c r="O766" s="19"/>
      <c r="P766" s="19" t="s">
        <v>405</v>
      </c>
      <c r="Q766" s="19" t="s">
        <v>406</v>
      </c>
      <c r="R766" s="19">
        <v>2857018</v>
      </c>
      <c r="S766" s="61">
        <v>16049</v>
      </c>
      <c r="T766" s="19">
        <v>201610</v>
      </c>
      <c r="U766" s="19" t="s">
        <v>37</v>
      </c>
      <c r="V766" s="20">
        <v>2876.63</v>
      </c>
      <c r="W766" s="20">
        <v>2876.63</v>
      </c>
      <c r="X766" s="19" t="s">
        <v>56</v>
      </c>
      <c r="Y766" s="19">
        <v>742155</v>
      </c>
      <c r="Z766" s="19"/>
      <c r="AA766" s="19" t="s">
        <v>35</v>
      </c>
      <c r="AB766" s="19" t="s">
        <v>55</v>
      </c>
      <c r="AC766" s="19"/>
      <c r="AD766" s="19" t="s">
        <v>593</v>
      </c>
      <c r="AE766" s="17" t="s">
        <v>45</v>
      </c>
      <c r="AG766" s="16">
        <v>67053</v>
      </c>
      <c r="AH766" s="16" t="s">
        <v>105</v>
      </c>
    </row>
    <row r="767" spans="1:34" x14ac:dyDescent="0.25">
      <c r="A767" s="19" t="s">
        <v>30</v>
      </c>
      <c r="B767" s="19">
        <v>1</v>
      </c>
      <c r="C767" s="19">
        <v>21</v>
      </c>
      <c r="D767" s="19">
        <v>908</v>
      </c>
      <c r="E767" s="19" t="s">
        <v>40</v>
      </c>
      <c r="F767" s="19" t="s">
        <v>41</v>
      </c>
      <c r="G767" s="19">
        <v>20</v>
      </c>
      <c r="H767" s="19">
        <v>20</v>
      </c>
      <c r="I767" s="19" t="s">
        <v>100</v>
      </c>
      <c r="J767" s="19" t="s">
        <v>185</v>
      </c>
      <c r="K767" s="19" t="s">
        <v>185</v>
      </c>
      <c r="L767" s="19">
        <v>1</v>
      </c>
      <c r="M767" s="19" t="s">
        <v>102</v>
      </c>
      <c r="N767" s="19" t="s">
        <v>46</v>
      </c>
      <c r="O767" s="19"/>
      <c r="P767" s="19" t="s">
        <v>61</v>
      </c>
      <c r="Q767" s="19" t="s">
        <v>188</v>
      </c>
      <c r="R767" s="19">
        <v>2839608</v>
      </c>
      <c r="S767" s="61" t="s">
        <v>594</v>
      </c>
      <c r="T767" s="19">
        <v>201610</v>
      </c>
      <c r="U767" s="19" t="s">
        <v>37</v>
      </c>
      <c r="V767" s="20">
        <v>54890.64</v>
      </c>
      <c r="W767" s="20">
        <v>54890.64</v>
      </c>
      <c r="X767" s="19" t="s">
        <v>56</v>
      </c>
      <c r="Y767" s="19">
        <v>742156</v>
      </c>
      <c r="Z767" s="19"/>
      <c r="AA767" s="19" t="s">
        <v>35</v>
      </c>
      <c r="AB767" s="19" t="s">
        <v>55</v>
      </c>
      <c r="AC767" s="19"/>
      <c r="AD767" s="19" t="s">
        <v>568</v>
      </c>
      <c r="AE767" s="17" t="s">
        <v>45</v>
      </c>
      <c r="AG767" s="16">
        <v>68917</v>
      </c>
      <c r="AH767" s="16" t="s">
        <v>105</v>
      </c>
    </row>
    <row r="768" spans="1:34" x14ac:dyDescent="0.25">
      <c r="A768" s="19" t="s">
        <v>30</v>
      </c>
      <c r="B768" s="19">
        <v>1</v>
      </c>
      <c r="C768" s="19">
        <v>21</v>
      </c>
      <c r="D768" s="19">
        <v>908</v>
      </c>
      <c r="E768" s="19" t="s">
        <v>40</v>
      </c>
      <c r="F768" s="19" t="s">
        <v>41</v>
      </c>
      <c r="G768" s="19">
        <v>20</v>
      </c>
      <c r="H768" s="19">
        <v>20</v>
      </c>
      <c r="I768" s="19" t="s">
        <v>100</v>
      </c>
      <c r="J768" s="19" t="s">
        <v>185</v>
      </c>
      <c r="K768" s="19" t="s">
        <v>185</v>
      </c>
      <c r="L768" s="19">
        <v>1</v>
      </c>
      <c r="M768" s="19" t="s">
        <v>102</v>
      </c>
      <c r="N768" s="19" t="s">
        <v>46</v>
      </c>
      <c r="O768" s="19" t="s">
        <v>82</v>
      </c>
      <c r="P768" s="19" t="s">
        <v>100</v>
      </c>
      <c r="Q768" s="19" t="s">
        <v>412</v>
      </c>
      <c r="R768" s="19"/>
      <c r="S768" s="61"/>
      <c r="T768" s="19">
        <v>201610</v>
      </c>
      <c r="U768" s="19" t="s">
        <v>34</v>
      </c>
      <c r="V768" s="20">
        <v>0</v>
      </c>
      <c r="W768" s="20">
        <v>-125799.55</v>
      </c>
      <c r="X768" s="19"/>
      <c r="Y768" s="19">
        <v>742156</v>
      </c>
      <c r="Z768" s="19"/>
      <c r="AA768" s="19" t="s">
        <v>35</v>
      </c>
      <c r="AB768" s="19" t="s">
        <v>107</v>
      </c>
      <c r="AC768" s="19"/>
      <c r="AD768" s="19" t="s">
        <v>559</v>
      </c>
      <c r="AE768" s="17" t="s">
        <v>36</v>
      </c>
      <c r="AG768" s="16" t="s">
        <v>100</v>
      </c>
      <c r="AH768" s="16" t="s">
        <v>105</v>
      </c>
    </row>
    <row r="769" spans="1:34" x14ac:dyDescent="0.25">
      <c r="A769" s="19" t="s">
        <v>30</v>
      </c>
      <c r="B769" s="19">
        <v>1</v>
      </c>
      <c r="C769" s="19">
        <v>21</v>
      </c>
      <c r="D769" s="19">
        <v>908</v>
      </c>
      <c r="E769" s="19" t="s">
        <v>40</v>
      </c>
      <c r="F769" s="19" t="s">
        <v>41</v>
      </c>
      <c r="G769" s="19">
        <v>20</v>
      </c>
      <c r="H769" s="19">
        <v>20</v>
      </c>
      <c r="I769" s="19" t="s">
        <v>100</v>
      </c>
      <c r="J769" s="19" t="s">
        <v>185</v>
      </c>
      <c r="K769" s="19" t="s">
        <v>185</v>
      </c>
      <c r="L769" s="19">
        <v>1</v>
      </c>
      <c r="M769" s="19" t="s">
        <v>102</v>
      </c>
      <c r="N769" s="19" t="s">
        <v>46</v>
      </c>
      <c r="O769" s="19" t="s">
        <v>82</v>
      </c>
      <c r="P769" s="19" t="s">
        <v>100</v>
      </c>
      <c r="Q769" s="19" t="s">
        <v>412</v>
      </c>
      <c r="R769" s="19"/>
      <c r="S769" s="61"/>
      <c r="T769" s="19">
        <v>201610</v>
      </c>
      <c r="U769" s="19" t="s">
        <v>37</v>
      </c>
      <c r="V769" s="20">
        <v>0</v>
      </c>
      <c r="W769" s="20">
        <v>124295.79</v>
      </c>
      <c r="X769" s="19"/>
      <c r="Y769" s="19">
        <v>742156</v>
      </c>
      <c r="Z769" s="19"/>
      <c r="AA769" s="19" t="s">
        <v>35</v>
      </c>
      <c r="AB769" s="19" t="s">
        <v>107</v>
      </c>
      <c r="AC769" s="19"/>
      <c r="AD769" s="19" t="s">
        <v>560</v>
      </c>
      <c r="AE769" s="17" t="s">
        <v>36</v>
      </c>
      <c r="AG769" s="16" t="s">
        <v>100</v>
      </c>
      <c r="AH769" s="16" t="s">
        <v>105</v>
      </c>
    </row>
    <row r="770" spans="1:34" x14ac:dyDescent="0.25">
      <c r="A770" s="19" t="s">
        <v>30</v>
      </c>
      <c r="B770" s="19">
        <v>1</v>
      </c>
      <c r="C770" s="19">
        <v>21</v>
      </c>
      <c r="D770" s="19">
        <v>908</v>
      </c>
      <c r="E770" s="19" t="s">
        <v>40</v>
      </c>
      <c r="F770" s="19" t="s">
        <v>41</v>
      </c>
      <c r="G770" s="19">
        <v>20</v>
      </c>
      <c r="H770" s="19">
        <v>20</v>
      </c>
      <c r="I770" s="19" t="s">
        <v>100</v>
      </c>
      <c r="J770" s="19" t="s">
        <v>415</v>
      </c>
      <c r="K770" s="19" t="s">
        <v>415</v>
      </c>
      <c r="L770" s="19">
        <v>1</v>
      </c>
      <c r="M770" s="19" t="s">
        <v>102</v>
      </c>
      <c r="N770" s="19" t="s">
        <v>46</v>
      </c>
      <c r="O770" s="19"/>
      <c r="P770" s="19" t="s">
        <v>405</v>
      </c>
      <c r="Q770" s="19" t="s">
        <v>406</v>
      </c>
      <c r="R770" s="19">
        <v>2848092</v>
      </c>
      <c r="S770" s="61">
        <v>16046</v>
      </c>
      <c r="T770" s="19">
        <v>201610</v>
      </c>
      <c r="U770" s="19" t="s">
        <v>37</v>
      </c>
      <c r="V770" s="20">
        <v>54244.13</v>
      </c>
      <c r="W770" s="20">
        <v>54244.13</v>
      </c>
      <c r="X770" s="19" t="s">
        <v>56</v>
      </c>
      <c r="Y770" s="19">
        <v>742155</v>
      </c>
      <c r="Z770" s="19"/>
      <c r="AA770" s="19" t="s">
        <v>35</v>
      </c>
      <c r="AB770" s="19" t="s">
        <v>55</v>
      </c>
      <c r="AC770" s="19"/>
      <c r="AD770" s="19" t="s">
        <v>568</v>
      </c>
      <c r="AE770" s="17" t="s">
        <v>45</v>
      </c>
      <c r="AG770" s="16">
        <v>67053</v>
      </c>
      <c r="AH770" s="16" t="s">
        <v>105</v>
      </c>
    </row>
    <row r="771" spans="1:34" x14ac:dyDescent="0.25">
      <c r="A771" s="19" t="s">
        <v>30</v>
      </c>
      <c r="B771" s="19">
        <v>1</v>
      </c>
      <c r="C771" s="19">
        <v>21</v>
      </c>
      <c r="D771" s="19">
        <v>908</v>
      </c>
      <c r="E771" s="19" t="s">
        <v>40</v>
      </c>
      <c r="F771" s="19" t="s">
        <v>41</v>
      </c>
      <c r="G771" s="19">
        <v>20</v>
      </c>
      <c r="H771" s="19">
        <v>20</v>
      </c>
      <c r="I771" s="19" t="s">
        <v>100</v>
      </c>
      <c r="J771" s="19" t="s">
        <v>415</v>
      </c>
      <c r="K771" s="19" t="s">
        <v>415</v>
      </c>
      <c r="L771" s="19">
        <v>1</v>
      </c>
      <c r="M771" s="19" t="s">
        <v>102</v>
      </c>
      <c r="N771" s="19" t="s">
        <v>46</v>
      </c>
      <c r="O771" s="19"/>
      <c r="P771" s="19" t="s">
        <v>405</v>
      </c>
      <c r="Q771" s="19" t="s">
        <v>406</v>
      </c>
      <c r="R771" s="19">
        <v>2857022</v>
      </c>
      <c r="S771" s="61">
        <v>16048</v>
      </c>
      <c r="T771" s="19">
        <v>201610</v>
      </c>
      <c r="U771" s="19" t="s">
        <v>37</v>
      </c>
      <c r="V771" s="20">
        <v>50128.72</v>
      </c>
      <c r="W771" s="20">
        <v>50128.72</v>
      </c>
      <c r="X771" s="19" t="s">
        <v>56</v>
      </c>
      <c r="Y771" s="19">
        <v>742155</v>
      </c>
      <c r="Z771" s="19"/>
      <c r="AA771" s="19" t="s">
        <v>35</v>
      </c>
      <c r="AB771" s="19" t="s">
        <v>55</v>
      </c>
      <c r="AC771" s="19"/>
      <c r="AD771" s="19" t="s">
        <v>563</v>
      </c>
      <c r="AE771" s="17" t="s">
        <v>45</v>
      </c>
      <c r="AG771" s="16">
        <v>67053</v>
      </c>
      <c r="AH771" s="16" t="s">
        <v>105</v>
      </c>
    </row>
    <row r="772" spans="1:34" x14ac:dyDescent="0.25">
      <c r="A772" s="19" t="s">
        <v>30</v>
      </c>
      <c r="B772" s="19">
        <v>1</v>
      </c>
      <c r="C772" s="19">
        <v>21</v>
      </c>
      <c r="D772" s="19">
        <v>908</v>
      </c>
      <c r="E772" s="19" t="s">
        <v>40</v>
      </c>
      <c r="F772" s="19" t="s">
        <v>41</v>
      </c>
      <c r="G772" s="19">
        <v>20</v>
      </c>
      <c r="H772" s="19">
        <v>20</v>
      </c>
      <c r="I772" s="19" t="s">
        <v>100</v>
      </c>
      <c r="J772" s="19" t="s">
        <v>415</v>
      </c>
      <c r="K772" s="19" t="s">
        <v>415</v>
      </c>
      <c r="L772" s="19">
        <v>1</v>
      </c>
      <c r="M772" s="19" t="s">
        <v>102</v>
      </c>
      <c r="N772" s="19" t="s">
        <v>46</v>
      </c>
      <c r="O772" s="19" t="s">
        <v>82</v>
      </c>
      <c r="P772" s="19" t="s">
        <v>100</v>
      </c>
      <c r="Q772" s="19" t="s">
        <v>417</v>
      </c>
      <c r="R772" s="19"/>
      <c r="S772" s="61"/>
      <c r="T772" s="19">
        <v>201610</v>
      </c>
      <c r="U772" s="19" t="s">
        <v>34</v>
      </c>
      <c r="V772" s="20">
        <v>0</v>
      </c>
      <c r="W772" s="20">
        <v>-68918.58</v>
      </c>
      <c r="X772" s="19"/>
      <c r="Y772" s="19">
        <v>742155</v>
      </c>
      <c r="Z772" s="19"/>
      <c r="AA772" s="19" t="s">
        <v>35</v>
      </c>
      <c r="AB772" s="19" t="s">
        <v>107</v>
      </c>
      <c r="AC772" s="19"/>
      <c r="AD772" s="19" t="s">
        <v>559</v>
      </c>
      <c r="AE772" s="17" t="s">
        <v>36</v>
      </c>
      <c r="AG772" s="16" t="s">
        <v>100</v>
      </c>
      <c r="AH772" s="16" t="s">
        <v>105</v>
      </c>
    </row>
    <row r="773" spans="1:34" x14ac:dyDescent="0.25">
      <c r="A773" s="19" t="s">
        <v>30</v>
      </c>
      <c r="B773" s="19">
        <v>1</v>
      </c>
      <c r="C773" s="19">
        <v>21</v>
      </c>
      <c r="D773" s="19">
        <v>908</v>
      </c>
      <c r="E773" s="19" t="s">
        <v>40</v>
      </c>
      <c r="F773" s="19" t="s">
        <v>41</v>
      </c>
      <c r="G773" s="19">
        <v>20</v>
      </c>
      <c r="H773" s="19">
        <v>20</v>
      </c>
      <c r="I773" s="19" t="s">
        <v>100</v>
      </c>
      <c r="J773" s="19" t="s">
        <v>415</v>
      </c>
      <c r="K773" s="19" t="s">
        <v>415</v>
      </c>
      <c r="L773" s="19">
        <v>1</v>
      </c>
      <c r="M773" s="19" t="s">
        <v>102</v>
      </c>
      <c r="N773" s="19" t="s">
        <v>46</v>
      </c>
      <c r="O773" s="19" t="s">
        <v>82</v>
      </c>
      <c r="P773" s="19" t="s">
        <v>100</v>
      </c>
      <c r="Q773" s="19" t="s">
        <v>417</v>
      </c>
      <c r="R773" s="19"/>
      <c r="S773" s="61"/>
      <c r="T773" s="19">
        <v>201610</v>
      </c>
      <c r="U773" s="19" t="s">
        <v>37</v>
      </c>
      <c r="V773" s="20">
        <v>0</v>
      </c>
      <c r="W773" s="20">
        <v>69833.440000000002</v>
      </c>
      <c r="X773" s="19"/>
      <c r="Y773" s="19">
        <v>742155</v>
      </c>
      <c r="Z773" s="19"/>
      <c r="AA773" s="19" t="s">
        <v>35</v>
      </c>
      <c r="AB773" s="19" t="s">
        <v>107</v>
      </c>
      <c r="AC773" s="19"/>
      <c r="AD773" s="19" t="s">
        <v>560</v>
      </c>
      <c r="AE773" s="17" t="s">
        <v>36</v>
      </c>
      <c r="AG773" s="16" t="s">
        <v>100</v>
      </c>
      <c r="AH773" s="16" t="s">
        <v>105</v>
      </c>
    </row>
    <row r="774" spans="1:34" x14ac:dyDescent="0.25">
      <c r="A774" s="19" t="s">
        <v>30</v>
      </c>
      <c r="B774" s="19">
        <v>1</v>
      </c>
      <c r="C774" s="19">
        <v>21</v>
      </c>
      <c r="D774" s="19">
        <v>908</v>
      </c>
      <c r="E774" s="19" t="s">
        <v>40</v>
      </c>
      <c r="F774" s="19" t="s">
        <v>41</v>
      </c>
      <c r="G774" s="19">
        <v>20</v>
      </c>
      <c r="H774" s="19">
        <v>20</v>
      </c>
      <c r="I774" s="19" t="s">
        <v>100</v>
      </c>
      <c r="J774" s="19" t="s">
        <v>420</v>
      </c>
      <c r="K774" s="19" t="s">
        <v>420</v>
      </c>
      <c r="L774" s="19">
        <v>1</v>
      </c>
      <c r="M774" s="19" t="s">
        <v>102</v>
      </c>
      <c r="N774" s="19" t="s">
        <v>46</v>
      </c>
      <c r="O774" s="19"/>
      <c r="P774" s="19" t="s">
        <v>421</v>
      </c>
      <c r="Q774" s="19" t="s">
        <v>428</v>
      </c>
      <c r="R774" s="19">
        <v>2848164</v>
      </c>
      <c r="S774" s="61">
        <v>543050000</v>
      </c>
      <c r="T774" s="19">
        <v>201610</v>
      </c>
      <c r="U774" s="19" t="s">
        <v>37</v>
      </c>
      <c r="V774" s="20">
        <v>7897.5</v>
      </c>
      <c r="W774" s="20">
        <v>7897.5</v>
      </c>
      <c r="X774" s="19" t="s">
        <v>56</v>
      </c>
      <c r="Y774" s="19">
        <v>750593</v>
      </c>
      <c r="Z774" s="19"/>
      <c r="AA774" s="19" t="s">
        <v>35</v>
      </c>
      <c r="AB774" s="19" t="s">
        <v>55</v>
      </c>
      <c r="AC774" s="19"/>
      <c r="AD774" s="19" t="s">
        <v>568</v>
      </c>
      <c r="AE774" s="17" t="s">
        <v>45</v>
      </c>
      <c r="AG774" s="16">
        <v>87078</v>
      </c>
      <c r="AH774" s="16" t="s">
        <v>105</v>
      </c>
    </row>
    <row r="775" spans="1:34" x14ac:dyDescent="0.25">
      <c r="A775" s="19" t="s">
        <v>30</v>
      </c>
      <c r="B775" s="19">
        <v>1</v>
      </c>
      <c r="C775" s="19">
        <v>21</v>
      </c>
      <c r="D775" s="19">
        <v>908</v>
      </c>
      <c r="E775" s="19" t="s">
        <v>40</v>
      </c>
      <c r="F775" s="19" t="s">
        <v>41</v>
      </c>
      <c r="G775" s="19">
        <v>20</v>
      </c>
      <c r="H775" s="19">
        <v>20</v>
      </c>
      <c r="I775" s="19" t="s">
        <v>100</v>
      </c>
      <c r="J775" s="19" t="s">
        <v>420</v>
      </c>
      <c r="K775" s="19" t="s">
        <v>420</v>
      </c>
      <c r="L775" s="19">
        <v>1</v>
      </c>
      <c r="M775" s="19" t="s">
        <v>102</v>
      </c>
      <c r="N775" s="19" t="s">
        <v>46</v>
      </c>
      <c r="O775" s="19"/>
      <c r="P775" s="19" t="s">
        <v>421</v>
      </c>
      <c r="Q775" s="19" t="s">
        <v>428</v>
      </c>
      <c r="R775" s="19">
        <v>2848165</v>
      </c>
      <c r="S775" s="61">
        <v>54113</v>
      </c>
      <c r="T775" s="19">
        <v>201610</v>
      </c>
      <c r="U775" s="19" t="s">
        <v>37</v>
      </c>
      <c r="V775" s="20">
        <v>52204.61</v>
      </c>
      <c r="W775" s="20">
        <v>52204.61</v>
      </c>
      <c r="X775" s="19" t="s">
        <v>56</v>
      </c>
      <c r="Y775" s="19">
        <v>750593</v>
      </c>
      <c r="Z775" s="19"/>
      <c r="AA775" s="19" t="s">
        <v>35</v>
      </c>
      <c r="AB775" s="19" t="s">
        <v>55</v>
      </c>
      <c r="AC775" s="19"/>
      <c r="AD775" s="19" t="s">
        <v>595</v>
      </c>
      <c r="AE775" s="17" t="s">
        <v>45</v>
      </c>
      <c r="AG775" s="16">
        <v>87078</v>
      </c>
      <c r="AH775" s="16" t="s">
        <v>105</v>
      </c>
    </row>
    <row r="776" spans="1:34" x14ac:dyDescent="0.25">
      <c r="A776" s="19" t="s">
        <v>30</v>
      </c>
      <c r="B776" s="19">
        <v>1</v>
      </c>
      <c r="C776" s="19">
        <v>21</v>
      </c>
      <c r="D776" s="19">
        <v>908</v>
      </c>
      <c r="E776" s="19" t="s">
        <v>40</v>
      </c>
      <c r="F776" s="19" t="s">
        <v>41</v>
      </c>
      <c r="G776" s="19">
        <v>20</v>
      </c>
      <c r="H776" s="19">
        <v>20</v>
      </c>
      <c r="I776" s="19" t="s">
        <v>100</v>
      </c>
      <c r="J776" s="19" t="s">
        <v>420</v>
      </c>
      <c r="K776" s="19" t="s">
        <v>420</v>
      </c>
      <c r="L776" s="19">
        <v>1</v>
      </c>
      <c r="M776" s="19" t="s">
        <v>102</v>
      </c>
      <c r="N776" s="19" t="s">
        <v>46</v>
      </c>
      <c r="O776" s="19"/>
      <c r="P776" s="19" t="s">
        <v>422</v>
      </c>
      <c r="Q776" s="19" t="s">
        <v>429</v>
      </c>
      <c r="R776" s="19">
        <v>2841768</v>
      </c>
      <c r="S776" s="61" t="s">
        <v>430</v>
      </c>
      <c r="T776" s="19">
        <v>201610</v>
      </c>
      <c r="U776" s="19" t="s">
        <v>37</v>
      </c>
      <c r="V776" s="20">
        <v>4400</v>
      </c>
      <c r="W776" s="20">
        <v>4400</v>
      </c>
      <c r="X776" s="19" t="s">
        <v>56</v>
      </c>
      <c r="Y776" s="19">
        <v>755864</v>
      </c>
      <c r="Z776" s="19"/>
      <c r="AA776" s="19" t="s">
        <v>35</v>
      </c>
      <c r="AB776" s="19" t="s">
        <v>55</v>
      </c>
      <c r="AC776" s="19"/>
      <c r="AD776" s="19" t="s">
        <v>213</v>
      </c>
      <c r="AE776" s="17" t="s">
        <v>45</v>
      </c>
      <c r="AG776" s="16">
        <v>64531</v>
      </c>
      <c r="AH776" s="16" t="s">
        <v>105</v>
      </c>
    </row>
    <row r="777" spans="1:34" x14ac:dyDescent="0.25">
      <c r="A777" s="19" t="s">
        <v>30</v>
      </c>
      <c r="B777" s="19">
        <v>1</v>
      </c>
      <c r="C777" s="19">
        <v>21</v>
      </c>
      <c r="D777" s="19">
        <v>908</v>
      </c>
      <c r="E777" s="19" t="s">
        <v>40</v>
      </c>
      <c r="F777" s="19" t="s">
        <v>41</v>
      </c>
      <c r="G777" s="19">
        <v>20</v>
      </c>
      <c r="H777" s="19">
        <v>20</v>
      </c>
      <c r="I777" s="19" t="s">
        <v>100</v>
      </c>
      <c r="J777" s="19" t="s">
        <v>420</v>
      </c>
      <c r="K777" s="19" t="s">
        <v>420</v>
      </c>
      <c r="L777" s="19">
        <v>1</v>
      </c>
      <c r="M777" s="19" t="s">
        <v>102</v>
      </c>
      <c r="N777" s="19" t="s">
        <v>46</v>
      </c>
      <c r="O777" s="19"/>
      <c r="P777" s="19" t="s">
        <v>422</v>
      </c>
      <c r="Q777" s="19" t="s">
        <v>429</v>
      </c>
      <c r="R777" s="19">
        <v>2858268</v>
      </c>
      <c r="S777" s="61" t="s">
        <v>596</v>
      </c>
      <c r="T777" s="19">
        <v>201610</v>
      </c>
      <c r="U777" s="19" t="s">
        <v>37</v>
      </c>
      <c r="V777" s="20">
        <v>37263.81</v>
      </c>
      <c r="W777" s="20">
        <v>37263.81</v>
      </c>
      <c r="X777" s="19" t="s">
        <v>56</v>
      </c>
      <c r="Y777" s="19">
        <v>755864</v>
      </c>
      <c r="Z777" s="19"/>
      <c r="AA777" s="19" t="s">
        <v>35</v>
      </c>
      <c r="AB777" s="19" t="s">
        <v>55</v>
      </c>
      <c r="AC777" s="19"/>
      <c r="AD777" s="19" t="s">
        <v>563</v>
      </c>
      <c r="AE777" s="17" t="s">
        <v>45</v>
      </c>
      <c r="AG777" s="16">
        <v>64531</v>
      </c>
      <c r="AH777" s="16" t="s">
        <v>105</v>
      </c>
    </row>
    <row r="778" spans="1:34" x14ac:dyDescent="0.25">
      <c r="A778" s="19" t="s">
        <v>30</v>
      </c>
      <c r="B778" s="19">
        <v>1</v>
      </c>
      <c r="C778" s="19">
        <v>21</v>
      </c>
      <c r="D778" s="19">
        <v>908</v>
      </c>
      <c r="E778" s="19" t="s">
        <v>40</v>
      </c>
      <c r="F778" s="19" t="s">
        <v>41</v>
      </c>
      <c r="G778" s="19">
        <v>20</v>
      </c>
      <c r="H778" s="19">
        <v>20</v>
      </c>
      <c r="I778" s="19" t="s">
        <v>100</v>
      </c>
      <c r="J778" s="19" t="s">
        <v>420</v>
      </c>
      <c r="K778" s="19" t="s">
        <v>420</v>
      </c>
      <c r="L778" s="19">
        <v>1</v>
      </c>
      <c r="M778" s="19" t="s">
        <v>102</v>
      </c>
      <c r="N778" s="19" t="s">
        <v>46</v>
      </c>
      <c r="O778" s="19"/>
      <c r="P778" s="19" t="s">
        <v>422</v>
      </c>
      <c r="Q778" s="19" t="s">
        <v>429</v>
      </c>
      <c r="R778" s="19">
        <v>2865437</v>
      </c>
      <c r="S778" s="61" t="s">
        <v>597</v>
      </c>
      <c r="T778" s="19">
        <v>201610</v>
      </c>
      <c r="U778" s="19" t="s">
        <v>37</v>
      </c>
      <c r="V778" s="20">
        <v>11175.25</v>
      </c>
      <c r="W778" s="20">
        <v>11175.25</v>
      </c>
      <c r="X778" s="19" t="s">
        <v>56</v>
      </c>
      <c r="Y778" s="19">
        <v>755864</v>
      </c>
      <c r="Z778" s="19"/>
      <c r="AA778" s="19" t="s">
        <v>35</v>
      </c>
      <c r="AB778" s="19" t="s">
        <v>55</v>
      </c>
      <c r="AC778" s="19"/>
      <c r="AD778" s="19" t="s">
        <v>557</v>
      </c>
      <c r="AE778" s="17" t="s">
        <v>45</v>
      </c>
      <c r="AG778" s="16">
        <v>64531</v>
      </c>
      <c r="AH778" s="16" t="s">
        <v>105</v>
      </c>
    </row>
    <row r="779" spans="1:34" x14ac:dyDescent="0.25">
      <c r="A779" s="19" t="s">
        <v>30</v>
      </c>
      <c r="B779" s="19">
        <v>1</v>
      </c>
      <c r="C779" s="19">
        <v>21</v>
      </c>
      <c r="D779" s="19">
        <v>908</v>
      </c>
      <c r="E779" s="19" t="s">
        <v>40</v>
      </c>
      <c r="F779" s="19" t="s">
        <v>41</v>
      </c>
      <c r="G779" s="19">
        <v>20</v>
      </c>
      <c r="H779" s="19">
        <v>20</v>
      </c>
      <c r="I779" s="19" t="s">
        <v>100</v>
      </c>
      <c r="J779" s="19" t="s">
        <v>431</v>
      </c>
      <c r="K779" s="19" t="s">
        <v>431</v>
      </c>
      <c r="L779" s="19">
        <v>1</v>
      </c>
      <c r="M779" s="19" t="s">
        <v>102</v>
      </c>
      <c r="N779" s="19">
        <v>34</v>
      </c>
      <c r="O779" s="19"/>
      <c r="P779" s="19" t="s">
        <v>57</v>
      </c>
      <c r="Q779" s="19" t="s">
        <v>43</v>
      </c>
      <c r="R779" s="19">
        <v>2830302</v>
      </c>
      <c r="S779" s="61" t="s">
        <v>211</v>
      </c>
      <c r="T779" s="19">
        <v>201610</v>
      </c>
      <c r="U779" s="19" t="s">
        <v>37</v>
      </c>
      <c r="V779" s="20">
        <v>0</v>
      </c>
      <c r="W779" s="20">
        <v>126.4</v>
      </c>
      <c r="X779" s="19"/>
      <c r="Y779" s="19">
        <v>758507</v>
      </c>
      <c r="Z779" s="19"/>
      <c r="AA779" s="19" t="s">
        <v>35</v>
      </c>
      <c r="AB779" s="19" t="s">
        <v>55</v>
      </c>
      <c r="AC779" s="19"/>
      <c r="AD779" s="19" t="s">
        <v>212</v>
      </c>
      <c r="AE779" s="17" t="s">
        <v>45</v>
      </c>
      <c r="AG779" s="16">
        <v>8454</v>
      </c>
      <c r="AH779" s="16" t="s">
        <v>105</v>
      </c>
    </row>
    <row r="780" spans="1:34" x14ac:dyDescent="0.25">
      <c r="A780" s="19" t="s">
        <v>30</v>
      </c>
      <c r="B780" s="19">
        <v>1</v>
      </c>
      <c r="C780" s="19">
        <v>21</v>
      </c>
      <c r="D780" s="19">
        <v>908</v>
      </c>
      <c r="E780" s="19" t="s">
        <v>40</v>
      </c>
      <c r="F780" s="19" t="s">
        <v>41</v>
      </c>
      <c r="G780" s="19">
        <v>20</v>
      </c>
      <c r="H780" s="19">
        <v>20</v>
      </c>
      <c r="I780" s="19" t="s">
        <v>100</v>
      </c>
      <c r="J780" s="19" t="s">
        <v>431</v>
      </c>
      <c r="K780" s="19" t="s">
        <v>431</v>
      </c>
      <c r="L780" s="19">
        <v>1</v>
      </c>
      <c r="M780" s="19" t="s">
        <v>102</v>
      </c>
      <c r="N780" s="19">
        <v>34</v>
      </c>
      <c r="O780" s="19"/>
      <c r="P780" s="19" t="s">
        <v>100</v>
      </c>
      <c r="Q780" s="19" t="s">
        <v>81</v>
      </c>
      <c r="R780" s="19">
        <v>2830302</v>
      </c>
      <c r="S780" s="61"/>
      <c r="T780" s="19">
        <v>201610</v>
      </c>
      <c r="U780" s="19" t="s">
        <v>34</v>
      </c>
      <c r="V780" s="20">
        <v>0</v>
      </c>
      <c r="W780" s="20">
        <v>-126.4</v>
      </c>
      <c r="X780" s="19"/>
      <c r="Y780" s="19">
        <v>758507</v>
      </c>
      <c r="Z780" s="19"/>
      <c r="AA780" s="19" t="s">
        <v>35</v>
      </c>
      <c r="AB780" s="19" t="s">
        <v>107</v>
      </c>
      <c r="AC780" s="19"/>
      <c r="AD780" s="19" t="s">
        <v>580</v>
      </c>
      <c r="AE780" s="17" t="s">
        <v>36</v>
      </c>
      <c r="AG780" s="16" t="s">
        <v>100</v>
      </c>
      <c r="AH780" s="16" t="s">
        <v>105</v>
      </c>
    </row>
    <row r="781" spans="1:34" x14ac:dyDescent="0.25">
      <c r="A781" s="19" t="s">
        <v>30</v>
      </c>
      <c r="B781" s="19">
        <v>1</v>
      </c>
      <c r="C781" s="19">
        <v>21</v>
      </c>
      <c r="D781" s="19">
        <v>908</v>
      </c>
      <c r="E781" s="19" t="s">
        <v>40</v>
      </c>
      <c r="F781" s="19" t="s">
        <v>41</v>
      </c>
      <c r="G781" s="19">
        <v>20</v>
      </c>
      <c r="H781" s="19">
        <v>20</v>
      </c>
      <c r="I781" s="19" t="s">
        <v>100</v>
      </c>
      <c r="J781" s="19" t="s">
        <v>431</v>
      </c>
      <c r="K781" s="19" t="s">
        <v>431</v>
      </c>
      <c r="L781" s="19">
        <v>1</v>
      </c>
      <c r="M781" s="19" t="s">
        <v>102</v>
      </c>
      <c r="N781" s="19" t="s">
        <v>50</v>
      </c>
      <c r="O781" s="19" t="s">
        <v>82</v>
      </c>
      <c r="P781" s="19" t="s">
        <v>100</v>
      </c>
      <c r="Q781" s="19" t="s">
        <v>106</v>
      </c>
      <c r="R781" s="19"/>
      <c r="S781" s="61"/>
      <c r="T781" s="19">
        <v>201610</v>
      </c>
      <c r="U781" s="19" t="s">
        <v>34</v>
      </c>
      <c r="V781" s="20">
        <v>0</v>
      </c>
      <c r="W781" s="20">
        <v>-17100</v>
      </c>
      <c r="X781" s="19"/>
      <c r="Y781" s="19">
        <v>758507</v>
      </c>
      <c r="Z781" s="19"/>
      <c r="AA781" s="19" t="s">
        <v>35</v>
      </c>
      <c r="AB781" s="19" t="s">
        <v>107</v>
      </c>
      <c r="AC781" s="19"/>
      <c r="AD781" s="19" t="s">
        <v>559</v>
      </c>
      <c r="AE781" s="17" t="s">
        <v>36</v>
      </c>
      <c r="AG781" s="16" t="s">
        <v>100</v>
      </c>
      <c r="AH781" s="16" t="s">
        <v>105</v>
      </c>
    </row>
    <row r="782" spans="1:34" x14ac:dyDescent="0.25">
      <c r="A782" s="19" t="s">
        <v>30</v>
      </c>
      <c r="B782" s="19">
        <v>1</v>
      </c>
      <c r="C782" s="19">
        <v>21</v>
      </c>
      <c r="D782" s="19">
        <v>908</v>
      </c>
      <c r="E782" s="19" t="s">
        <v>40</v>
      </c>
      <c r="F782" s="19" t="s">
        <v>41</v>
      </c>
      <c r="G782" s="19">
        <v>20</v>
      </c>
      <c r="H782" s="19">
        <v>20</v>
      </c>
      <c r="I782" s="19" t="s">
        <v>100</v>
      </c>
      <c r="J782" s="19" t="s">
        <v>431</v>
      </c>
      <c r="K782" s="19" t="s">
        <v>431</v>
      </c>
      <c r="L782" s="19">
        <v>1</v>
      </c>
      <c r="M782" s="19" t="s">
        <v>102</v>
      </c>
      <c r="N782" s="19" t="s">
        <v>50</v>
      </c>
      <c r="O782" s="19" t="s">
        <v>82</v>
      </c>
      <c r="P782" s="19" t="s">
        <v>100</v>
      </c>
      <c r="Q782" s="19" t="s">
        <v>106</v>
      </c>
      <c r="R782" s="19"/>
      <c r="S782" s="61"/>
      <c r="T782" s="19">
        <v>201610</v>
      </c>
      <c r="U782" s="19" t="s">
        <v>37</v>
      </c>
      <c r="V782" s="20">
        <v>0</v>
      </c>
      <c r="W782" s="20">
        <v>22500</v>
      </c>
      <c r="X782" s="19"/>
      <c r="Y782" s="19">
        <v>758507</v>
      </c>
      <c r="Z782" s="19"/>
      <c r="AA782" s="19" t="s">
        <v>35</v>
      </c>
      <c r="AB782" s="19" t="s">
        <v>107</v>
      </c>
      <c r="AC782" s="19"/>
      <c r="AD782" s="19" t="s">
        <v>560</v>
      </c>
      <c r="AE782" s="17" t="s">
        <v>36</v>
      </c>
      <c r="AG782" s="16" t="s">
        <v>100</v>
      </c>
      <c r="AH782" s="16" t="s">
        <v>105</v>
      </c>
    </row>
    <row r="783" spans="1:34" x14ac:dyDescent="0.25">
      <c r="A783" s="19" t="s">
        <v>30</v>
      </c>
      <c r="B783" s="19">
        <v>1</v>
      </c>
      <c r="C783" s="19">
        <v>21</v>
      </c>
      <c r="D783" s="19">
        <v>908</v>
      </c>
      <c r="E783" s="19" t="s">
        <v>40</v>
      </c>
      <c r="F783" s="19" t="s">
        <v>41</v>
      </c>
      <c r="G783" s="19">
        <v>20</v>
      </c>
      <c r="H783" s="19">
        <v>20</v>
      </c>
      <c r="I783" s="19" t="s">
        <v>100</v>
      </c>
      <c r="J783" s="19" t="s">
        <v>431</v>
      </c>
      <c r="K783" s="19" t="s">
        <v>431</v>
      </c>
      <c r="L783" s="19">
        <v>1</v>
      </c>
      <c r="M783" s="19" t="s">
        <v>102</v>
      </c>
      <c r="N783" s="19" t="s">
        <v>46</v>
      </c>
      <c r="O783" s="19"/>
      <c r="P783" s="19" t="s">
        <v>57</v>
      </c>
      <c r="Q783" s="19" t="s">
        <v>210</v>
      </c>
      <c r="R783" s="19">
        <v>2830302</v>
      </c>
      <c r="S783" s="61" t="s">
        <v>211</v>
      </c>
      <c r="T783" s="19">
        <v>201610</v>
      </c>
      <c r="U783" s="19" t="s">
        <v>37</v>
      </c>
      <c r="V783" s="20">
        <v>33966.35</v>
      </c>
      <c r="W783" s="20">
        <v>33966.35</v>
      </c>
      <c r="X783" s="19" t="s">
        <v>56</v>
      </c>
      <c r="Y783" s="19">
        <v>758507</v>
      </c>
      <c r="Z783" s="19"/>
      <c r="AA783" s="19" t="s">
        <v>35</v>
      </c>
      <c r="AB783" s="19" t="s">
        <v>55</v>
      </c>
      <c r="AC783" s="19"/>
      <c r="AD783" s="19" t="s">
        <v>212</v>
      </c>
      <c r="AE783" s="17" t="s">
        <v>45</v>
      </c>
      <c r="AG783" s="16">
        <v>8454</v>
      </c>
      <c r="AH783" s="16" t="s">
        <v>105</v>
      </c>
    </row>
    <row r="784" spans="1:34" x14ac:dyDescent="0.25">
      <c r="A784" s="19" t="s">
        <v>30</v>
      </c>
      <c r="B784" s="19">
        <v>1</v>
      </c>
      <c r="C784" s="19">
        <v>21</v>
      </c>
      <c r="D784" s="19">
        <v>908</v>
      </c>
      <c r="E784" s="19" t="s">
        <v>40</v>
      </c>
      <c r="F784" s="19" t="s">
        <v>41</v>
      </c>
      <c r="G784" s="19">
        <v>20</v>
      </c>
      <c r="H784" s="19">
        <v>20</v>
      </c>
      <c r="I784" s="19" t="s">
        <v>100</v>
      </c>
      <c r="J784" s="19" t="s">
        <v>431</v>
      </c>
      <c r="K784" s="19" t="s">
        <v>431</v>
      </c>
      <c r="L784" s="19">
        <v>1</v>
      </c>
      <c r="M784" s="19" t="s">
        <v>102</v>
      </c>
      <c r="N784" s="19" t="s">
        <v>46</v>
      </c>
      <c r="O784" s="19"/>
      <c r="P784" s="19" t="s">
        <v>57</v>
      </c>
      <c r="Q784" s="19" t="s">
        <v>210</v>
      </c>
      <c r="R784" s="19">
        <v>2837335</v>
      </c>
      <c r="S784" s="61">
        <v>2016048031</v>
      </c>
      <c r="T784" s="19">
        <v>201610</v>
      </c>
      <c r="U784" s="19" t="s">
        <v>37</v>
      </c>
      <c r="V784" s="20">
        <v>13367.94</v>
      </c>
      <c r="W784" s="20">
        <v>13367.94</v>
      </c>
      <c r="X784" s="19" t="s">
        <v>56</v>
      </c>
      <c r="Y784" s="19">
        <v>758507</v>
      </c>
      <c r="Z784" s="19"/>
      <c r="AA784" s="19" t="s">
        <v>35</v>
      </c>
      <c r="AB784" s="19" t="s">
        <v>55</v>
      </c>
      <c r="AC784" s="19"/>
      <c r="AD784" s="19" t="s">
        <v>213</v>
      </c>
      <c r="AE784" s="17" t="s">
        <v>45</v>
      </c>
      <c r="AG784" s="16">
        <v>8454</v>
      </c>
      <c r="AH784" s="16" t="s">
        <v>105</v>
      </c>
    </row>
    <row r="785" spans="1:34" x14ac:dyDescent="0.25">
      <c r="A785" s="19" t="s">
        <v>30</v>
      </c>
      <c r="B785" s="19">
        <v>1</v>
      </c>
      <c r="C785" s="19">
        <v>21</v>
      </c>
      <c r="D785" s="19">
        <v>908</v>
      </c>
      <c r="E785" s="19" t="s">
        <v>40</v>
      </c>
      <c r="F785" s="19" t="s">
        <v>41</v>
      </c>
      <c r="G785" s="19">
        <v>20</v>
      </c>
      <c r="H785" s="19">
        <v>20</v>
      </c>
      <c r="I785" s="19" t="s">
        <v>100</v>
      </c>
      <c r="J785" s="19" t="s">
        <v>431</v>
      </c>
      <c r="K785" s="19" t="s">
        <v>431</v>
      </c>
      <c r="L785" s="19">
        <v>1</v>
      </c>
      <c r="M785" s="19" t="s">
        <v>102</v>
      </c>
      <c r="N785" s="19" t="s">
        <v>46</v>
      </c>
      <c r="O785" s="19"/>
      <c r="P785" s="19" t="s">
        <v>57</v>
      </c>
      <c r="Q785" s="19" t="s">
        <v>210</v>
      </c>
      <c r="R785" s="19">
        <v>2846843</v>
      </c>
      <c r="S785" s="61">
        <v>2016049935</v>
      </c>
      <c r="T785" s="19">
        <v>201610</v>
      </c>
      <c r="U785" s="19" t="s">
        <v>37</v>
      </c>
      <c r="V785" s="20">
        <v>39159.53</v>
      </c>
      <c r="W785" s="20">
        <v>39159.53</v>
      </c>
      <c r="X785" s="19" t="s">
        <v>56</v>
      </c>
      <c r="Y785" s="19">
        <v>758507</v>
      </c>
      <c r="Z785" s="19"/>
      <c r="AA785" s="19" t="s">
        <v>35</v>
      </c>
      <c r="AB785" s="19" t="s">
        <v>55</v>
      </c>
      <c r="AC785" s="19"/>
      <c r="AD785" s="19" t="s">
        <v>555</v>
      </c>
      <c r="AE785" s="17" t="s">
        <v>45</v>
      </c>
      <c r="AG785" s="16">
        <v>8454</v>
      </c>
      <c r="AH785" s="16" t="s">
        <v>105</v>
      </c>
    </row>
    <row r="786" spans="1:34" x14ac:dyDescent="0.25">
      <c r="A786" s="19" t="s">
        <v>30</v>
      </c>
      <c r="B786" s="19">
        <v>1</v>
      </c>
      <c r="C786" s="19">
        <v>21</v>
      </c>
      <c r="D786" s="19">
        <v>908</v>
      </c>
      <c r="E786" s="19" t="s">
        <v>40</v>
      </c>
      <c r="F786" s="19" t="s">
        <v>41</v>
      </c>
      <c r="G786" s="19">
        <v>20</v>
      </c>
      <c r="H786" s="19">
        <v>20</v>
      </c>
      <c r="I786" s="19" t="s">
        <v>100</v>
      </c>
      <c r="J786" s="19" t="s">
        <v>431</v>
      </c>
      <c r="K786" s="19" t="s">
        <v>431</v>
      </c>
      <c r="L786" s="19">
        <v>1</v>
      </c>
      <c r="M786" s="19" t="s">
        <v>102</v>
      </c>
      <c r="N786" s="19" t="s">
        <v>46</v>
      </c>
      <c r="O786" s="19"/>
      <c r="P786" s="19" t="s">
        <v>57</v>
      </c>
      <c r="Q786" s="19" t="s">
        <v>210</v>
      </c>
      <c r="R786" s="19">
        <v>2846846</v>
      </c>
      <c r="S786" s="61" t="s">
        <v>556</v>
      </c>
      <c r="T786" s="19">
        <v>201610</v>
      </c>
      <c r="U786" s="19" t="s">
        <v>37</v>
      </c>
      <c r="V786" s="20">
        <v>697.74</v>
      </c>
      <c r="W786" s="20">
        <v>697.74</v>
      </c>
      <c r="X786" s="19" t="s">
        <v>56</v>
      </c>
      <c r="Y786" s="19">
        <v>758507</v>
      </c>
      <c r="Z786" s="19"/>
      <c r="AA786" s="19" t="s">
        <v>35</v>
      </c>
      <c r="AB786" s="19" t="s">
        <v>55</v>
      </c>
      <c r="AC786" s="19"/>
      <c r="AD786" s="19" t="s">
        <v>555</v>
      </c>
      <c r="AE786" s="17" t="s">
        <v>45</v>
      </c>
      <c r="AG786" s="16">
        <v>8454</v>
      </c>
      <c r="AH786" s="16" t="s">
        <v>105</v>
      </c>
    </row>
    <row r="787" spans="1:34" x14ac:dyDescent="0.25">
      <c r="A787" s="19" t="s">
        <v>30</v>
      </c>
      <c r="B787" s="19">
        <v>1</v>
      </c>
      <c r="C787" s="19">
        <v>21</v>
      </c>
      <c r="D787" s="19">
        <v>908</v>
      </c>
      <c r="E787" s="19" t="s">
        <v>40</v>
      </c>
      <c r="F787" s="19" t="s">
        <v>41</v>
      </c>
      <c r="G787" s="19">
        <v>20</v>
      </c>
      <c r="H787" s="19">
        <v>20</v>
      </c>
      <c r="I787" s="19" t="s">
        <v>100</v>
      </c>
      <c r="J787" s="19" t="s">
        <v>431</v>
      </c>
      <c r="K787" s="19" t="s">
        <v>431</v>
      </c>
      <c r="L787" s="19">
        <v>1</v>
      </c>
      <c r="M787" s="19" t="s">
        <v>102</v>
      </c>
      <c r="N787" s="19" t="s">
        <v>46</v>
      </c>
      <c r="O787" s="19"/>
      <c r="P787" s="19" t="s">
        <v>57</v>
      </c>
      <c r="Q787" s="19" t="s">
        <v>210</v>
      </c>
      <c r="R787" s="19">
        <v>2864942</v>
      </c>
      <c r="S787" s="61">
        <v>2016054665</v>
      </c>
      <c r="T787" s="19">
        <v>201610</v>
      </c>
      <c r="U787" s="19" t="s">
        <v>37</v>
      </c>
      <c r="V787" s="20">
        <v>18151.34</v>
      </c>
      <c r="W787" s="20">
        <v>18151.34</v>
      </c>
      <c r="X787" s="19" t="s">
        <v>56</v>
      </c>
      <c r="Y787" s="19">
        <v>758507</v>
      </c>
      <c r="Z787" s="19"/>
      <c r="AA787" s="19" t="s">
        <v>35</v>
      </c>
      <c r="AB787" s="19" t="s">
        <v>55</v>
      </c>
      <c r="AC787" s="19"/>
      <c r="AD787" s="19" t="s">
        <v>557</v>
      </c>
      <c r="AE787" s="17" t="s">
        <v>45</v>
      </c>
      <c r="AG787" s="16">
        <v>8454</v>
      </c>
      <c r="AH787" s="16" t="s">
        <v>105</v>
      </c>
    </row>
    <row r="788" spans="1:34" x14ac:dyDescent="0.25">
      <c r="A788" s="19" t="s">
        <v>30</v>
      </c>
      <c r="B788" s="19">
        <v>1</v>
      </c>
      <c r="C788" s="19">
        <v>21</v>
      </c>
      <c r="D788" s="19">
        <v>908</v>
      </c>
      <c r="E788" s="19" t="s">
        <v>40</v>
      </c>
      <c r="F788" s="19" t="s">
        <v>41</v>
      </c>
      <c r="G788" s="19">
        <v>20</v>
      </c>
      <c r="H788" s="19">
        <v>20</v>
      </c>
      <c r="I788" s="19" t="s">
        <v>100</v>
      </c>
      <c r="J788" s="19" t="s">
        <v>431</v>
      </c>
      <c r="K788" s="19" t="s">
        <v>431</v>
      </c>
      <c r="L788" s="19">
        <v>1</v>
      </c>
      <c r="M788" s="19" t="s">
        <v>102</v>
      </c>
      <c r="N788" s="19" t="s">
        <v>46</v>
      </c>
      <c r="O788" s="19"/>
      <c r="P788" s="19" t="s">
        <v>100</v>
      </c>
      <c r="Q788" s="19" t="s">
        <v>57</v>
      </c>
      <c r="R788" s="19">
        <v>2830302</v>
      </c>
      <c r="S788" s="61"/>
      <c r="T788" s="19">
        <v>201610</v>
      </c>
      <c r="U788" s="19" t="s">
        <v>34</v>
      </c>
      <c r="V788" s="20">
        <v>0</v>
      </c>
      <c r="W788" s="20">
        <v>-33966.35</v>
      </c>
      <c r="X788" s="19"/>
      <c r="Y788" s="19">
        <v>758507</v>
      </c>
      <c r="Z788" s="19"/>
      <c r="AA788" s="19" t="s">
        <v>35</v>
      </c>
      <c r="AB788" s="19" t="s">
        <v>214</v>
      </c>
      <c r="AC788" s="19"/>
      <c r="AD788" s="19" t="s">
        <v>558</v>
      </c>
      <c r="AE788" s="17" t="s">
        <v>36</v>
      </c>
      <c r="AG788" s="16" t="s">
        <v>100</v>
      </c>
      <c r="AH788" s="16" t="s">
        <v>105</v>
      </c>
    </row>
    <row r="789" spans="1:34" x14ac:dyDescent="0.25">
      <c r="A789" s="19" t="s">
        <v>30</v>
      </c>
      <c r="B789" s="19">
        <v>1</v>
      </c>
      <c r="C789" s="19">
        <v>21</v>
      </c>
      <c r="D789" s="19">
        <v>908</v>
      </c>
      <c r="E789" s="19" t="s">
        <v>40</v>
      </c>
      <c r="F789" s="19" t="s">
        <v>41</v>
      </c>
      <c r="G789" s="19">
        <v>20</v>
      </c>
      <c r="H789" s="19">
        <v>20</v>
      </c>
      <c r="I789" s="19" t="s">
        <v>100</v>
      </c>
      <c r="J789" s="19" t="s">
        <v>431</v>
      </c>
      <c r="K789" s="19" t="s">
        <v>431</v>
      </c>
      <c r="L789" s="19">
        <v>1</v>
      </c>
      <c r="M789" s="19" t="s">
        <v>102</v>
      </c>
      <c r="N789" s="19" t="s">
        <v>46</v>
      </c>
      <c r="O789" s="19" t="s">
        <v>82</v>
      </c>
      <c r="P789" s="19" t="s">
        <v>100</v>
      </c>
      <c r="Q789" s="19" t="s">
        <v>106</v>
      </c>
      <c r="R789" s="19"/>
      <c r="S789" s="61"/>
      <c r="T789" s="19">
        <v>201610</v>
      </c>
      <c r="U789" s="19" t="s">
        <v>34</v>
      </c>
      <c r="V789" s="20">
        <v>0</v>
      </c>
      <c r="W789" s="20">
        <v>-38599.410000000003</v>
      </c>
      <c r="X789" s="19"/>
      <c r="Y789" s="19">
        <v>758507</v>
      </c>
      <c r="Z789" s="19"/>
      <c r="AA789" s="19" t="s">
        <v>35</v>
      </c>
      <c r="AB789" s="19" t="s">
        <v>107</v>
      </c>
      <c r="AC789" s="19"/>
      <c r="AD789" s="19" t="s">
        <v>559</v>
      </c>
      <c r="AE789" s="17" t="s">
        <v>36</v>
      </c>
      <c r="AG789" s="16" t="s">
        <v>100</v>
      </c>
      <c r="AH789" s="16" t="s">
        <v>105</v>
      </c>
    </row>
    <row r="790" spans="1:34" x14ac:dyDescent="0.25">
      <c r="A790" s="19" t="s">
        <v>30</v>
      </c>
      <c r="B790" s="19">
        <v>1</v>
      </c>
      <c r="C790" s="19">
        <v>21</v>
      </c>
      <c r="D790" s="19">
        <v>908</v>
      </c>
      <c r="E790" s="19" t="s">
        <v>40</v>
      </c>
      <c r="F790" s="19" t="s">
        <v>41</v>
      </c>
      <c r="G790" s="19">
        <v>20</v>
      </c>
      <c r="H790" s="19">
        <v>20</v>
      </c>
      <c r="I790" s="19" t="s">
        <v>100</v>
      </c>
      <c r="J790" s="19" t="s">
        <v>431</v>
      </c>
      <c r="K790" s="19" t="s">
        <v>431</v>
      </c>
      <c r="L790" s="19">
        <v>1</v>
      </c>
      <c r="M790" s="19" t="s">
        <v>102</v>
      </c>
      <c r="N790" s="19" t="s">
        <v>46</v>
      </c>
      <c r="O790" s="19" t="s">
        <v>82</v>
      </c>
      <c r="P790" s="19" t="s">
        <v>100</v>
      </c>
      <c r="Q790" s="19" t="s">
        <v>106</v>
      </c>
      <c r="R790" s="19"/>
      <c r="S790" s="61"/>
      <c r="T790" s="19">
        <v>201610</v>
      </c>
      <c r="U790" s="19" t="s">
        <v>37</v>
      </c>
      <c r="V790" s="20">
        <v>0</v>
      </c>
      <c r="W790" s="20">
        <v>26785.38</v>
      </c>
      <c r="X790" s="19"/>
      <c r="Y790" s="19">
        <v>758507</v>
      </c>
      <c r="Z790" s="19"/>
      <c r="AA790" s="19" t="s">
        <v>35</v>
      </c>
      <c r="AB790" s="19" t="s">
        <v>107</v>
      </c>
      <c r="AC790" s="19"/>
      <c r="AD790" s="19" t="s">
        <v>560</v>
      </c>
      <c r="AE790" s="17" t="s">
        <v>36</v>
      </c>
      <c r="AG790" s="16" t="s">
        <v>100</v>
      </c>
      <c r="AH790" s="16" t="s">
        <v>105</v>
      </c>
    </row>
    <row r="791" spans="1:34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61"/>
      <c r="T791" s="19"/>
      <c r="U791" s="19"/>
      <c r="V791" s="20"/>
      <c r="W791" s="20"/>
      <c r="X791" s="19"/>
      <c r="Y791" s="19"/>
      <c r="Z791" s="19"/>
      <c r="AA791" s="19"/>
      <c r="AB791" s="19"/>
      <c r="AC791" s="19"/>
      <c r="AD791" s="19"/>
      <c r="AE791" s="17"/>
    </row>
    <row r="792" spans="1:34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61"/>
      <c r="T792" s="19"/>
      <c r="U792" s="19"/>
      <c r="V792" s="20"/>
      <c r="W792" s="20"/>
      <c r="X792" s="19"/>
      <c r="Y792" s="19"/>
      <c r="Z792" s="19"/>
      <c r="AA792" s="19"/>
      <c r="AB792" s="19"/>
      <c r="AC792" s="19"/>
      <c r="AD792" s="19"/>
      <c r="AE792" s="17"/>
    </row>
    <row r="793" spans="1:34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61"/>
      <c r="T793" s="19"/>
      <c r="U793" s="19"/>
      <c r="V793" s="20"/>
      <c r="W793" s="20"/>
      <c r="X793" s="19"/>
      <c r="Y793" s="19"/>
      <c r="Z793" s="19"/>
      <c r="AA793" s="19"/>
      <c r="AB793" s="19"/>
      <c r="AC793" s="19"/>
      <c r="AD793" s="19"/>
      <c r="AE793" s="17"/>
    </row>
    <row r="794" spans="1:34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61"/>
      <c r="T794" s="19"/>
      <c r="U794" s="19"/>
      <c r="V794" s="20"/>
      <c r="W794" s="20"/>
      <c r="X794" s="19"/>
      <c r="Y794" s="19"/>
      <c r="Z794" s="19"/>
      <c r="AA794" s="19"/>
      <c r="AB794" s="19"/>
      <c r="AC794" s="19"/>
      <c r="AD794" s="19"/>
      <c r="AE794" s="17"/>
    </row>
    <row r="795" spans="1:34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61"/>
      <c r="T795" s="19"/>
      <c r="U795" s="19"/>
      <c r="V795" s="20"/>
      <c r="W795" s="20"/>
      <c r="X795" s="19"/>
      <c r="Y795" s="19"/>
      <c r="Z795" s="19"/>
      <c r="AA795" s="19"/>
      <c r="AB795" s="19"/>
      <c r="AC795" s="19"/>
      <c r="AD795" s="19"/>
      <c r="AE795" s="17"/>
    </row>
    <row r="796" spans="1:34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61"/>
      <c r="T796" s="19"/>
      <c r="U796" s="19"/>
      <c r="V796" s="20"/>
      <c r="W796" s="20"/>
      <c r="X796" s="19"/>
      <c r="Y796" s="19"/>
      <c r="Z796" s="19"/>
      <c r="AA796" s="19"/>
      <c r="AB796" s="19"/>
      <c r="AC796" s="19"/>
      <c r="AD796" s="19"/>
      <c r="AE796" s="17"/>
    </row>
    <row r="797" spans="1:34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61"/>
      <c r="T797" s="19"/>
      <c r="U797" s="19"/>
      <c r="V797" s="20"/>
      <c r="W797" s="20"/>
      <c r="X797" s="19"/>
      <c r="Y797" s="19"/>
      <c r="Z797" s="19"/>
      <c r="AA797" s="19"/>
      <c r="AB797" s="19"/>
      <c r="AC797" s="19"/>
      <c r="AD797" s="19"/>
      <c r="AE797" s="17"/>
    </row>
    <row r="798" spans="1:34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61"/>
      <c r="T798" s="19"/>
      <c r="U798" s="19"/>
      <c r="V798" s="20"/>
      <c r="W798" s="20"/>
      <c r="X798" s="19"/>
      <c r="Y798" s="19"/>
      <c r="Z798" s="19"/>
      <c r="AA798" s="19"/>
      <c r="AB798" s="19"/>
      <c r="AC798" s="19"/>
      <c r="AD798" s="19"/>
      <c r="AE798" s="17"/>
    </row>
    <row r="799" spans="1:34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61"/>
      <c r="T799" s="19"/>
      <c r="U799" s="19"/>
      <c r="V799" s="20"/>
      <c r="W799" s="20"/>
      <c r="X799" s="19"/>
      <c r="Y799" s="19"/>
      <c r="Z799" s="19"/>
      <c r="AA799" s="19"/>
      <c r="AB799" s="19"/>
      <c r="AC799" s="19"/>
      <c r="AD799" s="19"/>
      <c r="AE799" s="17"/>
    </row>
    <row r="800" spans="1:34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61"/>
      <c r="T800" s="19"/>
      <c r="U800" s="19"/>
      <c r="V800" s="20"/>
      <c r="W800" s="20"/>
      <c r="X800" s="19"/>
      <c r="Y800" s="19"/>
      <c r="Z800" s="19"/>
      <c r="AA800" s="19"/>
      <c r="AB800" s="19"/>
      <c r="AC800" s="19"/>
      <c r="AD800" s="19"/>
      <c r="AE800" s="17"/>
    </row>
    <row r="801" spans="1:3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61"/>
      <c r="T801" s="19"/>
      <c r="U801" s="19"/>
      <c r="V801" s="20"/>
      <c r="W801" s="20"/>
      <c r="X801" s="19"/>
      <c r="Y801" s="19"/>
      <c r="Z801" s="19"/>
      <c r="AA801" s="19"/>
      <c r="AB801" s="19"/>
      <c r="AC801" s="19"/>
      <c r="AD801" s="19"/>
      <c r="AE801" s="17"/>
    </row>
    <row r="802" spans="1:3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61"/>
      <c r="T802" s="19"/>
      <c r="U802" s="19"/>
      <c r="V802" s="20"/>
      <c r="W802" s="20"/>
      <c r="X802" s="19"/>
      <c r="Y802" s="19"/>
      <c r="Z802" s="19"/>
      <c r="AA802" s="19"/>
      <c r="AB802" s="19"/>
      <c r="AC802" s="19"/>
      <c r="AD802" s="19"/>
      <c r="AE802" s="17"/>
    </row>
    <row r="803" spans="1:3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61"/>
      <c r="T803" s="19"/>
      <c r="U803" s="19"/>
      <c r="V803" s="20"/>
      <c r="W803" s="20"/>
      <c r="X803" s="19"/>
      <c r="Y803" s="19"/>
      <c r="Z803" s="19"/>
      <c r="AA803" s="19"/>
      <c r="AB803" s="19"/>
      <c r="AC803" s="19"/>
      <c r="AD803" s="19"/>
      <c r="AE803" s="17"/>
    </row>
    <row r="804" spans="1:3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61"/>
      <c r="T804" s="19"/>
      <c r="U804" s="19"/>
      <c r="V804" s="20"/>
      <c r="W804" s="20"/>
      <c r="X804" s="19"/>
      <c r="Y804" s="19"/>
      <c r="Z804" s="19"/>
      <c r="AA804" s="19"/>
      <c r="AB804" s="19"/>
      <c r="AC804" s="19"/>
      <c r="AD804" s="19"/>
      <c r="AE804" s="17"/>
    </row>
    <row r="805" spans="1:3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61"/>
      <c r="T805" s="19"/>
      <c r="U805" s="19"/>
      <c r="V805" s="20"/>
      <c r="W805" s="20"/>
      <c r="X805" s="19"/>
      <c r="Y805" s="19"/>
      <c r="Z805" s="19"/>
      <c r="AA805" s="19"/>
      <c r="AB805" s="19"/>
      <c r="AC805" s="19"/>
      <c r="AD805" s="19"/>
      <c r="AE805" s="17"/>
    </row>
    <row r="806" spans="1:3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61"/>
      <c r="T806" s="19"/>
      <c r="U806" s="19"/>
      <c r="V806" s="20"/>
      <c r="W806" s="20"/>
      <c r="X806" s="19"/>
      <c r="Y806" s="19"/>
      <c r="Z806" s="19"/>
      <c r="AA806" s="19"/>
      <c r="AB806" s="19"/>
      <c r="AC806" s="19"/>
      <c r="AD806" s="19"/>
      <c r="AE806" s="17"/>
    </row>
    <row r="807" spans="1:3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61"/>
      <c r="T807" s="19"/>
      <c r="U807" s="19"/>
      <c r="V807" s="20"/>
      <c r="W807" s="20"/>
      <c r="X807" s="19"/>
      <c r="Y807" s="19"/>
      <c r="Z807" s="19"/>
      <c r="AA807" s="19"/>
      <c r="AB807" s="19"/>
      <c r="AC807" s="19"/>
      <c r="AD807" s="19"/>
      <c r="AE807" s="17"/>
    </row>
    <row r="808" spans="1:3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61"/>
      <c r="T808" s="19"/>
      <c r="U808" s="19"/>
      <c r="V808" s="20"/>
      <c r="W808" s="20"/>
      <c r="X808" s="19"/>
      <c r="Y808" s="19"/>
      <c r="Z808" s="19"/>
      <c r="AA808" s="19"/>
      <c r="AB808" s="19"/>
      <c r="AC808" s="19"/>
      <c r="AD808" s="19"/>
      <c r="AE808" s="17"/>
    </row>
    <row r="809" spans="1:3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61"/>
      <c r="T809" s="19"/>
      <c r="U809" s="19"/>
      <c r="V809" s="20"/>
      <c r="W809" s="20"/>
      <c r="X809" s="19"/>
      <c r="Y809" s="19"/>
      <c r="Z809" s="19"/>
      <c r="AA809" s="19"/>
      <c r="AB809" s="19"/>
      <c r="AC809" s="19"/>
      <c r="AD809" s="19"/>
      <c r="AE809" s="17"/>
    </row>
    <row r="810" spans="1:3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61"/>
      <c r="T810" s="19"/>
      <c r="U810" s="19"/>
      <c r="V810" s="20"/>
      <c r="W810" s="20"/>
      <c r="X810" s="19"/>
      <c r="Y810" s="19"/>
      <c r="Z810" s="19"/>
      <c r="AA810" s="19"/>
      <c r="AB810" s="19"/>
      <c r="AC810" s="19"/>
      <c r="AD810" s="19"/>
      <c r="AE810" s="17"/>
    </row>
    <row r="811" spans="1:3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61"/>
      <c r="T811" s="19"/>
      <c r="U811" s="19"/>
      <c r="V811" s="20"/>
      <c r="W811" s="20"/>
      <c r="X811" s="19"/>
      <c r="Y811" s="19"/>
      <c r="Z811" s="19"/>
      <c r="AA811" s="19"/>
      <c r="AB811" s="19"/>
      <c r="AC811" s="19"/>
      <c r="AD811" s="19"/>
      <c r="AE811" s="17"/>
    </row>
    <row r="812" spans="1:3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61"/>
      <c r="T812" s="19"/>
      <c r="U812" s="19"/>
      <c r="V812" s="20"/>
      <c r="W812" s="20"/>
      <c r="X812" s="19"/>
      <c r="Y812" s="19"/>
      <c r="Z812" s="19"/>
      <c r="AA812" s="19"/>
      <c r="AB812" s="19"/>
      <c r="AC812" s="19"/>
      <c r="AD812" s="19"/>
      <c r="AE812" s="17"/>
    </row>
    <row r="813" spans="1:3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61"/>
      <c r="T813" s="19"/>
      <c r="U813" s="19"/>
      <c r="V813" s="20"/>
      <c r="W813" s="20"/>
      <c r="X813" s="19"/>
      <c r="Y813" s="19"/>
      <c r="Z813" s="19"/>
      <c r="AA813" s="19"/>
      <c r="AB813" s="19"/>
      <c r="AC813" s="19"/>
      <c r="AD813" s="19"/>
      <c r="AE813" s="17"/>
    </row>
    <row r="814" spans="1:3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61"/>
      <c r="T814" s="19"/>
      <c r="U814" s="19"/>
      <c r="V814" s="20"/>
      <c r="W814" s="20"/>
      <c r="X814" s="19"/>
      <c r="Y814" s="19"/>
      <c r="Z814" s="19"/>
      <c r="AA814" s="19"/>
      <c r="AB814" s="19"/>
      <c r="AC814" s="19"/>
      <c r="AD814" s="19"/>
    </row>
    <row r="815" spans="1:3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61"/>
      <c r="T815" s="19"/>
      <c r="U815" s="19"/>
      <c r="V815" s="20"/>
      <c r="W815" s="20"/>
      <c r="X815" s="19"/>
      <c r="Y815" s="19"/>
      <c r="Z815" s="19"/>
      <c r="AA815" s="19"/>
      <c r="AB815" s="19"/>
      <c r="AC815" s="19"/>
      <c r="AD815" s="19"/>
    </row>
    <row r="816" spans="1:3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61"/>
      <c r="T816" s="19"/>
      <c r="U816" s="19"/>
      <c r="V816" s="20"/>
      <c r="W816" s="20"/>
      <c r="X816" s="19"/>
      <c r="Y816" s="19"/>
      <c r="Z816" s="19"/>
      <c r="AA816" s="19"/>
      <c r="AB816" s="19"/>
      <c r="AC816" s="19"/>
      <c r="AD816" s="19"/>
    </row>
    <row r="817" spans="1:32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61"/>
      <c r="T817" s="19"/>
      <c r="U817" s="19"/>
      <c r="V817" s="20"/>
      <c r="W817" s="20"/>
      <c r="X817" s="19"/>
      <c r="Y817" s="19"/>
      <c r="Z817" s="19"/>
      <c r="AA817" s="19"/>
      <c r="AB817" s="19"/>
      <c r="AC817" s="19"/>
      <c r="AD817" s="19"/>
    </row>
    <row r="818" spans="1:32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61"/>
      <c r="T818" s="19"/>
      <c r="U818" s="19"/>
      <c r="V818" s="20"/>
      <c r="W818" s="20"/>
      <c r="X818" s="19"/>
      <c r="Y818" s="19"/>
      <c r="Z818" s="19"/>
      <c r="AA818" s="19"/>
      <c r="AB818" s="19"/>
      <c r="AC818" s="19"/>
      <c r="AD818" s="19"/>
    </row>
    <row r="819" spans="1:32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61"/>
      <c r="T819" s="19"/>
      <c r="U819" s="19"/>
      <c r="V819" s="20"/>
      <c r="W819" s="20"/>
      <c r="X819" s="19"/>
      <c r="Y819" s="19"/>
      <c r="Z819" s="19"/>
      <c r="AA819" s="19"/>
      <c r="AB819" s="19"/>
      <c r="AC819" s="19"/>
      <c r="AD819" s="19"/>
    </row>
    <row r="820" spans="1:32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61"/>
      <c r="T820" s="19"/>
      <c r="U820" s="19"/>
      <c r="V820" s="20"/>
      <c r="W820" s="20"/>
      <c r="X820" s="19"/>
      <c r="Y820" s="19"/>
      <c r="Z820" s="19"/>
      <c r="AA820" s="19"/>
      <c r="AB820" s="19"/>
      <c r="AC820" s="19"/>
      <c r="AD820" s="19"/>
    </row>
    <row r="821" spans="1:32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61"/>
      <c r="T821" s="19"/>
      <c r="U821" s="19"/>
      <c r="V821" s="20"/>
      <c r="W821" s="20"/>
      <c r="X821" s="19"/>
      <c r="Y821" s="19"/>
      <c r="Z821" s="19"/>
      <c r="AA821" s="19"/>
      <c r="AB821" s="19"/>
      <c r="AC821" s="19"/>
      <c r="AD821" s="19"/>
    </row>
    <row r="822" spans="1:32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61"/>
      <c r="T822" s="19"/>
      <c r="U822" s="19"/>
      <c r="V822" s="20"/>
      <c r="W822" s="20"/>
      <c r="X822" s="19"/>
      <c r="Y822" s="19"/>
      <c r="Z822" s="19"/>
      <c r="AA822" s="19"/>
      <c r="AB822" s="19"/>
      <c r="AC822" s="19"/>
      <c r="AD822" s="19"/>
    </row>
    <row r="823" spans="1:32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61"/>
      <c r="T823" s="19"/>
      <c r="U823" s="19"/>
      <c r="V823" s="20"/>
      <c r="W823" s="20"/>
      <c r="X823" s="19"/>
      <c r="Y823" s="19"/>
      <c r="Z823" s="19"/>
      <c r="AA823" s="19"/>
      <c r="AB823" s="19"/>
      <c r="AC823" s="19"/>
      <c r="AD823" s="19"/>
    </row>
    <row r="824" spans="1:32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61"/>
      <c r="T824" s="19"/>
      <c r="U824" s="19"/>
      <c r="V824" s="20"/>
      <c r="W824" s="20"/>
      <c r="X824" s="19"/>
      <c r="Y824" s="19"/>
      <c r="Z824" s="19"/>
      <c r="AA824" s="19"/>
      <c r="AB824" s="19"/>
      <c r="AC824" s="19"/>
      <c r="AD824" s="19"/>
    </row>
    <row r="825" spans="1:32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61"/>
      <c r="T825" s="19"/>
      <c r="U825" s="19"/>
      <c r="V825" s="20"/>
      <c r="W825" s="20"/>
      <c r="X825" s="19"/>
      <c r="Y825" s="19"/>
      <c r="Z825" s="19"/>
      <c r="AA825" s="19"/>
      <c r="AB825" s="19"/>
      <c r="AC825" s="19"/>
      <c r="AD825" s="19"/>
      <c r="AE825" s="19"/>
      <c r="AF825" s="19"/>
    </row>
    <row r="826" spans="1:32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61"/>
      <c r="T826" s="19"/>
      <c r="U826" s="19"/>
      <c r="V826" s="20"/>
      <c r="W826" s="20"/>
      <c r="X826" s="19"/>
      <c r="Y826" s="19"/>
      <c r="Z826" s="19"/>
      <c r="AA826" s="19"/>
      <c r="AB826" s="19"/>
      <c r="AC826" s="19"/>
      <c r="AD826" s="19"/>
      <c r="AE826" s="19"/>
      <c r="AF826" s="19"/>
    </row>
    <row r="827" spans="1:32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61"/>
      <c r="T827" s="19"/>
      <c r="U827" s="19"/>
      <c r="V827" s="20"/>
      <c r="W827" s="20"/>
      <c r="X827" s="19"/>
      <c r="Y827" s="19"/>
      <c r="Z827" s="19"/>
      <c r="AA827" s="19"/>
      <c r="AB827" s="19"/>
      <c r="AC827" s="19"/>
      <c r="AD827" s="19"/>
      <c r="AE827" s="19"/>
      <c r="AF827" s="19"/>
    </row>
    <row r="828" spans="1:32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61"/>
      <c r="T828" s="19"/>
      <c r="U828" s="19"/>
      <c r="V828" s="20"/>
      <c r="W828" s="20"/>
      <c r="X828" s="19"/>
      <c r="Y828" s="19"/>
      <c r="Z828" s="19"/>
      <c r="AA828" s="19"/>
      <c r="AB828" s="19"/>
      <c r="AC828" s="19"/>
      <c r="AD828" s="19"/>
      <c r="AE828" s="19"/>
      <c r="AF828" s="19"/>
    </row>
    <row r="829" spans="1:32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61"/>
      <c r="T829" s="19"/>
      <c r="U829" s="19"/>
      <c r="V829" s="20"/>
      <c r="W829" s="20"/>
      <c r="X829" s="19"/>
      <c r="Y829" s="19"/>
      <c r="Z829" s="19"/>
      <c r="AA829" s="19"/>
      <c r="AB829" s="19"/>
      <c r="AC829" s="19"/>
      <c r="AD829" s="19"/>
      <c r="AE829" s="19"/>
      <c r="AF829" s="19"/>
    </row>
    <row r="830" spans="1:32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61"/>
      <c r="T830" s="19"/>
      <c r="U830" s="19"/>
      <c r="V830" s="20"/>
      <c r="W830" s="20"/>
      <c r="X830" s="19"/>
      <c r="Y830" s="19"/>
      <c r="Z830" s="19"/>
      <c r="AA830" s="19"/>
      <c r="AB830" s="19"/>
      <c r="AC830" s="19"/>
      <c r="AD830" s="19"/>
      <c r="AE830" s="19"/>
      <c r="AF830" s="19"/>
    </row>
    <row r="831" spans="1:32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61"/>
      <c r="T831" s="19"/>
      <c r="U831" s="19"/>
      <c r="V831" s="20"/>
      <c r="W831" s="20"/>
      <c r="X831" s="19"/>
      <c r="Y831" s="19"/>
      <c r="Z831" s="19"/>
      <c r="AA831" s="19"/>
      <c r="AB831" s="19"/>
      <c r="AC831" s="19"/>
      <c r="AD831" s="19"/>
      <c r="AE831" s="19"/>
      <c r="AF831" s="19"/>
    </row>
    <row r="832" spans="1:32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61"/>
      <c r="T832" s="19"/>
      <c r="U832" s="19"/>
      <c r="V832" s="20"/>
      <c r="W832" s="20"/>
      <c r="X832" s="19"/>
      <c r="Y832" s="19"/>
      <c r="Z832" s="19"/>
      <c r="AA832" s="19"/>
      <c r="AB832" s="19"/>
      <c r="AC832" s="19"/>
      <c r="AD832" s="19"/>
      <c r="AE832" s="19"/>
      <c r="AF832" s="19"/>
    </row>
    <row r="833" spans="1:32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61"/>
      <c r="T833" s="19"/>
      <c r="U833" s="19"/>
      <c r="V833" s="20"/>
      <c r="W833" s="20"/>
      <c r="X833" s="19"/>
      <c r="Y833" s="19"/>
      <c r="Z833" s="19"/>
      <c r="AA833" s="19"/>
      <c r="AB833" s="19"/>
      <c r="AC833" s="19"/>
      <c r="AD833" s="19"/>
      <c r="AE833" s="19"/>
      <c r="AF833" s="19"/>
    </row>
    <row r="834" spans="1:32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61"/>
      <c r="T834" s="19"/>
      <c r="U834" s="19"/>
      <c r="V834" s="20"/>
      <c r="W834" s="20"/>
      <c r="X834" s="19"/>
      <c r="Y834" s="19"/>
      <c r="Z834" s="19"/>
      <c r="AA834" s="19"/>
      <c r="AB834" s="19"/>
      <c r="AC834" s="19"/>
      <c r="AD834" s="19"/>
      <c r="AE834" s="19"/>
      <c r="AF834" s="19"/>
    </row>
    <row r="835" spans="1:32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61"/>
      <c r="T835" s="19"/>
      <c r="U835" s="19"/>
      <c r="V835" s="20"/>
      <c r="W835" s="20"/>
      <c r="X835" s="19"/>
      <c r="Y835" s="19"/>
      <c r="Z835" s="19"/>
      <c r="AA835" s="19"/>
      <c r="AB835" s="19"/>
      <c r="AC835" s="19"/>
      <c r="AD835" s="19"/>
      <c r="AE835" s="19"/>
      <c r="AF835" s="19"/>
    </row>
    <row r="836" spans="1:32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61"/>
      <c r="T836" s="19"/>
      <c r="U836" s="19"/>
      <c r="V836" s="20"/>
      <c r="W836" s="20"/>
      <c r="X836" s="19"/>
      <c r="Y836" s="19"/>
      <c r="Z836" s="19"/>
      <c r="AA836" s="19"/>
      <c r="AB836" s="19"/>
      <c r="AC836" s="19"/>
      <c r="AD836" s="19"/>
      <c r="AE836" s="19"/>
      <c r="AF836" s="19"/>
    </row>
    <row r="837" spans="1:32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61"/>
      <c r="T837" s="19"/>
      <c r="U837" s="19"/>
      <c r="V837" s="20"/>
      <c r="W837" s="20"/>
      <c r="X837" s="19"/>
      <c r="Y837" s="19"/>
      <c r="Z837" s="19"/>
      <c r="AA837" s="19"/>
      <c r="AB837" s="19"/>
      <c r="AC837" s="19"/>
      <c r="AD837" s="19"/>
      <c r="AE837" s="19"/>
      <c r="AF837" s="19"/>
    </row>
    <row r="838" spans="1:32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61"/>
      <c r="T838" s="19"/>
      <c r="U838" s="19"/>
      <c r="V838" s="20"/>
      <c r="W838" s="20"/>
      <c r="X838" s="19"/>
      <c r="Y838" s="19"/>
      <c r="Z838" s="19"/>
      <c r="AA838" s="19"/>
      <c r="AB838" s="19"/>
      <c r="AC838" s="19"/>
      <c r="AD838" s="19"/>
      <c r="AE838" s="19"/>
      <c r="AF838" s="19"/>
    </row>
    <row r="839" spans="1:32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61"/>
      <c r="T839" s="19"/>
      <c r="U839" s="19"/>
      <c r="V839" s="20"/>
      <c r="W839" s="20"/>
      <c r="X839" s="19"/>
      <c r="Y839" s="19"/>
      <c r="Z839" s="19"/>
      <c r="AA839" s="19"/>
      <c r="AB839" s="19"/>
      <c r="AC839" s="19"/>
      <c r="AD839" s="19"/>
      <c r="AE839" s="19"/>
      <c r="AF839" s="19"/>
    </row>
    <row r="840" spans="1:32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61"/>
      <c r="T840" s="19"/>
      <c r="U840" s="19"/>
      <c r="V840" s="20"/>
      <c r="W840" s="20"/>
      <c r="X840" s="19"/>
      <c r="Y840" s="19"/>
      <c r="Z840" s="19"/>
      <c r="AA840" s="19"/>
      <c r="AB840" s="19"/>
      <c r="AC840" s="19"/>
      <c r="AD840" s="19"/>
      <c r="AE840" s="19"/>
      <c r="AF840" s="19"/>
    </row>
    <row r="841" spans="1:32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61"/>
      <c r="T841" s="19"/>
      <c r="U841" s="19"/>
      <c r="V841" s="20"/>
      <c r="W841" s="20"/>
      <c r="X841" s="19"/>
      <c r="Y841" s="19"/>
      <c r="Z841" s="19"/>
      <c r="AA841" s="19"/>
      <c r="AB841" s="19"/>
      <c r="AC841" s="19"/>
      <c r="AD841" s="19"/>
      <c r="AE841" s="19"/>
      <c r="AF841" s="19"/>
    </row>
    <row r="842" spans="1:32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61"/>
      <c r="T842" s="19"/>
      <c r="U842" s="19"/>
      <c r="V842" s="20"/>
      <c r="W842" s="20"/>
      <c r="X842" s="19"/>
      <c r="Y842" s="19"/>
      <c r="Z842" s="19"/>
      <c r="AA842" s="19"/>
      <c r="AB842" s="19"/>
      <c r="AC842" s="19"/>
      <c r="AD842" s="19"/>
      <c r="AE842" s="19"/>
      <c r="AF842" s="19"/>
    </row>
    <row r="843" spans="1:32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61"/>
      <c r="T843" s="19"/>
      <c r="U843" s="19"/>
      <c r="V843" s="20"/>
      <c r="W843" s="20"/>
      <c r="X843" s="19"/>
      <c r="Y843" s="19"/>
      <c r="Z843" s="19"/>
      <c r="AA843" s="19"/>
      <c r="AB843" s="19"/>
      <c r="AC843" s="19"/>
      <c r="AD843" s="19"/>
      <c r="AE843" s="19"/>
      <c r="AF843" s="19"/>
    </row>
    <row r="844" spans="1:32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61"/>
      <c r="T844" s="19"/>
      <c r="U844" s="19"/>
      <c r="V844" s="20"/>
      <c r="W844" s="20"/>
      <c r="X844" s="19"/>
      <c r="Y844" s="19"/>
      <c r="Z844" s="19"/>
      <c r="AA844" s="19"/>
      <c r="AB844" s="19"/>
      <c r="AC844" s="19"/>
      <c r="AD844" s="19"/>
      <c r="AE844" s="19"/>
      <c r="AF844" s="19"/>
    </row>
    <row r="845" spans="1:32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61"/>
      <c r="T845" s="19"/>
      <c r="U845" s="19"/>
      <c r="V845" s="20"/>
      <c r="W845" s="20"/>
      <c r="X845" s="19"/>
      <c r="Y845" s="19"/>
      <c r="Z845" s="19"/>
      <c r="AA845" s="19"/>
      <c r="AB845" s="19"/>
      <c r="AC845" s="19"/>
      <c r="AD845" s="19"/>
      <c r="AE845" s="19"/>
      <c r="AF845" s="19"/>
    </row>
    <row r="846" spans="1:32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61"/>
      <c r="T846" s="19"/>
      <c r="U846" s="19"/>
      <c r="V846" s="20"/>
      <c r="W846" s="20"/>
      <c r="X846" s="19"/>
      <c r="Y846" s="19"/>
      <c r="Z846" s="19"/>
      <c r="AA846" s="19"/>
      <c r="AB846" s="19"/>
      <c r="AC846" s="19"/>
      <c r="AD846" s="19"/>
      <c r="AE846" s="19"/>
      <c r="AF846" s="19"/>
    </row>
    <row r="847" spans="1:32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61"/>
      <c r="T847" s="19"/>
      <c r="U847" s="19"/>
      <c r="V847" s="20"/>
      <c r="W847" s="20"/>
      <c r="X847" s="19"/>
      <c r="Y847" s="19"/>
      <c r="Z847" s="19"/>
      <c r="AA847" s="19"/>
      <c r="AB847" s="19"/>
      <c r="AC847" s="19"/>
      <c r="AD847" s="19"/>
      <c r="AE847" s="19"/>
      <c r="AF847" s="19"/>
    </row>
    <row r="848" spans="1:32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61"/>
      <c r="T848" s="19"/>
      <c r="U848" s="19"/>
      <c r="V848" s="20"/>
      <c r="W848" s="20"/>
      <c r="X848" s="19"/>
      <c r="Y848" s="19"/>
      <c r="Z848" s="19"/>
      <c r="AA848" s="19"/>
      <c r="AB848" s="19"/>
      <c r="AC848" s="19"/>
      <c r="AD848" s="19"/>
      <c r="AE848" s="19"/>
      <c r="AF848" s="19"/>
    </row>
    <row r="849" spans="1:32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61"/>
      <c r="T849" s="19"/>
      <c r="U849" s="19"/>
      <c r="V849" s="20"/>
      <c r="W849" s="20"/>
      <c r="X849" s="19"/>
      <c r="Y849" s="19"/>
      <c r="Z849" s="19"/>
      <c r="AA849" s="19"/>
      <c r="AB849" s="19"/>
      <c r="AC849" s="19"/>
      <c r="AD849" s="19"/>
      <c r="AE849" s="19"/>
      <c r="AF849" s="19"/>
    </row>
    <row r="850" spans="1:32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61"/>
      <c r="T850" s="19"/>
      <c r="U850" s="19"/>
      <c r="V850" s="20"/>
      <c r="W850" s="20"/>
      <c r="X850" s="19"/>
      <c r="Y850" s="19"/>
      <c r="Z850" s="19"/>
      <c r="AA850" s="19"/>
      <c r="AB850" s="19"/>
      <c r="AC850" s="19"/>
      <c r="AD850" s="19"/>
      <c r="AE850" s="19"/>
      <c r="AF850" s="19"/>
    </row>
    <row r="851" spans="1:32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61"/>
      <c r="T851" s="19"/>
      <c r="U851" s="19"/>
      <c r="V851" s="20"/>
      <c r="W851" s="20"/>
      <c r="X851" s="19"/>
      <c r="Y851" s="19"/>
      <c r="Z851" s="19"/>
      <c r="AA851" s="19"/>
      <c r="AB851" s="19"/>
      <c r="AC851" s="19"/>
      <c r="AD851" s="19"/>
      <c r="AE851" s="19"/>
      <c r="AF851" s="19"/>
    </row>
    <row r="852" spans="1:32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61"/>
      <c r="T852" s="19"/>
      <c r="U852" s="19"/>
      <c r="V852" s="20"/>
      <c r="W852" s="20"/>
      <c r="X852" s="19"/>
      <c r="Y852" s="19"/>
      <c r="Z852" s="19"/>
      <c r="AA852" s="19"/>
      <c r="AB852" s="19"/>
      <c r="AC852" s="19"/>
      <c r="AD852" s="19"/>
      <c r="AE852" s="19"/>
      <c r="AF852" s="19"/>
    </row>
    <row r="853" spans="1:32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61"/>
      <c r="T853" s="19"/>
      <c r="U853" s="19"/>
      <c r="V853" s="20"/>
      <c r="W853" s="20"/>
      <c r="X853" s="19"/>
      <c r="Y853" s="19"/>
      <c r="Z853" s="19"/>
      <c r="AA853" s="19"/>
      <c r="AB853" s="19"/>
      <c r="AC853" s="19"/>
      <c r="AD853" s="19"/>
      <c r="AE853" s="19"/>
      <c r="AF853" s="19"/>
    </row>
    <row r="854" spans="1:32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61"/>
      <c r="T854" s="19"/>
      <c r="U854" s="19"/>
      <c r="V854" s="20"/>
      <c r="W854" s="20"/>
      <c r="X854" s="19"/>
      <c r="Y854" s="19"/>
      <c r="Z854" s="19"/>
      <c r="AA854" s="19"/>
      <c r="AB854" s="19"/>
      <c r="AC854" s="19"/>
      <c r="AD854" s="19"/>
      <c r="AE854" s="19"/>
      <c r="AF854" s="19"/>
    </row>
    <row r="855" spans="1:32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61"/>
      <c r="T855" s="19"/>
      <c r="U855" s="19"/>
      <c r="V855" s="20"/>
      <c r="W855" s="20"/>
      <c r="X855" s="19"/>
      <c r="Y855" s="19"/>
      <c r="Z855" s="19"/>
      <c r="AA855" s="19"/>
      <c r="AB855" s="19"/>
      <c r="AC855" s="19"/>
      <c r="AD855" s="19"/>
      <c r="AE855" s="19"/>
      <c r="AF855" s="19"/>
    </row>
    <row r="856" spans="1:32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61"/>
      <c r="T856" s="19"/>
      <c r="U856" s="19"/>
      <c r="V856" s="20"/>
      <c r="W856" s="20"/>
      <c r="X856" s="19"/>
      <c r="Y856" s="19"/>
      <c r="Z856" s="19"/>
      <c r="AA856" s="19"/>
      <c r="AB856" s="19"/>
      <c r="AC856" s="19"/>
      <c r="AD856" s="19"/>
      <c r="AE856" s="19"/>
      <c r="AF856" s="19"/>
    </row>
    <row r="857" spans="1:32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61"/>
      <c r="T857" s="19"/>
      <c r="U857" s="19"/>
      <c r="V857" s="20"/>
      <c r="W857" s="20"/>
      <c r="X857" s="19"/>
      <c r="Y857" s="19"/>
      <c r="Z857" s="19"/>
      <c r="AA857" s="19"/>
      <c r="AB857" s="19"/>
      <c r="AC857" s="19"/>
      <c r="AD857" s="19"/>
      <c r="AE857" s="19"/>
      <c r="AF857" s="19"/>
    </row>
    <row r="858" spans="1:32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61"/>
      <c r="T858" s="19"/>
      <c r="U858" s="19"/>
      <c r="V858" s="20"/>
      <c r="W858" s="20"/>
      <c r="X858" s="19"/>
      <c r="Y858" s="19"/>
      <c r="Z858" s="19"/>
      <c r="AA858" s="19"/>
      <c r="AB858" s="19"/>
      <c r="AC858" s="19"/>
      <c r="AD858" s="19"/>
      <c r="AE858" s="19"/>
      <c r="AF858" s="19"/>
    </row>
    <row r="859" spans="1:32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61"/>
      <c r="T859" s="19"/>
      <c r="U859" s="19"/>
      <c r="V859" s="20"/>
      <c r="W859" s="20"/>
      <c r="X859" s="19"/>
      <c r="Y859" s="19"/>
      <c r="Z859" s="19"/>
      <c r="AA859" s="19"/>
      <c r="AB859" s="19"/>
      <c r="AC859" s="19"/>
      <c r="AD859" s="19"/>
      <c r="AE859" s="19"/>
      <c r="AF859" s="19"/>
    </row>
    <row r="860" spans="1:32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61"/>
      <c r="T860" s="19"/>
      <c r="U860" s="19"/>
      <c r="V860" s="20"/>
      <c r="W860" s="20"/>
      <c r="X860" s="19"/>
      <c r="Y860" s="19"/>
      <c r="Z860" s="19"/>
      <c r="AA860" s="19"/>
      <c r="AB860" s="19"/>
      <c r="AC860" s="19"/>
      <c r="AD860" s="19"/>
      <c r="AE860" s="19"/>
      <c r="AF860" s="19"/>
    </row>
    <row r="861" spans="1:32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61"/>
      <c r="T861" s="19"/>
      <c r="U861" s="19"/>
      <c r="V861" s="20"/>
      <c r="W861" s="20"/>
      <c r="X861" s="19"/>
      <c r="Y861" s="19"/>
      <c r="Z861" s="19"/>
      <c r="AA861" s="19"/>
      <c r="AB861" s="19"/>
      <c r="AC861" s="19"/>
      <c r="AD861" s="19"/>
      <c r="AE861" s="19"/>
      <c r="AF861" s="19"/>
    </row>
    <row r="862" spans="1:32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61"/>
      <c r="T862" s="19"/>
      <c r="U862" s="19"/>
      <c r="V862" s="20"/>
      <c r="W862" s="20"/>
      <c r="X862" s="19"/>
      <c r="Y862" s="19"/>
      <c r="Z862" s="19"/>
      <c r="AA862" s="19"/>
      <c r="AB862" s="19"/>
      <c r="AC862" s="19"/>
      <c r="AD862" s="19"/>
      <c r="AE862" s="19"/>
      <c r="AF862" s="19"/>
    </row>
    <row r="863" spans="1:32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61"/>
      <c r="T863" s="19"/>
      <c r="U863" s="19"/>
      <c r="V863" s="20"/>
      <c r="W863" s="20"/>
      <c r="X863" s="19"/>
      <c r="Y863" s="19"/>
      <c r="Z863" s="19"/>
      <c r="AA863" s="19"/>
      <c r="AB863" s="19"/>
      <c r="AC863" s="19"/>
      <c r="AD863" s="19"/>
      <c r="AE863" s="19"/>
      <c r="AF863" s="19"/>
    </row>
    <row r="864" spans="1:32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61"/>
      <c r="T864" s="19"/>
      <c r="U864" s="19"/>
      <c r="V864" s="20"/>
      <c r="W864" s="20"/>
      <c r="X864" s="19"/>
      <c r="Y864" s="19"/>
      <c r="Z864" s="19"/>
      <c r="AA864" s="19"/>
      <c r="AB864" s="19"/>
      <c r="AC864" s="19"/>
      <c r="AD864" s="19"/>
      <c r="AE864" s="19"/>
      <c r="AF864" s="19"/>
    </row>
    <row r="865" spans="1:32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61"/>
      <c r="T865" s="19"/>
      <c r="U865" s="19"/>
      <c r="V865" s="20"/>
      <c r="W865" s="20"/>
      <c r="X865" s="19"/>
      <c r="Y865" s="19"/>
      <c r="Z865" s="19"/>
      <c r="AA865" s="19"/>
      <c r="AB865" s="19"/>
      <c r="AC865" s="19"/>
      <c r="AD865" s="19"/>
      <c r="AE865" s="19"/>
      <c r="AF865" s="19"/>
    </row>
    <row r="866" spans="1:32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61"/>
      <c r="T866" s="19"/>
      <c r="U866" s="19"/>
      <c r="V866" s="20"/>
      <c r="W866" s="20"/>
      <c r="X866" s="19"/>
      <c r="Y866" s="19"/>
      <c r="Z866" s="19"/>
      <c r="AA866" s="19"/>
      <c r="AB866" s="19"/>
      <c r="AC866" s="19"/>
      <c r="AD866" s="19"/>
      <c r="AE866" s="19"/>
      <c r="AF866" s="19"/>
    </row>
    <row r="867" spans="1:32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61"/>
      <c r="T867" s="19"/>
      <c r="U867" s="19"/>
      <c r="V867" s="20"/>
      <c r="W867" s="20"/>
      <c r="X867" s="19"/>
      <c r="Y867" s="19"/>
      <c r="Z867" s="19"/>
      <c r="AA867" s="19"/>
      <c r="AB867" s="19"/>
      <c r="AC867" s="19"/>
      <c r="AD867" s="19"/>
      <c r="AE867" s="19"/>
      <c r="AF867" s="19"/>
    </row>
    <row r="868" spans="1:32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61"/>
      <c r="T868" s="19"/>
      <c r="U868" s="19"/>
      <c r="V868" s="20"/>
      <c r="W868" s="20"/>
      <c r="X868" s="19"/>
      <c r="Y868" s="19"/>
      <c r="Z868" s="19"/>
      <c r="AA868" s="19"/>
      <c r="AB868" s="19"/>
      <c r="AC868" s="19"/>
      <c r="AD868" s="19"/>
      <c r="AE868" s="19"/>
      <c r="AF868" s="19"/>
    </row>
    <row r="869" spans="1:32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61"/>
      <c r="T869" s="19"/>
      <c r="U869" s="19"/>
      <c r="V869" s="20"/>
      <c r="W869" s="20"/>
      <c r="X869" s="19"/>
      <c r="Y869" s="19"/>
      <c r="Z869" s="19"/>
      <c r="AA869" s="19"/>
      <c r="AB869" s="19"/>
      <c r="AC869" s="19"/>
      <c r="AD869" s="19"/>
      <c r="AE869" s="19"/>
      <c r="AF869" s="19"/>
    </row>
    <row r="870" spans="1:32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61"/>
      <c r="T870" s="19"/>
      <c r="U870" s="19"/>
      <c r="V870" s="20"/>
      <c r="W870" s="20"/>
      <c r="X870" s="19"/>
      <c r="Y870" s="19"/>
      <c r="Z870" s="19"/>
      <c r="AA870" s="19"/>
      <c r="AB870" s="19"/>
      <c r="AC870" s="19"/>
      <c r="AD870" s="19"/>
      <c r="AE870" s="19"/>
      <c r="AF870" s="19"/>
    </row>
    <row r="871" spans="1:32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61"/>
      <c r="T871" s="19"/>
      <c r="U871" s="19"/>
      <c r="V871" s="20"/>
      <c r="W871" s="20"/>
      <c r="X871" s="19"/>
      <c r="Y871" s="19"/>
      <c r="Z871" s="19"/>
      <c r="AA871" s="19"/>
      <c r="AB871" s="19"/>
      <c r="AC871" s="19"/>
      <c r="AD871" s="19"/>
      <c r="AE871" s="19"/>
      <c r="AF871" s="19"/>
    </row>
    <row r="872" spans="1:32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61"/>
      <c r="T872" s="19"/>
      <c r="U872" s="19"/>
      <c r="V872" s="20"/>
      <c r="W872" s="20"/>
      <c r="X872" s="19"/>
      <c r="Y872" s="19"/>
      <c r="Z872" s="19"/>
      <c r="AA872" s="19"/>
      <c r="AB872" s="19"/>
      <c r="AC872" s="19"/>
      <c r="AD872" s="19"/>
      <c r="AE872" s="19"/>
      <c r="AF872" s="19"/>
    </row>
    <row r="873" spans="1:32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61"/>
      <c r="T873" s="19"/>
      <c r="U873" s="19"/>
      <c r="V873" s="20"/>
      <c r="W873" s="20"/>
      <c r="X873" s="19"/>
      <c r="Y873" s="19"/>
      <c r="Z873" s="19"/>
      <c r="AA873" s="19"/>
      <c r="AB873" s="19"/>
      <c r="AC873" s="19"/>
      <c r="AD873" s="19"/>
      <c r="AE873" s="19"/>
      <c r="AF873" s="19"/>
    </row>
    <row r="874" spans="1:32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61"/>
      <c r="T874" s="19"/>
      <c r="U874" s="19"/>
      <c r="V874" s="20"/>
      <c r="W874" s="20"/>
      <c r="X874" s="19"/>
      <c r="Y874" s="19"/>
      <c r="Z874" s="19"/>
      <c r="AA874" s="19"/>
      <c r="AB874" s="19"/>
      <c r="AC874" s="19"/>
      <c r="AD874" s="19"/>
      <c r="AE874" s="19"/>
      <c r="AF874" s="19"/>
    </row>
    <row r="875" spans="1:32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61"/>
      <c r="T875" s="19"/>
      <c r="U875" s="19"/>
      <c r="V875" s="20"/>
      <c r="W875" s="20"/>
      <c r="X875" s="19"/>
      <c r="Y875" s="19"/>
      <c r="Z875" s="19"/>
      <c r="AA875" s="19"/>
      <c r="AB875" s="19"/>
      <c r="AC875" s="19"/>
      <c r="AD875" s="19"/>
      <c r="AE875" s="19"/>
      <c r="AF875" s="19"/>
    </row>
    <row r="876" spans="1:32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61"/>
      <c r="T876" s="19"/>
      <c r="U876" s="19"/>
      <c r="V876" s="20"/>
      <c r="W876" s="20"/>
      <c r="X876" s="19"/>
      <c r="Y876" s="19"/>
      <c r="Z876" s="19"/>
      <c r="AA876" s="19"/>
      <c r="AB876" s="19"/>
      <c r="AC876" s="19"/>
      <c r="AD876" s="19"/>
      <c r="AE876" s="19"/>
      <c r="AF876" s="19"/>
    </row>
    <row r="877" spans="1:32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61"/>
      <c r="T877" s="19"/>
      <c r="U877" s="19"/>
      <c r="V877" s="20"/>
      <c r="W877" s="20"/>
      <c r="X877" s="19"/>
      <c r="Y877" s="19"/>
      <c r="Z877" s="19"/>
      <c r="AA877" s="19"/>
      <c r="AB877" s="19"/>
      <c r="AC877" s="19"/>
      <c r="AD877" s="19"/>
      <c r="AE877" s="19"/>
      <c r="AF877" s="19"/>
    </row>
    <row r="878" spans="1:32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61"/>
      <c r="T878" s="19"/>
      <c r="U878" s="19"/>
      <c r="V878" s="20"/>
      <c r="W878" s="20"/>
      <c r="X878" s="19"/>
      <c r="Y878" s="19"/>
      <c r="Z878" s="19"/>
      <c r="AA878" s="19"/>
      <c r="AB878" s="19"/>
      <c r="AC878" s="19"/>
      <c r="AD878" s="19"/>
      <c r="AE878" s="19"/>
      <c r="AF878" s="19"/>
    </row>
    <row r="879" spans="1:32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61"/>
      <c r="T879" s="19"/>
      <c r="U879" s="19"/>
      <c r="V879" s="20"/>
      <c r="W879" s="20"/>
      <c r="X879" s="19"/>
      <c r="Y879" s="19"/>
      <c r="Z879" s="19"/>
      <c r="AA879" s="19"/>
      <c r="AB879" s="19"/>
      <c r="AC879" s="19"/>
      <c r="AD879" s="19"/>
      <c r="AE879" s="19"/>
      <c r="AF879" s="19"/>
    </row>
    <row r="880" spans="1:32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61"/>
      <c r="T880" s="19"/>
      <c r="U880" s="19"/>
      <c r="V880" s="20"/>
      <c r="W880" s="20"/>
      <c r="X880" s="19"/>
      <c r="Y880" s="19"/>
      <c r="Z880" s="19"/>
      <c r="AA880" s="19"/>
      <c r="AB880" s="19"/>
      <c r="AC880" s="19"/>
      <c r="AD880" s="19"/>
      <c r="AE880" s="19"/>
      <c r="AF880" s="19"/>
    </row>
    <row r="881" spans="1:32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61"/>
      <c r="T881" s="19"/>
      <c r="U881" s="19"/>
      <c r="V881" s="20"/>
      <c r="W881" s="20"/>
      <c r="X881" s="19"/>
      <c r="Y881" s="19"/>
      <c r="Z881" s="19"/>
      <c r="AA881" s="19"/>
      <c r="AB881" s="19"/>
      <c r="AC881" s="19"/>
      <c r="AD881" s="19"/>
      <c r="AE881" s="19"/>
      <c r="AF881" s="19"/>
    </row>
    <row r="882" spans="1:32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61"/>
      <c r="T882" s="19"/>
      <c r="U882" s="19"/>
      <c r="V882" s="20"/>
      <c r="W882" s="20"/>
      <c r="X882" s="19"/>
      <c r="Y882" s="19"/>
      <c r="Z882" s="19"/>
      <c r="AA882" s="19"/>
      <c r="AB882" s="19"/>
      <c r="AC882" s="19"/>
      <c r="AD882" s="19"/>
      <c r="AE882" s="19"/>
      <c r="AF882" s="19"/>
    </row>
    <row r="883" spans="1:32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61"/>
      <c r="T883" s="19"/>
      <c r="U883" s="19"/>
      <c r="V883" s="20"/>
      <c r="W883" s="20"/>
      <c r="X883" s="19"/>
      <c r="Y883" s="19"/>
      <c r="Z883" s="19"/>
      <c r="AA883" s="19"/>
      <c r="AB883" s="19"/>
      <c r="AC883" s="19"/>
      <c r="AD883" s="19"/>
      <c r="AE883" s="19"/>
      <c r="AF883" s="19"/>
    </row>
    <row r="884" spans="1:32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61"/>
      <c r="T884" s="19"/>
      <c r="U884" s="19"/>
      <c r="V884" s="20"/>
      <c r="W884" s="20"/>
      <c r="X884" s="19"/>
      <c r="Y884" s="19"/>
      <c r="Z884" s="19"/>
      <c r="AA884" s="19"/>
      <c r="AB884" s="19"/>
      <c r="AC884" s="19"/>
      <c r="AD884" s="19"/>
      <c r="AE884" s="19"/>
      <c r="AF884" s="19"/>
    </row>
    <row r="885" spans="1:32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61"/>
      <c r="T885" s="19"/>
      <c r="U885" s="19"/>
      <c r="V885" s="20"/>
      <c r="W885" s="20"/>
      <c r="X885" s="19"/>
      <c r="Y885" s="19"/>
      <c r="Z885" s="19"/>
      <c r="AA885" s="19"/>
      <c r="AB885" s="19"/>
      <c r="AC885" s="19"/>
      <c r="AD885" s="19"/>
      <c r="AE885" s="19"/>
      <c r="AF885" s="19"/>
    </row>
    <row r="886" spans="1:32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61"/>
      <c r="T886" s="19"/>
      <c r="U886" s="19"/>
      <c r="V886" s="20"/>
      <c r="W886" s="20"/>
      <c r="X886" s="19"/>
      <c r="Y886" s="19"/>
      <c r="Z886" s="19"/>
      <c r="AA886" s="19"/>
      <c r="AB886" s="19"/>
      <c r="AC886" s="19"/>
      <c r="AD886" s="19"/>
      <c r="AE886" s="19"/>
      <c r="AF886" s="19"/>
    </row>
    <row r="887" spans="1:32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61"/>
      <c r="T887" s="19"/>
      <c r="U887" s="19"/>
      <c r="V887" s="20"/>
      <c r="W887" s="20"/>
      <c r="X887" s="19"/>
      <c r="Y887" s="19"/>
      <c r="Z887" s="19"/>
      <c r="AA887" s="19"/>
      <c r="AB887" s="19"/>
      <c r="AC887" s="19"/>
      <c r="AD887" s="19"/>
      <c r="AE887" s="19"/>
      <c r="AF887" s="19"/>
    </row>
    <row r="888" spans="1:32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61"/>
      <c r="T888" s="19"/>
      <c r="U888" s="19"/>
      <c r="V888" s="20"/>
      <c r="W888" s="20"/>
      <c r="X888" s="19"/>
      <c r="Y888" s="19"/>
      <c r="Z888" s="19"/>
      <c r="AA888" s="19"/>
      <c r="AB888" s="19"/>
      <c r="AC888" s="19"/>
      <c r="AD888" s="19"/>
      <c r="AE888" s="19"/>
      <c r="AF888" s="19"/>
    </row>
    <row r="889" spans="1:32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61"/>
      <c r="T889" s="19"/>
      <c r="U889" s="19"/>
      <c r="V889" s="20"/>
      <c r="W889" s="20"/>
      <c r="X889" s="19"/>
      <c r="Y889" s="19"/>
      <c r="Z889" s="19"/>
      <c r="AA889" s="19"/>
      <c r="AB889" s="19"/>
      <c r="AC889" s="19"/>
      <c r="AD889" s="19"/>
      <c r="AE889" s="19"/>
      <c r="AF889" s="19"/>
    </row>
    <row r="890" spans="1:32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61"/>
      <c r="T890" s="19"/>
      <c r="U890" s="19"/>
      <c r="V890" s="20"/>
      <c r="W890" s="20"/>
      <c r="X890" s="19"/>
      <c r="Y890" s="19"/>
      <c r="Z890" s="19"/>
      <c r="AA890" s="19"/>
      <c r="AB890" s="19"/>
      <c r="AC890" s="19"/>
      <c r="AD890" s="19"/>
      <c r="AE890" s="19"/>
      <c r="AF890" s="19"/>
    </row>
    <row r="891" spans="1:32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61"/>
      <c r="T891" s="19"/>
      <c r="U891" s="19"/>
      <c r="V891" s="20"/>
      <c r="W891" s="20"/>
      <c r="X891" s="19"/>
      <c r="Y891" s="19"/>
      <c r="Z891" s="19"/>
      <c r="AA891" s="19"/>
      <c r="AB891" s="19"/>
      <c r="AC891" s="19"/>
      <c r="AD891" s="19"/>
      <c r="AE891" s="19"/>
      <c r="AF891" s="19"/>
    </row>
    <row r="892" spans="1:32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61"/>
      <c r="T892" s="19"/>
      <c r="U892" s="19"/>
      <c r="V892" s="20"/>
      <c r="W892" s="20"/>
      <c r="X892" s="19"/>
      <c r="Y892" s="19"/>
      <c r="Z892" s="19"/>
      <c r="AA892" s="19"/>
      <c r="AB892" s="19"/>
      <c r="AC892" s="19"/>
      <c r="AD892" s="19"/>
      <c r="AE892" s="19"/>
      <c r="AF892" s="19"/>
    </row>
    <row r="893" spans="1:32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61"/>
      <c r="T893" s="19"/>
      <c r="U893" s="19"/>
      <c r="V893" s="20"/>
      <c r="W893" s="20"/>
      <c r="X893" s="19"/>
      <c r="Y893" s="19"/>
      <c r="Z893" s="19"/>
      <c r="AA893" s="19"/>
      <c r="AB893" s="19"/>
      <c r="AC893" s="19"/>
      <c r="AD893" s="19"/>
      <c r="AE893" s="19"/>
      <c r="AF893" s="19"/>
    </row>
    <row r="894" spans="1:32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61"/>
      <c r="T894" s="19"/>
      <c r="U894" s="19"/>
      <c r="V894" s="20"/>
      <c r="W894" s="20"/>
      <c r="X894" s="19"/>
      <c r="Y894" s="19"/>
      <c r="Z894" s="19"/>
      <c r="AA894" s="19"/>
      <c r="AB894" s="19"/>
      <c r="AC894" s="19"/>
      <c r="AD894" s="19"/>
      <c r="AE894" s="19"/>
      <c r="AF894" s="19"/>
    </row>
    <row r="895" spans="1:32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61"/>
      <c r="T895" s="19"/>
      <c r="U895" s="19"/>
      <c r="V895" s="20"/>
      <c r="W895" s="20"/>
      <c r="X895" s="19"/>
      <c r="Y895" s="19"/>
      <c r="Z895" s="19"/>
      <c r="AA895" s="19"/>
      <c r="AB895" s="19"/>
      <c r="AC895" s="19"/>
      <c r="AD895" s="19"/>
      <c r="AE895" s="19"/>
      <c r="AF895" s="19"/>
    </row>
    <row r="896" spans="1:32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61"/>
      <c r="T896" s="19"/>
      <c r="U896" s="19"/>
      <c r="V896" s="20"/>
      <c r="W896" s="20"/>
      <c r="X896" s="19"/>
      <c r="Y896" s="19"/>
      <c r="Z896" s="19"/>
      <c r="AA896" s="19"/>
      <c r="AB896" s="19"/>
      <c r="AC896" s="19"/>
      <c r="AD896" s="19"/>
      <c r="AE896" s="19"/>
      <c r="AF896" s="19"/>
    </row>
    <row r="897" spans="1:32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61"/>
      <c r="T897" s="19"/>
      <c r="U897" s="19"/>
      <c r="V897" s="20"/>
      <c r="W897" s="20"/>
      <c r="X897" s="19"/>
      <c r="Y897" s="19"/>
      <c r="Z897" s="19"/>
      <c r="AA897" s="19"/>
      <c r="AB897" s="19"/>
      <c r="AC897" s="19"/>
      <c r="AD897" s="19"/>
      <c r="AE897" s="19"/>
      <c r="AF897" s="19"/>
    </row>
    <row r="898" spans="1:32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61"/>
      <c r="T898" s="19"/>
      <c r="U898" s="19"/>
      <c r="V898" s="20"/>
      <c r="W898" s="20"/>
      <c r="X898" s="19"/>
      <c r="Y898" s="19"/>
      <c r="Z898" s="19"/>
      <c r="AA898" s="19"/>
      <c r="AB898" s="19"/>
      <c r="AC898" s="19"/>
      <c r="AD898" s="19"/>
      <c r="AE898" s="19"/>
      <c r="AF898" s="19"/>
    </row>
    <row r="899" spans="1:32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61"/>
      <c r="T899" s="19"/>
      <c r="U899" s="19"/>
      <c r="V899" s="20"/>
      <c r="W899" s="20"/>
      <c r="X899" s="19"/>
      <c r="Y899" s="19"/>
      <c r="Z899" s="19"/>
      <c r="AA899" s="19"/>
      <c r="AB899" s="19"/>
      <c r="AC899" s="19"/>
      <c r="AD899" s="19"/>
      <c r="AE899" s="19"/>
      <c r="AF899" s="19"/>
    </row>
    <row r="900" spans="1:32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61"/>
      <c r="T900" s="19"/>
      <c r="U900" s="19"/>
      <c r="V900" s="20"/>
      <c r="W900" s="20"/>
      <c r="X900" s="19"/>
      <c r="Y900" s="19"/>
      <c r="Z900" s="19"/>
      <c r="AA900" s="19"/>
      <c r="AB900" s="19"/>
      <c r="AC900" s="19"/>
      <c r="AD900" s="19"/>
      <c r="AE900" s="19"/>
      <c r="AF900" s="19"/>
    </row>
    <row r="901" spans="1:32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61"/>
      <c r="T901" s="19"/>
      <c r="U901" s="19"/>
      <c r="V901" s="20"/>
      <c r="W901" s="20"/>
      <c r="X901" s="19"/>
      <c r="Y901" s="19"/>
      <c r="Z901" s="19"/>
      <c r="AA901" s="19"/>
      <c r="AB901" s="19"/>
      <c r="AC901" s="19"/>
      <c r="AD901" s="19"/>
      <c r="AE901" s="19"/>
      <c r="AF901" s="19"/>
    </row>
    <row r="902" spans="1:32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61"/>
      <c r="T902" s="19"/>
      <c r="U902" s="19"/>
      <c r="V902" s="20"/>
      <c r="W902" s="20"/>
      <c r="X902" s="19"/>
      <c r="Y902" s="19"/>
      <c r="Z902" s="19"/>
      <c r="AA902" s="19"/>
      <c r="AB902" s="19"/>
      <c r="AC902" s="19"/>
      <c r="AD902" s="19"/>
      <c r="AE902" s="19"/>
      <c r="AF902" s="19"/>
    </row>
    <row r="903" spans="1:32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61"/>
      <c r="T903" s="19"/>
      <c r="U903" s="19"/>
      <c r="V903" s="20"/>
      <c r="W903" s="20"/>
      <c r="X903" s="19"/>
      <c r="Y903" s="19"/>
      <c r="Z903" s="19"/>
      <c r="AA903" s="19"/>
      <c r="AB903" s="19"/>
      <c r="AC903" s="19"/>
      <c r="AD903" s="19"/>
      <c r="AE903" s="19"/>
      <c r="AF903" s="19"/>
    </row>
    <row r="904" spans="1:32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61"/>
      <c r="T904" s="19"/>
      <c r="U904" s="19"/>
      <c r="V904" s="20"/>
      <c r="W904" s="20"/>
      <c r="X904" s="19"/>
      <c r="Y904" s="19"/>
      <c r="Z904" s="19"/>
      <c r="AA904" s="19"/>
      <c r="AB904" s="19"/>
      <c r="AC904" s="19"/>
      <c r="AD904" s="19"/>
      <c r="AE904" s="19"/>
      <c r="AF904" s="19"/>
    </row>
    <row r="905" spans="1:32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61"/>
      <c r="T905" s="19"/>
      <c r="U905" s="19"/>
      <c r="V905" s="20"/>
      <c r="W905" s="20"/>
      <c r="X905" s="19"/>
      <c r="Y905" s="19"/>
      <c r="Z905" s="19"/>
      <c r="AA905" s="19"/>
      <c r="AB905" s="19"/>
      <c r="AC905" s="19"/>
      <c r="AD905" s="19"/>
      <c r="AE905" s="19"/>
      <c r="AF905" s="19"/>
    </row>
    <row r="906" spans="1:32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61"/>
      <c r="T906" s="19"/>
      <c r="U906" s="19"/>
      <c r="V906" s="20"/>
      <c r="W906" s="20"/>
      <c r="X906" s="19"/>
      <c r="Y906" s="19"/>
      <c r="Z906" s="19"/>
      <c r="AA906" s="19"/>
      <c r="AB906" s="19"/>
      <c r="AC906" s="19"/>
      <c r="AD906" s="19"/>
      <c r="AE906" s="19"/>
      <c r="AF906" s="19"/>
    </row>
    <row r="907" spans="1:32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61"/>
      <c r="T907" s="19"/>
      <c r="U907" s="19"/>
      <c r="V907" s="20"/>
      <c r="W907" s="20"/>
      <c r="X907" s="19"/>
      <c r="Y907" s="19"/>
      <c r="Z907" s="19"/>
      <c r="AA907" s="19"/>
      <c r="AB907" s="19"/>
      <c r="AC907" s="19"/>
      <c r="AD907" s="19"/>
      <c r="AE907" s="19"/>
      <c r="AF907" s="19"/>
    </row>
    <row r="908" spans="1:32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61"/>
      <c r="T908" s="19"/>
      <c r="U908" s="19"/>
      <c r="V908" s="20"/>
      <c r="W908" s="20"/>
      <c r="X908" s="19"/>
      <c r="Y908" s="19"/>
      <c r="Z908" s="19"/>
      <c r="AA908" s="19"/>
      <c r="AB908" s="19"/>
      <c r="AC908" s="19"/>
      <c r="AD908" s="19"/>
      <c r="AE908" s="19"/>
      <c r="AF908" s="19"/>
    </row>
    <row r="909" spans="1:32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61"/>
      <c r="T909" s="19"/>
      <c r="U909" s="19"/>
      <c r="V909" s="20"/>
      <c r="W909" s="20"/>
      <c r="X909" s="19"/>
      <c r="Y909" s="19"/>
      <c r="Z909" s="19"/>
      <c r="AA909" s="19"/>
      <c r="AB909" s="19"/>
      <c r="AC909" s="19"/>
      <c r="AD909" s="19"/>
      <c r="AE909" s="19"/>
      <c r="AF909" s="19"/>
    </row>
    <row r="910" spans="1:32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61"/>
      <c r="T910" s="19"/>
      <c r="U910" s="19"/>
      <c r="V910" s="20"/>
      <c r="W910" s="20"/>
      <c r="X910" s="19"/>
      <c r="Y910" s="19"/>
      <c r="Z910" s="19"/>
      <c r="AA910" s="19"/>
      <c r="AB910" s="19"/>
      <c r="AC910" s="19"/>
      <c r="AD910" s="19"/>
      <c r="AE910" s="19"/>
      <c r="AF910" s="19"/>
    </row>
    <row r="911" spans="1:32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61"/>
      <c r="T911" s="19"/>
      <c r="U911" s="19"/>
      <c r="V911" s="20"/>
      <c r="W911" s="20"/>
      <c r="X911" s="19"/>
      <c r="Y911" s="19"/>
      <c r="Z911" s="19"/>
      <c r="AA911" s="19"/>
      <c r="AB911" s="19"/>
      <c r="AC911" s="19"/>
      <c r="AD911" s="19"/>
      <c r="AE911" s="19"/>
      <c r="AF911" s="19"/>
    </row>
    <row r="912" spans="1:32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61"/>
      <c r="T912" s="19"/>
      <c r="U912" s="19"/>
      <c r="V912" s="20"/>
      <c r="W912" s="20"/>
      <c r="X912" s="19"/>
      <c r="Y912" s="19"/>
      <c r="Z912" s="19"/>
      <c r="AA912" s="19"/>
      <c r="AB912" s="19"/>
      <c r="AC912" s="19"/>
      <c r="AD912" s="19"/>
      <c r="AE912" s="19"/>
      <c r="AF912" s="19"/>
    </row>
    <row r="913" spans="1:32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61"/>
      <c r="T913" s="19"/>
      <c r="U913" s="19"/>
      <c r="V913" s="20"/>
      <c r="W913" s="20"/>
      <c r="X913" s="19"/>
      <c r="Y913" s="19"/>
      <c r="Z913" s="19"/>
      <c r="AA913" s="19"/>
      <c r="AB913" s="19"/>
      <c r="AC913" s="19"/>
      <c r="AD913" s="19"/>
      <c r="AE913" s="19"/>
      <c r="AF913" s="19"/>
    </row>
    <row r="914" spans="1:32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61"/>
      <c r="T914" s="19"/>
      <c r="U914" s="19"/>
      <c r="V914" s="20"/>
      <c r="W914" s="20"/>
      <c r="X914" s="19"/>
      <c r="Y914" s="19"/>
      <c r="Z914" s="19"/>
      <c r="AA914" s="19"/>
      <c r="AB914" s="19"/>
      <c r="AC914" s="19"/>
      <c r="AD914" s="19"/>
      <c r="AE914" s="19"/>
      <c r="AF914" s="19"/>
    </row>
    <row r="915" spans="1:32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61"/>
      <c r="T915" s="19"/>
      <c r="U915" s="19"/>
      <c r="V915" s="20"/>
      <c r="W915" s="20"/>
      <c r="X915" s="19"/>
      <c r="Y915" s="19"/>
      <c r="Z915" s="19"/>
      <c r="AA915" s="19"/>
      <c r="AB915" s="19"/>
      <c r="AC915" s="19"/>
      <c r="AD915" s="19"/>
      <c r="AE915" s="19"/>
      <c r="AF915" s="19"/>
    </row>
    <row r="916" spans="1:32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61"/>
      <c r="T916" s="19"/>
      <c r="U916" s="19"/>
      <c r="V916" s="20"/>
      <c r="W916" s="20"/>
      <c r="X916" s="19"/>
      <c r="Y916" s="19"/>
      <c r="Z916" s="19"/>
      <c r="AA916" s="19"/>
      <c r="AB916" s="19"/>
      <c r="AC916" s="19"/>
      <c r="AD916" s="19"/>
      <c r="AE916" s="19"/>
      <c r="AF916" s="19"/>
    </row>
    <row r="917" spans="1:32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61"/>
      <c r="T917" s="19"/>
      <c r="U917" s="19"/>
      <c r="V917" s="20"/>
      <c r="W917" s="20"/>
      <c r="X917" s="19"/>
      <c r="Y917" s="19"/>
      <c r="Z917" s="19"/>
      <c r="AA917" s="19"/>
      <c r="AB917" s="19"/>
      <c r="AC917" s="19"/>
      <c r="AD917" s="19"/>
      <c r="AE917" s="19"/>
      <c r="AF917" s="19"/>
    </row>
    <row r="918" spans="1:32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61"/>
      <c r="T918" s="19"/>
      <c r="U918" s="19"/>
      <c r="V918" s="20"/>
      <c r="W918" s="20"/>
      <c r="X918" s="19"/>
      <c r="Y918" s="19"/>
      <c r="Z918" s="19"/>
      <c r="AA918" s="19"/>
      <c r="AB918" s="19"/>
      <c r="AC918" s="19"/>
      <c r="AD918" s="19"/>
      <c r="AE918" s="19"/>
      <c r="AF918" s="19"/>
    </row>
    <row r="919" spans="1:32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61"/>
      <c r="T919" s="19"/>
      <c r="U919" s="19"/>
      <c r="V919" s="20"/>
      <c r="W919" s="20"/>
      <c r="X919" s="19"/>
      <c r="Y919" s="19"/>
      <c r="Z919" s="19"/>
      <c r="AA919" s="19"/>
      <c r="AB919" s="19"/>
      <c r="AC919" s="19"/>
      <c r="AD919" s="19"/>
      <c r="AE919" s="19"/>
      <c r="AF919" s="19"/>
    </row>
    <row r="920" spans="1:32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61"/>
      <c r="T920" s="19"/>
      <c r="U920" s="19"/>
      <c r="V920" s="20"/>
      <c r="W920" s="20"/>
      <c r="X920" s="19"/>
      <c r="Y920" s="19"/>
      <c r="Z920" s="19"/>
      <c r="AA920" s="19"/>
      <c r="AB920" s="19"/>
      <c r="AC920" s="19"/>
      <c r="AD920" s="19"/>
      <c r="AE920" s="19"/>
      <c r="AF920" s="19"/>
    </row>
    <row r="921" spans="1:32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61"/>
      <c r="T921" s="19"/>
      <c r="U921" s="19"/>
      <c r="V921" s="20"/>
      <c r="W921" s="20"/>
      <c r="X921" s="19"/>
      <c r="Y921" s="19"/>
      <c r="Z921" s="19"/>
      <c r="AA921" s="19"/>
      <c r="AB921" s="19"/>
      <c r="AC921" s="19"/>
      <c r="AD921" s="19"/>
      <c r="AE921" s="19"/>
      <c r="AF921" s="19"/>
    </row>
    <row r="922" spans="1:32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61"/>
      <c r="T922" s="19"/>
      <c r="U922" s="19"/>
      <c r="V922" s="20"/>
      <c r="W922" s="20"/>
      <c r="X922" s="19"/>
      <c r="Y922" s="19"/>
      <c r="Z922" s="19"/>
      <c r="AA922" s="19"/>
      <c r="AB922" s="19"/>
      <c r="AC922" s="19"/>
      <c r="AD922" s="19"/>
      <c r="AE922" s="19"/>
      <c r="AF922" s="19"/>
    </row>
    <row r="923" spans="1:32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61"/>
      <c r="T923" s="19"/>
      <c r="U923" s="19"/>
      <c r="V923" s="20"/>
      <c r="W923" s="20"/>
      <c r="X923" s="19"/>
      <c r="Y923" s="19"/>
      <c r="Z923" s="19"/>
      <c r="AA923" s="19"/>
      <c r="AB923" s="19"/>
      <c r="AC923" s="19"/>
      <c r="AD923" s="19"/>
      <c r="AE923" s="19"/>
      <c r="AF923" s="19"/>
    </row>
    <row r="924" spans="1:32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61"/>
      <c r="T924" s="19"/>
      <c r="U924" s="19"/>
      <c r="V924" s="20"/>
      <c r="W924" s="20"/>
      <c r="X924" s="19"/>
      <c r="Y924" s="19"/>
      <c r="Z924" s="19"/>
      <c r="AA924" s="19"/>
      <c r="AB924" s="19"/>
      <c r="AC924" s="19"/>
      <c r="AD924" s="19"/>
      <c r="AE924" s="19"/>
      <c r="AF924" s="19"/>
    </row>
    <row r="925" spans="1:32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61"/>
      <c r="T925" s="19"/>
      <c r="U925" s="19"/>
      <c r="V925" s="20"/>
      <c r="W925" s="20"/>
      <c r="X925" s="19"/>
      <c r="Y925" s="19"/>
      <c r="Z925" s="19"/>
      <c r="AA925" s="19"/>
      <c r="AB925" s="19"/>
      <c r="AC925" s="19"/>
      <c r="AD925" s="19"/>
      <c r="AE925" s="19"/>
      <c r="AF925" s="19"/>
    </row>
    <row r="926" spans="1:32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61"/>
      <c r="T926" s="19"/>
      <c r="U926" s="19"/>
      <c r="V926" s="20"/>
      <c r="W926" s="20"/>
      <c r="X926" s="19"/>
      <c r="Y926" s="19"/>
      <c r="Z926" s="19"/>
      <c r="AA926" s="19"/>
      <c r="AB926" s="19"/>
      <c r="AC926" s="19"/>
      <c r="AD926" s="19"/>
      <c r="AE926" s="19"/>
      <c r="AF926" s="19"/>
    </row>
    <row r="927" spans="1:32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61"/>
      <c r="T927" s="19"/>
      <c r="U927" s="19"/>
      <c r="V927" s="20"/>
      <c r="W927" s="20"/>
      <c r="X927" s="19"/>
      <c r="Y927" s="19"/>
      <c r="Z927" s="19"/>
      <c r="AA927" s="19"/>
      <c r="AB927" s="19"/>
      <c r="AC927" s="19"/>
      <c r="AD927" s="19"/>
      <c r="AE927" s="19"/>
      <c r="AF927" s="19"/>
    </row>
    <row r="928" spans="1:32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61"/>
      <c r="T928" s="19"/>
      <c r="U928" s="19"/>
      <c r="V928" s="20"/>
      <c r="W928" s="20"/>
      <c r="X928" s="19"/>
      <c r="Y928" s="19"/>
      <c r="Z928" s="19"/>
      <c r="AA928" s="19"/>
      <c r="AB928" s="19"/>
      <c r="AC928" s="19"/>
      <c r="AD928" s="19"/>
      <c r="AE928" s="19"/>
      <c r="AF928" s="19"/>
    </row>
    <row r="929" spans="1:32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61"/>
      <c r="T929" s="19"/>
      <c r="U929" s="19"/>
      <c r="V929" s="20"/>
      <c r="W929" s="20"/>
      <c r="X929" s="19"/>
      <c r="Y929" s="19"/>
      <c r="Z929" s="19"/>
      <c r="AA929" s="19"/>
      <c r="AB929" s="19"/>
      <c r="AC929" s="19"/>
      <c r="AD929" s="19"/>
      <c r="AE929" s="19"/>
      <c r="AF929" s="19"/>
    </row>
    <row r="930" spans="1:32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61"/>
      <c r="T930" s="19"/>
      <c r="U930" s="19"/>
      <c r="V930" s="20"/>
      <c r="W930" s="20"/>
      <c r="X930" s="19"/>
      <c r="Y930" s="19"/>
      <c r="Z930" s="19"/>
      <c r="AA930" s="19"/>
      <c r="AB930" s="19"/>
      <c r="AC930" s="19"/>
      <c r="AD930" s="19"/>
      <c r="AE930" s="19"/>
      <c r="AF930" s="19"/>
    </row>
    <row r="931" spans="1:32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61"/>
      <c r="T931" s="19"/>
      <c r="U931" s="19"/>
      <c r="V931" s="20"/>
      <c r="W931" s="20"/>
      <c r="X931" s="19"/>
      <c r="Y931" s="19"/>
      <c r="Z931" s="19"/>
      <c r="AA931" s="19"/>
      <c r="AB931" s="19"/>
      <c r="AC931" s="19"/>
      <c r="AD931" s="19"/>
      <c r="AE931" s="19"/>
      <c r="AF931" s="19"/>
    </row>
    <row r="932" spans="1:32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61"/>
      <c r="T932" s="19"/>
      <c r="U932" s="19"/>
      <c r="V932" s="20"/>
      <c r="W932" s="20"/>
      <c r="X932" s="19"/>
      <c r="Y932" s="19"/>
      <c r="Z932" s="19"/>
      <c r="AA932" s="19"/>
      <c r="AB932" s="19"/>
      <c r="AC932" s="19"/>
      <c r="AD932" s="19"/>
      <c r="AE932" s="19"/>
      <c r="AF932" s="19"/>
    </row>
    <row r="933" spans="1:32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61"/>
      <c r="T933" s="19"/>
      <c r="U933" s="19"/>
      <c r="V933" s="20"/>
      <c r="W933" s="20"/>
      <c r="X933" s="19"/>
      <c r="Y933" s="19"/>
      <c r="Z933" s="19"/>
      <c r="AA933" s="19"/>
      <c r="AB933" s="19"/>
      <c r="AC933" s="19"/>
      <c r="AD933" s="19"/>
      <c r="AE933" s="19"/>
      <c r="AF933" s="19"/>
    </row>
    <row r="934" spans="1:32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61"/>
      <c r="T934" s="19"/>
      <c r="U934" s="19"/>
      <c r="V934" s="20"/>
      <c r="W934" s="20"/>
      <c r="X934" s="19"/>
      <c r="Y934" s="19"/>
      <c r="Z934" s="19"/>
      <c r="AA934" s="19"/>
      <c r="AB934" s="19"/>
      <c r="AC934" s="19"/>
      <c r="AD934" s="19"/>
      <c r="AE934" s="19"/>
      <c r="AF934" s="19"/>
    </row>
    <row r="935" spans="1:32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61"/>
      <c r="T935" s="19"/>
      <c r="U935" s="19"/>
      <c r="V935" s="20"/>
      <c r="W935" s="20"/>
      <c r="X935" s="19"/>
      <c r="Y935" s="19"/>
      <c r="Z935" s="19"/>
      <c r="AA935" s="19"/>
      <c r="AB935" s="19"/>
      <c r="AC935" s="19"/>
      <c r="AD935" s="19"/>
      <c r="AE935" s="19"/>
      <c r="AF935" s="19"/>
    </row>
    <row r="936" spans="1:32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61"/>
      <c r="T936" s="19"/>
      <c r="U936" s="19"/>
      <c r="V936" s="20"/>
      <c r="W936" s="20"/>
      <c r="X936" s="19"/>
      <c r="Y936" s="19"/>
      <c r="Z936" s="19"/>
      <c r="AA936" s="19"/>
      <c r="AB936" s="19"/>
      <c r="AC936" s="19"/>
      <c r="AD936" s="19"/>
      <c r="AE936" s="19"/>
      <c r="AF936" s="19"/>
    </row>
    <row r="937" spans="1:32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61"/>
      <c r="T937" s="19"/>
      <c r="U937" s="19"/>
      <c r="V937" s="20"/>
      <c r="W937" s="20"/>
      <c r="X937" s="19"/>
      <c r="Y937" s="19"/>
      <c r="Z937" s="19"/>
      <c r="AA937" s="19"/>
      <c r="AB937" s="19"/>
      <c r="AC937" s="19"/>
      <c r="AD937" s="19"/>
      <c r="AE937" s="19"/>
      <c r="AF937" s="19"/>
    </row>
    <row r="938" spans="1:32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61"/>
      <c r="T938" s="19"/>
      <c r="U938" s="19"/>
      <c r="V938" s="20"/>
      <c r="W938" s="20"/>
      <c r="X938" s="19"/>
      <c r="Y938" s="19"/>
      <c r="Z938" s="19"/>
      <c r="AA938" s="19"/>
      <c r="AB938" s="19"/>
      <c r="AC938" s="19"/>
      <c r="AD938" s="19"/>
      <c r="AE938" s="19"/>
      <c r="AF938" s="19"/>
    </row>
    <row r="939" spans="1:32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61"/>
      <c r="T939" s="19"/>
      <c r="U939" s="19"/>
      <c r="V939" s="20"/>
      <c r="W939" s="20"/>
      <c r="X939" s="19"/>
      <c r="Y939" s="19"/>
      <c r="Z939" s="19"/>
      <c r="AA939" s="19"/>
      <c r="AB939" s="19"/>
      <c r="AC939" s="19"/>
      <c r="AD939" s="19"/>
      <c r="AE939" s="19"/>
      <c r="AF939" s="19"/>
    </row>
    <row r="940" spans="1:32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61"/>
      <c r="T940" s="19"/>
      <c r="U940" s="19"/>
      <c r="V940" s="20"/>
      <c r="W940" s="20"/>
      <c r="X940" s="19"/>
      <c r="Y940" s="19"/>
      <c r="Z940" s="19"/>
      <c r="AA940" s="19"/>
      <c r="AB940" s="19"/>
      <c r="AC940" s="19"/>
      <c r="AD940" s="19"/>
      <c r="AE940" s="19"/>
      <c r="AF940" s="19"/>
    </row>
    <row r="941" spans="1:32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61"/>
      <c r="T941" s="19"/>
      <c r="U941" s="19"/>
      <c r="V941" s="20"/>
      <c r="W941" s="20"/>
      <c r="X941" s="19"/>
      <c r="Y941" s="19"/>
      <c r="Z941" s="19"/>
      <c r="AA941" s="19"/>
      <c r="AB941" s="19"/>
      <c r="AC941" s="19"/>
      <c r="AD941" s="19"/>
      <c r="AE941" s="19"/>
      <c r="AF941" s="19"/>
    </row>
    <row r="942" spans="1:32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61"/>
      <c r="T942" s="19"/>
      <c r="U942" s="19"/>
      <c r="V942" s="20"/>
      <c r="W942" s="20"/>
      <c r="X942" s="19"/>
      <c r="Y942" s="19"/>
      <c r="Z942" s="19"/>
      <c r="AA942" s="19"/>
      <c r="AB942" s="19"/>
      <c r="AC942" s="19"/>
      <c r="AD942" s="19"/>
      <c r="AE942" s="19"/>
      <c r="AF942" s="19"/>
    </row>
    <row r="943" spans="1:32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61"/>
      <c r="T943" s="19"/>
      <c r="U943" s="19"/>
      <c r="V943" s="20"/>
      <c r="W943" s="20"/>
      <c r="X943" s="19"/>
      <c r="Y943" s="19"/>
      <c r="Z943" s="19"/>
      <c r="AA943" s="19"/>
      <c r="AB943" s="19"/>
      <c r="AC943" s="19"/>
      <c r="AD943" s="19"/>
      <c r="AE943" s="19"/>
      <c r="AF943" s="19"/>
    </row>
    <row r="944" spans="1:32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61"/>
      <c r="T944" s="19"/>
      <c r="U944" s="19"/>
      <c r="V944" s="20"/>
      <c r="W944" s="20"/>
      <c r="X944" s="19"/>
      <c r="Y944" s="19"/>
      <c r="Z944" s="19"/>
      <c r="AA944" s="19"/>
      <c r="AB944" s="19"/>
      <c r="AC944" s="19"/>
      <c r="AD944" s="19"/>
      <c r="AE944" s="19"/>
      <c r="AF944" s="19"/>
    </row>
    <row r="945" spans="1:32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61"/>
      <c r="T945" s="19"/>
      <c r="U945" s="19"/>
      <c r="V945" s="20"/>
      <c r="W945" s="20"/>
      <c r="X945" s="19"/>
      <c r="Y945" s="19"/>
      <c r="Z945" s="19"/>
      <c r="AA945" s="19"/>
      <c r="AB945" s="19"/>
      <c r="AC945" s="19"/>
      <c r="AD945" s="19"/>
      <c r="AE945" s="19"/>
      <c r="AF945" s="19"/>
    </row>
    <row r="946" spans="1:32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61"/>
      <c r="T946" s="19"/>
      <c r="U946" s="19"/>
      <c r="V946" s="20"/>
      <c r="W946" s="20"/>
      <c r="X946" s="19"/>
      <c r="Y946" s="19"/>
      <c r="Z946" s="19"/>
      <c r="AA946" s="19"/>
      <c r="AB946" s="19"/>
      <c r="AC946" s="19"/>
      <c r="AD946" s="19"/>
      <c r="AE946" s="19"/>
      <c r="AF946" s="19"/>
    </row>
    <row r="947" spans="1:32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61"/>
      <c r="T947" s="19"/>
      <c r="U947" s="19"/>
      <c r="V947" s="20"/>
      <c r="W947" s="20"/>
      <c r="X947" s="19"/>
      <c r="Y947" s="19"/>
      <c r="Z947" s="19"/>
      <c r="AA947" s="19"/>
      <c r="AB947" s="19"/>
      <c r="AC947" s="19"/>
      <c r="AD947" s="19"/>
      <c r="AE947" s="19"/>
      <c r="AF947" s="19"/>
    </row>
    <row r="948" spans="1:32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61"/>
      <c r="T948" s="19"/>
      <c r="U948" s="19"/>
      <c r="V948" s="20"/>
      <c r="W948" s="20"/>
      <c r="X948" s="19"/>
      <c r="Y948" s="19"/>
      <c r="Z948" s="19"/>
      <c r="AA948" s="19"/>
      <c r="AB948" s="19"/>
      <c r="AC948" s="19"/>
      <c r="AD948" s="19"/>
      <c r="AE948" s="17"/>
    </row>
    <row r="949" spans="1:32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61"/>
      <c r="T949" s="19"/>
      <c r="U949" s="19"/>
      <c r="V949" s="20"/>
      <c r="W949" s="20"/>
      <c r="X949" s="19"/>
      <c r="Y949" s="19"/>
      <c r="Z949" s="19"/>
      <c r="AA949" s="19"/>
      <c r="AB949" s="19"/>
      <c r="AC949" s="19"/>
      <c r="AD949" s="19"/>
      <c r="AE949" s="17"/>
    </row>
    <row r="950" spans="1:32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61"/>
      <c r="T950" s="19"/>
      <c r="U950" s="19"/>
      <c r="V950" s="20"/>
      <c r="W950" s="20"/>
      <c r="X950" s="19"/>
      <c r="Y950" s="19"/>
      <c r="Z950" s="19"/>
      <c r="AA950" s="19"/>
      <c r="AB950" s="19"/>
      <c r="AC950" s="19"/>
      <c r="AD950" s="19"/>
      <c r="AE950" s="17"/>
    </row>
    <row r="951" spans="1:32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61"/>
      <c r="T951" s="19"/>
      <c r="U951" s="19"/>
      <c r="V951" s="20"/>
      <c r="W951" s="20"/>
      <c r="X951" s="19"/>
      <c r="Y951" s="19"/>
      <c r="Z951" s="19"/>
      <c r="AA951" s="19"/>
      <c r="AB951" s="19"/>
      <c r="AC951" s="19"/>
      <c r="AD951" s="19"/>
      <c r="AE951" s="17"/>
    </row>
    <row r="952" spans="1:32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61"/>
      <c r="T952" s="19"/>
      <c r="U952" s="19"/>
      <c r="V952" s="20"/>
      <c r="W952" s="20"/>
      <c r="X952" s="19"/>
      <c r="Y952" s="19"/>
      <c r="Z952" s="19"/>
      <c r="AA952" s="19"/>
      <c r="AB952" s="19"/>
      <c r="AC952" s="19"/>
      <c r="AD952" s="19"/>
      <c r="AE952" s="17"/>
    </row>
    <row r="953" spans="1:32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61"/>
      <c r="T953" s="19"/>
      <c r="U953" s="19"/>
      <c r="V953" s="20"/>
      <c r="W953" s="20"/>
      <c r="X953" s="19"/>
      <c r="Y953" s="19"/>
      <c r="Z953" s="19"/>
      <c r="AA953" s="19"/>
      <c r="AB953" s="19"/>
      <c r="AC953" s="19"/>
      <c r="AD953" s="19"/>
      <c r="AE953" s="17"/>
    </row>
    <row r="954" spans="1:32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61"/>
      <c r="T954" s="19"/>
      <c r="U954" s="19"/>
      <c r="V954" s="20"/>
      <c r="W954" s="20"/>
      <c r="X954" s="19"/>
      <c r="Y954" s="19"/>
      <c r="Z954" s="19"/>
      <c r="AA954" s="19"/>
      <c r="AB954" s="19"/>
      <c r="AC954" s="19"/>
      <c r="AD954" s="19"/>
      <c r="AE954" s="17"/>
    </row>
    <row r="955" spans="1:32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61"/>
      <c r="T955" s="19"/>
      <c r="U955" s="19"/>
      <c r="V955" s="20"/>
      <c r="W955" s="20"/>
      <c r="X955" s="19"/>
      <c r="Y955" s="19"/>
      <c r="Z955" s="19"/>
      <c r="AA955" s="19"/>
      <c r="AB955" s="19"/>
      <c r="AC955" s="19"/>
      <c r="AD955" s="19"/>
      <c r="AE955" s="17"/>
    </row>
    <row r="956" spans="1:32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61"/>
      <c r="T956" s="19"/>
      <c r="U956" s="19"/>
      <c r="V956" s="20"/>
      <c r="W956" s="20"/>
      <c r="X956" s="19"/>
      <c r="Y956" s="19"/>
      <c r="Z956" s="19"/>
      <c r="AA956" s="19"/>
      <c r="AB956" s="19"/>
      <c r="AC956" s="19"/>
      <c r="AD956" s="19"/>
      <c r="AE956" s="17"/>
    </row>
    <row r="957" spans="1:32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61"/>
      <c r="T957" s="19"/>
      <c r="U957" s="19"/>
      <c r="V957" s="20"/>
      <c r="W957" s="20"/>
      <c r="X957" s="19"/>
      <c r="Y957" s="19"/>
      <c r="Z957" s="19"/>
      <c r="AA957" s="19"/>
      <c r="AB957" s="19"/>
      <c r="AC957" s="19"/>
      <c r="AD957" s="19"/>
      <c r="AE957" s="17"/>
    </row>
    <row r="958" spans="1:32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61"/>
      <c r="T958" s="19"/>
      <c r="U958" s="19"/>
      <c r="V958" s="20"/>
      <c r="W958" s="20"/>
      <c r="X958" s="19"/>
      <c r="Y958" s="19"/>
      <c r="Z958" s="19"/>
      <c r="AA958" s="19"/>
      <c r="AB958" s="19"/>
      <c r="AC958" s="19"/>
      <c r="AD958" s="19"/>
      <c r="AE958" s="17"/>
    </row>
    <row r="959" spans="1:32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61"/>
      <c r="T959" s="19"/>
      <c r="U959" s="19"/>
      <c r="V959" s="20"/>
      <c r="W959" s="20"/>
      <c r="X959" s="19"/>
      <c r="Y959" s="19"/>
      <c r="Z959" s="19"/>
      <c r="AA959" s="19"/>
      <c r="AB959" s="19"/>
      <c r="AC959" s="19"/>
      <c r="AD959" s="19"/>
      <c r="AE959" s="17"/>
    </row>
    <row r="960" spans="1:32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61"/>
      <c r="T960" s="19"/>
      <c r="U960" s="19"/>
      <c r="V960" s="20"/>
      <c r="W960" s="20"/>
      <c r="X960" s="19"/>
      <c r="Y960" s="19"/>
      <c r="Z960" s="19"/>
      <c r="AA960" s="19"/>
      <c r="AB960" s="19"/>
      <c r="AC960" s="19"/>
      <c r="AD960" s="19"/>
      <c r="AE960" s="17"/>
    </row>
    <row r="961" spans="1:3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61"/>
      <c r="T961" s="19"/>
      <c r="U961" s="19"/>
      <c r="V961" s="20"/>
      <c r="W961" s="20"/>
      <c r="X961" s="19"/>
      <c r="Y961" s="19"/>
      <c r="Z961" s="19"/>
      <c r="AA961" s="19"/>
      <c r="AB961" s="19"/>
      <c r="AC961" s="19"/>
      <c r="AD961" s="19"/>
      <c r="AE961" s="17"/>
    </row>
    <row r="962" spans="1:3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61"/>
      <c r="T962" s="19"/>
      <c r="U962" s="19"/>
      <c r="V962" s="20"/>
      <c r="W962" s="20"/>
      <c r="X962" s="19"/>
      <c r="Y962" s="19"/>
      <c r="Z962" s="19"/>
      <c r="AA962" s="19"/>
      <c r="AB962" s="19"/>
      <c r="AC962" s="19"/>
      <c r="AD962" s="19"/>
      <c r="AE962" s="17"/>
    </row>
    <row r="963" spans="1:3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61"/>
      <c r="T963" s="19"/>
      <c r="U963" s="19"/>
      <c r="V963" s="20"/>
      <c r="W963" s="20"/>
      <c r="X963" s="19"/>
      <c r="Y963" s="19"/>
      <c r="Z963" s="19"/>
      <c r="AA963" s="19"/>
      <c r="AB963" s="19"/>
      <c r="AC963" s="19"/>
      <c r="AD963" s="19"/>
      <c r="AE963" s="17"/>
    </row>
    <row r="964" spans="1:3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61"/>
      <c r="T964" s="19"/>
      <c r="U964" s="19"/>
      <c r="V964" s="20"/>
      <c r="W964" s="20"/>
      <c r="X964" s="19"/>
      <c r="Y964" s="19"/>
      <c r="Z964" s="19"/>
      <c r="AA964" s="19"/>
      <c r="AB964" s="19"/>
      <c r="AC964" s="19"/>
      <c r="AD964" s="19"/>
      <c r="AE964" s="17"/>
    </row>
    <row r="965" spans="1:3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61"/>
      <c r="T965" s="19"/>
      <c r="U965" s="19"/>
      <c r="V965" s="20"/>
      <c r="W965" s="20"/>
      <c r="X965" s="19"/>
      <c r="Y965" s="19"/>
      <c r="Z965" s="19"/>
      <c r="AA965" s="19"/>
      <c r="AB965" s="19"/>
      <c r="AC965" s="19"/>
      <c r="AD965" s="19"/>
      <c r="AE965" s="17"/>
    </row>
    <row r="966" spans="1:3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61"/>
      <c r="T966" s="19"/>
      <c r="U966" s="19"/>
      <c r="V966" s="20"/>
      <c r="W966" s="20"/>
      <c r="X966" s="19"/>
      <c r="Y966" s="19"/>
      <c r="Z966" s="19"/>
      <c r="AA966" s="19"/>
      <c r="AB966" s="19"/>
      <c r="AC966" s="19"/>
      <c r="AD966" s="19"/>
      <c r="AE966" s="17"/>
    </row>
    <row r="967" spans="1:3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61"/>
      <c r="T967" s="19"/>
      <c r="U967" s="19"/>
      <c r="V967" s="20"/>
      <c r="W967" s="20"/>
      <c r="X967" s="19"/>
      <c r="Y967" s="19"/>
      <c r="Z967" s="19"/>
      <c r="AA967" s="19"/>
      <c r="AB967" s="19"/>
      <c r="AC967" s="19"/>
      <c r="AD967" s="19"/>
      <c r="AE967" s="17"/>
    </row>
    <row r="968" spans="1:3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61"/>
      <c r="T968" s="19"/>
      <c r="U968" s="19"/>
      <c r="V968" s="20"/>
      <c r="W968" s="20"/>
      <c r="X968" s="19"/>
      <c r="Y968" s="19"/>
      <c r="Z968" s="19"/>
      <c r="AA968" s="19"/>
      <c r="AB968" s="19"/>
      <c r="AC968" s="19"/>
      <c r="AD968" s="19"/>
      <c r="AE968" s="17"/>
    </row>
    <row r="969" spans="1:3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61"/>
      <c r="T969" s="19"/>
      <c r="U969" s="19"/>
      <c r="V969" s="20"/>
      <c r="W969" s="20"/>
      <c r="X969" s="19"/>
      <c r="Y969" s="19"/>
      <c r="Z969" s="19"/>
      <c r="AA969" s="19"/>
      <c r="AB969" s="19"/>
      <c r="AC969" s="19"/>
      <c r="AD969" s="19"/>
      <c r="AE969" s="17"/>
    </row>
    <row r="970" spans="1:3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61"/>
      <c r="T970" s="19"/>
      <c r="U970" s="19"/>
      <c r="V970" s="20"/>
      <c r="W970" s="20"/>
      <c r="X970" s="19"/>
      <c r="Y970" s="19"/>
      <c r="Z970" s="19"/>
      <c r="AA970" s="19"/>
      <c r="AB970" s="19"/>
      <c r="AC970" s="19"/>
      <c r="AD970" s="19"/>
      <c r="AE970" s="17"/>
    </row>
    <row r="971" spans="1:3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61"/>
      <c r="T971" s="19"/>
      <c r="U971" s="19"/>
      <c r="V971" s="20"/>
      <c r="W971" s="20"/>
      <c r="X971" s="19"/>
      <c r="Y971" s="19"/>
      <c r="Z971" s="19"/>
      <c r="AA971" s="19"/>
      <c r="AB971" s="19"/>
      <c r="AC971" s="19"/>
      <c r="AD971" s="19"/>
      <c r="AE971" s="17"/>
    </row>
    <row r="972" spans="1:3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61"/>
      <c r="T972" s="19"/>
      <c r="U972" s="19"/>
      <c r="V972" s="20"/>
      <c r="W972" s="20"/>
      <c r="X972" s="19"/>
      <c r="Y972" s="19"/>
      <c r="Z972" s="19"/>
      <c r="AA972" s="19"/>
      <c r="AB972" s="19"/>
      <c r="AC972" s="19"/>
      <c r="AD972" s="19"/>
      <c r="AE972" s="17"/>
    </row>
    <row r="973" spans="1:3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61"/>
      <c r="T973" s="19"/>
      <c r="U973" s="19"/>
      <c r="V973" s="20"/>
      <c r="W973" s="20"/>
      <c r="X973" s="19"/>
      <c r="Y973" s="19"/>
      <c r="Z973" s="19"/>
      <c r="AA973" s="19"/>
      <c r="AB973" s="19"/>
      <c r="AC973" s="19"/>
      <c r="AD973" s="19"/>
      <c r="AE973" s="17"/>
    </row>
    <row r="974" spans="1:3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61"/>
      <c r="T974" s="19"/>
      <c r="U974" s="19"/>
      <c r="V974" s="20"/>
      <c r="W974" s="20"/>
      <c r="X974" s="19"/>
      <c r="Y974" s="19"/>
      <c r="Z974" s="19"/>
      <c r="AA974" s="19"/>
      <c r="AB974" s="19"/>
      <c r="AC974" s="19"/>
      <c r="AD974" s="19"/>
      <c r="AE974" s="17"/>
    </row>
    <row r="975" spans="1:3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61"/>
      <c r="T975" s="19"/>
      <c r="U975" s="19"/>
      <c r="V975" s="20"/>
      <c r="W975" s="20"/>
      <c r="X975" s="19"/>
      <c r="Y975" s="19"/>
      <c r="Z975" s="19"/>
      <c r="AA975" s="19"/>
      <c r="AB975" s="19"/>
      <c r="AC975" s="19"/>
      <c r="AD975" s="19"/>
      <c r="AE975" s="17"/>
    </row>
    <row r="976" spans="1:3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61"/>
      <c r="T976" s="19"/>
      <c r="U976" s="19"/>
      <c r="V976" s="20"/>
      <c r="W976" s="20"/>
      <c r="X976" s="19"/>
      <c r="Y976" s="19"/>
      <c r="Z976" s="19"/>
      <c r="AA976" s="19"/>
      <c r="AB976" s="19"/>
      <c r="AC976" s="19"/>
      <c r="AD976" s="19"/>
      <c r="AE976" s="17"/>
    </row>
    <row r="977" spans="1:3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61"/>
      <c r="T977" s="19"/>
      <c r="U977" s="19"/>
      <c r="V977" s="20"/>
      <c r="W977" s="20"/>
      <c r="X977" s="19"/>
      <c r="Y977" s="19"/>
      <c r="Z977" s="19"/>
      <c r="AA977" s="19"/>
      <c r="AB977" s="19"/>
      <c r="AC977" s="19"/>
      <c r="AD977" s="19"/>
      <c r="AE977" s="17"/>
    </row>
    <row r="978" spans="1:3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61"/>
      <c r="T978" s="19"/>
      <c r="U978" s="19"/>
      <c r="V978" s="20"/>
      <c r="W978" s="20"/>
      <c r="X978" s="19"/>
      <c r="Y978" s="19"/>
      <c r="Z978" s="19"/>
      <c r="AA978" s="19"/>
      <c r="AB978" s="19"/>
      <c r="AC978" s="19"/>
      <c r="AD978" s="19"/>
      <c r="AE978" s="17"/>
    </row>
    <row r="979" spans="1:3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61"/>
      <c r="T979" s="19"/>
      <c r="U979" s="19"/>
      <c r="V979" s="20"/>
      <c r="W979" s="20"/>
      <c r="X979" s="19"/>
      <c r="Y979" s="19"/>
      <c r="Z979" s="19"/>
      <c r="AA979" s="19"/>
      <c r="AB979" s="19"/>
      <c r="AC979" s="19"/>
      <c r="AD979" s="19"/>
      <c r="AE979" s="17"/>
    </row>
    <row r="980" spans="1:3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61"/>
      <c r="T980" s="19"/>
      <c r="U980" s="19"/>
      <c r="V980" s="20"/>
      <c r="W980" s="20"/>
      <c r="X980" s="19"/>
      <c r="Y980" s="19"/>
      <c r="Z980" s="19"/>
      <c r="AA980" s="19"/>
      <c r="AB980" s="19"/>
      <c r="AC980" s="19"/>
      <c r="AD980" s="19"/>
      <c r="AE980" s="17"/>
    </row>
    <row r="981" spans="1:3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61"/>
      <c r="T981" s="19"/>
      <c r="U981" s="19"/>
      <c r="V981" s="20"/>
      <c r="W981" s="20"/>
      <c r="X981" s="19"/>
      <c r="Y981" s="19"/>
      <c r="Z981" s="19"/>
      <c r="AA981" s="19"/>
      <c r="AB981" s="19"/>
      <c r="AC981" s="19"/>
      <c r="AD981" s="19"/>
      <c r="AE981" s="17"/>
    </row>
    <row r="982" spans="1:3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61"/>
      <c r="T982" s="19"/>
      <c r="U982" s="19"/>
      <c r="V982" s="20"/>
      <c r="W982" s="20"/>
      <c r="X982" s="19"/>
      <c r="Y982" s="19"/>
      <c r="Z982" s="19"/>
      <c r="AA982" s="19"/>
      <c r="AB982" s="19"/>
      <c r="AC982" s="19"/>
      <c r="AD982" s="19"/>
      <c r="AE982" s="17"/>
    </row>
    <row r="983" spans="1:3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61"/>
      <c r="T983" s="19"/>
      <c r="U983" s="19"/>
      <c r="V983" s="20"/>
      <c r="W983" s="20"/>
      <c r="X983" s="19"/>
      <c r="Y983" s="19"/>
      <c r="Z983" s="19"/>
      <c r="AA983" s="19"/>
      <c r="AB983" s="19"/>
      <c r="AC983" s="19"/>
      <c r="AD983" s="19"/>
      <c r="AE983" s="17"/>
    </row>
    <row r="984" spans="1:3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61"/>
      <c r="T984" s="19"/>
      <c r="U984" s="19"/>
      <c r="V984" s="20"/>
      <c r="W984" s="20"/>
      <c r="X984" s="19"/>
      <c r="Y984" s="19"/>
      <c r="Z984" s="19"/>
      <c r="AA984" s="19"/>
      <c r="AB984" s="19"/>
      <c r="AC984" s="19"/>
      <c r="AD984" s="19"/>
      <c r="AE984" s="17"/>
    </row>
    <row r="985" spans="1:3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61"/>
      <c r="T985" s="19"/>
      <c r="U985" s="19"/>
      <c r="V985" s="20"/>
      <c r="W985" s="20"/>
      <c r="X985" s="19"/>
      <c r="Y985" s="19"/>
      <c r="Z985" s="19"/>
      <c r="AA985" s="19"/>
      <c r="AB985" s="19"/>
      <c r="AC985" s="19"/>
      <c r="AD985" s="19"/>
      <c r="AE985" s="17"/>
    </row>
    <row r="986" spans="1:3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61"/>
      <c r="T986" s="19"/>
      <c r="U986" s="19"/>
      <c r="V986" s="20"/>
      <c r="W986" s="20"/>
      <c r="X986" s="19"/>
      <c r="Y986" s="19"/>
      <c r="Z986" s="19"/>
      <c r="AA986" s="19"/>
      <c r="AB986" s="19"/>
      <c r="AC986" s="19"/>
      <c r="AD986" s="19"/>
      <c r="AE986" s="17"/>
    </row>
    <row r="987" spans="1:3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61"/>
      <c r="T987" s="19"/>
      <c r="U987" s="19"/>
      <c r="V987" s="20"/>
      <c r="W987" s="20"/>
      <c r="X987" s="19"/>
      <c r="Y987" s="19"/>
      <c r="Z987" s="19"/>
      <c r="AA987" s="19"/>
      <c r="AB987" s="19"/>
      <c r="AC987" s="19"/>
      <c r="AD987" s="19"/>
      <c r="AE987" s="17"/>
    </row>
    <row r="988" spans="1:3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61"/>
      <c r="T988" s="19"/>
      <c r="U988" s="19"/>
      <c r="V988" s="20"/>
      <c r="W988" s="20"/>
      <c r="X988" s="19"/>
      <c r="Y988" s="19"/>
      <c r="Z988" s="19"/>
      <c r="AA988" s="19"/>
      <c r="AB988" s="19"/>
      <c r="AC988" s="19"/>
      <c r="AD988" s="19"/>
      <c r="AE988" s="17"/>
    </row>
    <row r="989" spans="1:3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61"/>
      <c r="T989" s="19"/>
      <c r="U989" s="19"/>
      <c r="V989" s="20"/>
      <c r="W989" s="20"/>
      <c r="X989" s="19"/>
      <c r="Y989" s="19"/>
      <c r="Z989" s="19"/>
      <c r="AA989" s="19"/>
      <c r="AB989" s="19"/>
      <c r="AC989" s="19"/>
      <c r="AD989" s="19"/>
      <c r="AE989" s="17"/>
    </row>
    <row r="990" spans="1:3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61"/>
      <c r="T990" s="19"/>
      <c r="U990" s="19"/>
      <c r="V990" s="20"/>
      <c r="W990" s="20"/>
      <c r="X990" s="19"/>
      <c r="Y990" s="19"/>
      <c r="Z990" s="19"/>
      <c r="AA990" s="19"/>
      <c r="AB990" s="19"/>
      <c r="AC990" s="19"/>
      <c r="AD990" s="19"/>
      <c r="AE990" s="17"/>
    </row>
    <row r="991" spans="1:3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61"/>
      <c r="T991" s="19"/>
      <c r="U991" s="19"/>
      <c r="V991" s="20"/>
      <c r="W991" s="20"/>
      <c r="X991" s="19"/>
      <c r="Y991" s="19"/>
      <c r="Z991" s="19"/>
      <c r="AA991" s="19"/>
      <c r="AB991" s="19"/>
      <c r="AC991" s="19"/>
      <c r="AD991" s="19"/>
      <c r="AE991" s="17"/>
    </row>
    <row r="992" spans="1:3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61"/>
      <c r="T992" s="19"/>
      <c r="U992" s="19"/>
      <c r="V992" s="20"/>
      <c r="W992" s="20"/>
      <c r="X992" s="19"/>
      <c r="Y992" s="19"/>
      <c r="Z992" s="19"/>
      <c r="AA992" s="19"/>
      <c r="AB992" s="19"/>
      <c r="AC992" s="19"/>
      <c r="AD992" s="19"/>
      <c r="AE992" s="17"/>
    </row>
    <row r="993" spans="1:3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61"/>
      <c r="T993" s="19"/>
      <c r="U993" s="19"/>
      <c r="V993" s="20"/>
      <c r="W993" s="20"/>
      <c r="X993" s="19"/>
      <c r="Y993" s="19"/>
      <c r="Z993" s="19"/>
      <c r="AA993" s="19"/>
      <c r="AB993" s="19"/>
      <c r="AC993" s="19"/>
      <c r="AD993" s="19"/>
      <c r="AE993" s="17"/>
    </row>
    <row r="994" spans="1:3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61"/>
      <c r="T994" s="19"/>
      <c r="U994" s="19"/>
      <c r="V994" s="20"/>
      <c r="W994" s="20"/>
      <c r="X994" s="19"/>
      <c r="Y994" s="19"/>
      <c r="Z994" s="19"/>
      <c r="AA994" s="19"/>
      <c r="AB994" s="19"/>
      <c r="AC994" s="19"/>
      <c r="AD994" s="19"/>
      <c r="AE994" s="17"/>
    </row>
    <row r="995" spans="1:3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61"/>
      <c r="T995" s="19"/>
      <c r="U995" s="19"/>
      <c r="V995" s="20"/>
      <c r="W995" s="20"/>
      <c r="X995" s="19"/>
      <c r="Y995" s="19"/>
      <c r="Z995" s="19"/>
      <c r="AA995" s="19"/>
      <c r="AB995" s="19"/>
      <c r="AC995" s="19"/>
      <c r="AD995" s="19"/>
      <c r="AE995" s="17"/>
    </row>
    <row r="996" spans="1:3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61"/>
      <c r="T996" s="19"/>
      <c r="U996" s="19"/>
      <c r="V996" s="20"/>
      <c r="W996" s="20"/>
      <c r="X996" s="19"/>
      <c r="Y996" s="19"/>
      <c r="Z996" s="19"/>
      <c r="AA996" s="19"/>
      <c r="AB996" s="19"/>
      <c r="AC996" s="19"/>
      <c r="AD996" s="19"/>
      <c r="AE996" s="17"/>
    </row>
    <row r="997" spans="1:3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61"/>
      <c r="T997" s="19"/>
      <c r="U997" s="19"/>
      <c r="V997" s="20"/>
      <c r="W997" s="20"/>
      <c r="X997" s="19"/>
      <c r="Y997" s="19"/>
      <c r="Z997" s="19"/>
      <c r="AA997" s="19"/>
      <c r="AB997" s="19"/>
      <c r="AC997" s="19"/>
      <c r="AD997" s="19"/>
      <c r="AE997" s="17"/>
    </row>
    <row r="998" spans="1:3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61"/>
      <c r="T998" s="19"/>
      <c r="U998" s="19"/>
      <c r="V998" s="20"/>
      <c r="W998" s="20"/>
      <c r="X998" s="19"/>
      <c r="Y998" s="19"/>
      <c r="Z998" s="19"/>
      <c r="AA998" s="19"/>
      <c r="AB998" s="19"/>
      <c r="AC998" s="19"/>
      <c r="AD998" s="19"/>
      <c r="AE998" s="17"/>
    </row>
    <row r="999" spans="1:3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61"/>
      <c r="T999" s="19"/>
      <c r="U999" s="19"/>
      <c r="V999" s="20"/>
      <c r="W999" s="20"/>
      <c r="X999" s="19"/>
      <c r="Y999" s="19"/>
      <c r="Z999" s="19"/>
      <c r="AA999" s="19"/>
      <c r="AB999" s="19"/>
      <c r="AC999" s="19"/>
      <c r="AD999" s="19"/>
      <c r="AE999" s="17"/>
    </row>
    <row r="1000" spans="1:3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61"/>
      <c r="T1000" s="19"/>
      <c r="U1000" s="19"/>
      <c r="V1000" s="20"/>
      <c r="W1000" s="20"/>
      <c r="X1000" s="19"/>
      <c r="Y1000" s="19"/>
      <c r="Z1000" s="19"/>
      <c r="AA1000" s="19"/>
      <c r="AB1000" s="19"/>
      <c r="AC1000" s="19"/>
      <c r="AD1000" s="19"/>
      <c r="AE1000" s="17"/>
    </row>
    <row r="1001" spans="1:3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61"/>
      <c r="T1001" s="19"/>
      <c r="U1001" s="19"/>
      <c r="V1001" s="20"/>
      <c r="W1001" s="20"/>
      <c r="X1001" s="19"/>
      <c r="Y1001" s="19"/>
      <c r="Z1001" s="19"/>
      <c r="AA1001" s="19"/>
      <c r="AB1001" s="19"/>
      <c r="AC1001" s="19"/>
      <c r="AD1001" s="19"/>
      <c r="AE1001" s="17"/>
    </row>
    <row r="1002" spans="1:3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61"/>
      <c r="T1002" s="19"/>
      <c r="U1002" s="19"/>
      <c r="V1002" s="20"/>
      <c r="W1002" s="20"/>
      <c r="X1002" s="19"/>
      <c r="Y1002" s="19"/>
      <c r="Z1002" s="19"/>
      <c r="AA1002" s="19"/>
      <c r="AB1002" s="19"/>
      <c r="AC1002" s="19"/>
      <c r="AD1002" s="19"/>
      <c r="AE1002" s="17"/>
    </row>
    <row r="1003" spans="1:3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61"/>
      <c r="T1003" s="19"/>
      <c r="U1003" s="19"/>
      <c r="V1003" s="20"/>
      <c r="W1003" s="20"/>
      <c r="X1003" s="19"/>
      <c r="Y1003" s="19"/>
      <c r="Z1003" s="19"/>
      <c r="AA1003" s="19"/>
      <c r="AB1003" s="19"/>
      <c r="AC1003" s="19"/>
      <c r="AD1003" s="19"/>
      <c r="AE1003" s="17"/>
    </row>
    <row r="1004" spans="1:3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61"/>
      <c r="T1004" s="19"/>
      <c r="U1004" s="19"/>
      <c r="V1004" s="20"/>
      <c r="W1004" s="20"/>
      <c r="X1004" s="19"/>
      <c r="Y1004" s="19"/>
      <c r="Z1004" s="19"/>
      <c r="AA1004" s="19"/>
      <c r="AB1004" s="19"/>
      <c r="AC1004" s="19"/>
      <c r="AD1004" s="19"/>
      <c r="AE1004" s="17"/>
    </row>
    <row r="1005" spans="1:3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61"/>
      <c r="T1005" s="19"/>
      <c r="U1005" s="19"/>
      <c r="V1005" s="20"/>
      <c r="W1005" s="20"/>
      <c r="X1005" s="19"/>
      <c r="Y1005" s="19"/>
      <c r="Z1005" s="19"/>
      <c r="AA1005" s="19"/>
      <c r="AB1005" s="19"/>
      <c r="AC1005" s="19"/>
      <c r="AD1005" s="19"/>
      <c r="AE1005" s="17"/>
    </row>
    <row r="1006" spans="1:3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61"/>
      <c r="T1006" s="19"/>
      <c r="U1006" s="19"/>
      <c r="V1006" s="20"/>
      <c r="W1006" s="20"/>
      <c r="X1006" s="19"/>
      <c r="Y1006" s="19"/>
      <c r="Z1006" s="19"/>
      <c r="AA1006" s="19"/>
      <c r="AB1006" s="19"/>
      <c r="AC1006" s="19"/>
      <c r="AD1006" s="19"/>
      <c r="AE1006" s="17"/>
    </row>
    <row r="1007" spans="1:3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61"/>
      <c r="T1007" s="19"/>
      <c r="U1007" s="19"/>
      <c r="V1007" s="20"/>
      <c r="W1007" s="20"/>
      <c r="X1007" s="19"/>
      <c r="Y1007" s="19"/>
      <c r="Z1007" s="19"/>
      <c r="AA1007" s="19"/>
      <c r="AB1007" s="19"/>
      <c r="AC1007" s="19"/>
      <c r="AD1007" s="19"/>
      <c r="AE1007" s="17"/>
    </row>
    <row r="1008" spans="1:3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61"/>
      <c r="T1008" s="19"/>
      <c r="U1008" s="19"/>
      <c r="V1008" s="20"/>
      <c r="W1008" s="20"/>
      <c r="X1008" s="19"/>
      <c r="Y1008" s="19"/>
      <c r="Z1008" s="19"/>
      <c r="AA1008" s="19"/>
      <c r="AB1008" s="19"/>
      <c r="AC1008" s="19"/>
      <c r="AD1008" s="19"/>
      <c r="AE1008" s="17"/>
    </row>
    <row r="1009" spans="1:31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61"/>
      <c r="T1009" s="19"/>
      <c r="U1009" s="19"/>
      <c r="V1009" s="20"/>
      <c r="W1009" s="20"/>
      <c r="X1009" s="19"/>
      <c r="Y1009" s="19"/>
      <c r="Z1009" s="19"/>
      <c r="AA1009" s="19"/>
      <c r="AB1009" s="19"/>
      <c r="AC1009" s="19"/>
      <c r="AD1009" s="19"/>
      <c r="AE1009" s="17"/>
    </row>
    <row r="1010" spans="1:31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61"/>
      <c r="T1010" s="19"/>
      <c r="U1010" s="19"/>
      <c r="V1010" s="20"/>
      <c r="W1010" s="20"/>
      <c r="X1010" s="19"/>
      <c r="Y1010" s="19"/>
      <c r="Z1010" s="19"/>
      <c r="AA1010" s="19"/>
      <c r="AB1010" s="19"/>
      <c r="AC1010" s="19"/>
      <c r="AD1010" s="19"/>
      <c r="AE1010" s="17"/>
    </row>
    <row r="1011" spans="1:31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61"/>
      <c r="T1011" s="19"/>
      <c r="U1011" s="19"/>
      <c r="V1011" s="20"/>
      <c r="W1011" s="20"/>
      <c r="X1011" s="19"/>
      <c r="Y1011" s="19"/>
      <c r="Z1011" s="19"/>
      <c r="AA1011" s="19"/>
      <c r="AB1011" s="19"/>
      <c r="AC1011" s="19"/>
      <c r="AD1011" s="19"/>
      <c r="AE1011" s="17"/>
    </row>
    <row r="1012" spans="1:31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61"/>
      <c r="T1012" s="19"/>
      <c r="U1012" s="19"/>
      <c r="V1012" s="20"/>
      <c r="W1012" s="20"/>
      <c r="X1012" s="19"/>
      <c r="Y1012" s="19"/>
      <c r="Z1012" s="19"/>
      <c r="AA1012" s="19"/>
      <c r="AB1012" s="19"/>
      <c r="AC1012" s="19"/>
      <c r="AD1012" s="19"/>
      <c r="AE1012" s="17"/>
    </row>
    <row r="1013" spans="1:31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61"/>
      <c r="T1013" s="19"/>
      <c r="U1013" s="19"/>
      <c r="V1013" s="20"/>
      <c r="W1013" s="20"/>
      <c r="X1013" s="19"/>
      <c r="Y1013" s="19"/>
      <c r="Z1013" s="19"/>
      <c r="AA1013" s="19"/>
      <c r="AB1013" s="19"/>
      <c r="AC1013" s="19"/>
      <c r="AD1013" s="19"/>
      <c r="AE1013" s="17"/>
    </row>
    <row r="1014" spans="1:31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61"/>
      <c r="T1014" s="19"/>
      <c r="U1014" s="19"/>
      <c r="V1014" s="20"/>
      <c r="W1014" s="20"/>
      <c r="X1014" s="19"/>
      <c r="Y1014" s="19"/>
      <c r="Z1014" s="19"/>
      <c r="AA1014" s="19"/>
      <c r="AB1014" s="19"/>
      <c r="AC1014" s="19"/>
      <c r="AD1014" s="19"/>
      <c r="AE1014" s="17"/>
    </row>
    <row r="1015" spans="1:31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61"/>
      <c r="T1015" s="19"/>
      <c r="U1015" s="19"/>
      <c r="V1015" s="20"/>
      <c r="W1015" s="20"/>
      <c r="X1015" s="19"/>
      <c r="Y1015" s="19"/>
      <c r="Z1015" s="19"/>
      <c r="AA1015" s="19"/>
      <c r="AB1015" s="19"/>
      <c r="AC1015" s="19"/>
      <c r="AD1015" s="19"/>
      <c r="AE1015" s="17"/>
    </row>
    <row r="1016" spans="1:31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61"/>
      <c r="T1016" s="19"/>
      <c r="U1016" s="19"/>
      <c r="V1016" s="20"/>
      <c r="W1016" s="20"/>
      <c r="X1016" s="19"/>
      <c r="Y1016" s="19"/>
      <c r="Z1016" s="19"/>
      <c r="AA1016" s="19"/>
      <c r="AB1016" s="19"/>
      <c r="AC1016" s="19"/>
      <c r="AD1016" s="19"/>
      <c r="AE1016" s="17"/>
    </row>
    <row r="1017" spans="1:31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61"/>
      <c r="T1017" s="19"/>
      <c r="U1017" s="19"/>
      <c r="V1017" s="20"/>
      <c r="W1017" s="20"/>
      <c r="X1017" s="19"/>
      <c r="Y1017" s="19"/>
      <c r="Z1017" s="19"/>
      <c r="AA1017" s="19"/>
      <c r="AB1017" s="19"/>
      <c r="AC1017" s="19"/>
      <c r="AD1017" s="19"/>
      <c r="AE1017" s="17"/>
    </row>
    <row r="1018" spans="1:31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61"/>
      <c r="T1018" s="19"/>
      <c r="U1018" s="19"/>
      <c r="V1018" s="20"/>
      <c r="W1018" s="20"/>
      <c r="X1018" s="19"/>
      <c r="Y1018" s="19"/>
      <c r="Z1018" s="19"/>
      <c r="AA1018" s="19"/>
      <c r="AB1018" s="19"/>
      <c r="AC1018" s="19"/>
      <c r="AD1018" s="19"/>
      <c r="AE1018" s="17"/>
    </row>
    <row r="1019" spans="1:31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61"/>
      <c r="T1019" s="19"/>
      <c r="U1019" s="19"/>
      <c r="V1019" s="20"/>
      <c r="W1019" s="20"/>
      <c r="X1019" s="19"/>
      <c r="Y1019" s="19"/>
      <c r="Z1019" s="19"/>
      <c r="AA1019" s="19"/>
      <c r="AB1019" s="19"/>
      <c r="AC1019" s="19"/>
      <c r="AD1019" s="19"/>
      <c r="AE1019" s="17"/>
    </row>
    <row r="1020" spans="1:31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61"/>
      <c r="T1020" s="19"/>
      <c r="U1020" s="19"/>
      <c r="V1020" s="20"/>
      <c r="W1020" s="20"/>
      <c r="X1020" s="19"/>
      <c r="Y1020" s="19"/>
      <c r="Z1020" s="19"/>
      <c r="AA1020" s="19"/>
      <c r="AB1020" s="19"/>
      <c r="AC1020" s="19"/>
      <c r="AD1020" s="19"/>
      <c r="AE1020" s="17"/>
    </row>
    <row r="1021" spans="1:31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61"/>
      <c r="T1021" s="19"/>
      <c r="U1021" s="19"/>
      <c r="V1021" s="20"/>
      <c r="W1021" s="20"/>
      <c r="X1021" s="19"/>
      <c r="Y1021" s="19"/>
      <c r="Z1021" s="19"/>
      <c r="AA1021" s="19"/>
      <c r="AB1021" s="19"/>
      <c r="AC1021" s="19"/>
      <c r="AD1021" s="19"/>
      <c r="AE1021" s="17"/>
    </row>
    <row r="1022" spans="1:31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61"/>
      <c r="T1022" s="19"/>
      <c r="U1022" s="19"/>
      <c r="V1022" s="20"/>
      <c r="W1022" s="20"/>
      <c r="X1022" s="19"/>
      <c r="Y1022" s="19"/>
      <c r="Z1022" s="19"/>
      <c r="AA1022" s="19"/>
      <c r="AB1022" s="19"/>
      <c r="AC1022" s="19"/>
      <c r="AD1022" s="19"/>
      <c r="AE1022" s="17"/>
    </row>
    <row r="1023" spans="1:31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61"/>
      <c r="T1023" s="19"/>
      <c r="U1023" s="19"/>
      <c r="V1023" s="20"/>
      <c r="W1023" s="20"/>
      <c r="X1023" s="19"/>
      <c r="Y1023" s="19"/>
      <c r="Z1023" s="19"/>
      <c r="AA1023" s="19"/>
      <c r="AB1023" s="19"/>
      <c r="AC1023" s="19"/>
      <c r="AD1023" s="19"/>
      <c r="AE1023" s="17"/>
    </row>
    <row r="1024" spans="1:31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61"/>
      <c r="T1024" s="19"/>
      <c r="U1024" s="19"/>
      <c r="V1024" s="20"/>
      <c r="W1024" s="20"/>
      <c r="X1024" s="19"/>
      <c r="Y1024" s="19"/>
      <c r="Z1024" s="19"/>
      <c r="AA1024" s="19"/>
      <c r="AB1024" s="19"/>
      <c r="AC1024" s="19"/>
      <c r="AD1024" s="19"/>
      <c r="AE1024" s="17"/>
    </row>
    <row r="1025" spans="1:31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61"/>
      <c r="T1025" s="19"/>
      <c r="U1025" s="19"/>
      <c r="V1025" s="20"/>
      <c r="W1025" s="20"/>
      <c r="X1025" s="19"/>
      <c r="Y1025" s="19"/>
      <c r="Z1025" s="19"/>
      <c r="AA1025" s="19"/>
      <c r="AB1025" s="19"/>
      <c r="AC1025" s="19"/>
      <c r="AD1025" s="19"/>
      <c r="AE1025" s="17"/>
    </row>
    <row r="1026" spans="1:31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61"/>
      <c r="T1026" s="19"/>
      <c r="U1026" s="19"/>
      <c r="V1026" s="20"/>
      <c r="W1026" s="20"/>
      <c r="X1026" s="19"/>
      <c r="Y1026" s="19"/>
      <c r="Z1026" s="19"/>
      <c r="AA1026" s="19"/>
      <c r="AB1026" s="19"/>
      <c r="AC1026" s="19"/>
      <c r="AD1026" s="19"/>
      <c r="AE1026" s="17"/>
    </row>
    <row r="1027" spans="1:31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61"/>
      <c r="T1027" s="19"/>
      <c r="U1027" s="19"/>
      <c r="V1027" s="20"/>
      <c r="W1027" s="20"/>
      <c r="X1027" s="19"/>
      <c r="Y1027" s="19"/>
      <c r="Z1027" s="19"/>
      <c r="AA1027" s="19"/>
      <c r="AB1027" s="19"/>
      <c r="AC1027" s="19"/>
      <c r="AD1027" s="19"/>
      <c r="AE1027" s="17"/>
    </row>
    <row r="1028" spans="1:31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61"/>
      <c r="T1028" s="19"/>
      <c r="U1028" s="19"/>
      <c r="V1028" s="20"/>
      <c r="W1028" s="20"/>
      <c r="X1028" s="19"/>
      <c r="Y1028" s="19"/>
      <c r="Z1028" s="19"/>
      <c r="AA1028" s="19"/>
      <c r="AB1028" s="19"/>
      <c r="AC1028" s="19"/>
      <c r="AD1028" s="19"/>
      <c r="AE1028" s="17"/>
    </row>
    <row r="1029" spans="1:31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61"/>
      <c r="T1029" s="19"/>
      <c r="U1029" s="19"/>
      <c r="V1029" s="20"/>
      <c r="W1029" s="20"/>
      <c r="X1029" s="19"/>
      <c r="Y1029" s="19"/>
      <c r="Z1029" s="19"/>
      <c r="AA1029" s="19"/>
      <c r="AB1029" s="19"/>
      <c r="AC1029" s="19"/>
      <c r="AD1029" s="19"/>
    </row>
    <row r="1030" spans="1:31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61"/>
      <c r="T1030" s="19"/>
      <c r="U1030" s="19"/>
      <c r="V1030" s="20"/>
      <c r="W1030" s="20"/>
      <c r="X1030" s="19"/>
      <c r="Y1030" s="19"/>
      <c r="Z1030" s="19"/>
      <c r="AA1030" s="19"/>
      <c r="AB1030" s="19"/>
      <c r="AC1030" s="19"/>
      <c r="AD1030" s="19"/>
    </row>
    <row r="1031" spans="1:31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61"/>
      <c r="T1031" s="19"/>
      <c r="U1031" s="19"/>
      <c r="V1031" s="20"/>
      <c r="W1031" s="20"/>
      <c r="X1031" s="19"/>
      <c r="Y1031" s="19"/>
      <c r="Z1031" s="19"/>
      <c r="AA1031" s="19"/>
      <c r="AB1031" s="19"/>
      <c r="AC1031" s="19"/>
      <c r="AD1031" s="19"/>
    </row>
    <row r="1032" spans="1:31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61"/>
      <c r="T1032" s="19"/>
      <c r="U1032" s="19"/>
      <c r="V1032" s="20"/>
      <c r="W1032" s="20"/>
      <c r="X1032" s="19"/>
      <c r="Y1032" s="19"/>
      <c r="Z1032" s="19"/>
      <c r="AA1032" s="19"/>
      <c r="AB1032" s="19"/>
      <c r="AC1032" s="19"/>
      <c r="AD1032" s="19"/>
    </row>
    <row r="1033" spans="1:31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61"/>
      <c r="T1033" s="19"/>
      <c r="U1033" s="19"/>
      <c r="V1033" s="20"/>
      <c r="W1033" s="20"/>
      <c r="X1033" s="19"/>
      <c r="Y1033" s="19"/>
      <c r="Z1033" s="19"/>
      <c r="AA1033" s="19"/>
      <c r="AB1033" s="19"/>
      <c r="AC1033" s="19"/>
      <c r="AD1033" s="19"/>
    </row>
    <row r="1034" spans="1:31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61"/>
      <c r="T1034" s="19"/>
      <c r="U1034" s="19"/>
      <c r="V1034" s="20"/>
      <c r="W1034" s="20"/>
      <c r="X1034" s="19"/>
      <c r="Y1034" s="19"/>
      <c r="Z1034" s="19"/>
      <c r="AA1034" s="19"/>
      <c r="AB1034" s="19"/>
      <c r="AC1034" s="19"/>
      <c r="AD1034" s="19"/>
    </row>
    <row r="1035" spans="1:31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61"/>
      <c r="T1035" s="19"/>
      <c r="U1035" s="19"/>
      <c r="V1035" s="20"/>
      <c r="W1035" s="20"/>
      <c r="X1035" s="19"/>
      <c r="Y1035" s="19"/>
      <c r="Z1035" s="19"/>
      <c r="AA1035" s="19"/>
      <c r="AB1035" s="19"/>
      <c r="AC1035" s="19"/>
      <c r="AD1035" s="19"/>
    </row>
    <row r="1036" spans="1:31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61"/>
      <c r="T1036" s="19"/>
      <c r="U1036" s="19"/>
      <c r="V1036" s="20"/>
      <c r="W1036" s="20"/>
      <c r="X1036" s="19"/>
      <c r="Y1036" s="19"/>
      <c r="Z1036" s="19"/>
      <c r="AA1036" s="19"/>
      <c r="AB1036" s="19"/>
      <c r="AC1036" s="19"/>
      <c r="AD1036" s="19"/>
    </row>
    <row r="1037" spans="1:31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61"/>
      <c r="T1037" s="19"/>
      <c r="U1037" s="19"/>
      <c r="V1037" s="20"/>
      <c r="W1037" s="20"/>
      <c r="X1037" s="19"/>
      <c r="Y1037" s="19"/>
      <c r="Z1037" s="19"/>
      <c r="AA1037" s="19"/>
      <c r="AB1037" s="19"/>
      <c r="AC1037" s="19"/>
      <c r="AD1037" s="19"/>
    </row>
    <row r="1038" spans="1:31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61"/>
      <c r="T1038" s="19"/>
      <c r="U1038" s="19"/>
      <c r="V1038" s="20"/>
      <c r="W1038" s="20"/>
      <c r="X1038" s="19"/>
      <c r="Y1038" s="19"/>
      <c r="Z1038" s="19"/>
      <c r="AA1038" s="19"/>
      <c r="AB1038" s="19"/>
      <c r="AC1038" s="19"/>
      <c r="AD1038" s="19"/>
    </row>
    <row r="1039" spans="1:31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61"/>
      <c r="T1039" s="19"/>
      <c r="U1039" s="19"/>
      <c r="V1039" s="20"/>
      <c r="W1039" s="20"/>
      <c r="X1039" s="19"/>
      <c r="Y1039" s="19"/>
      <c r="Z1039" s="19"/>
      <c r="AA1039" s="19"/>
      <c r="AB1039" s="19"/>
      <c r="AC1039" s="19"/>
      <c r="AD1039" s="19"/>
    </row>
    <row r="1040" spans="1:31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61"/>
      <c r="T1040" s="19"/>
      <c r="U1040" s="19"/>
      <c r="V1040" s="20"/>
      <c r="W1040" s="20"/>
      <c r="X1040" s="19"/>
      <c r="Y1040" s="19"/>
      <c r="Z1040" s="19"/>
      <c r="AA1040" s="19"/>
      <c r="AB1040" s="19"/>
      <c r="AC1040" s="19"/>
      <c r="AD1040" s="19"/>
    </row>
    <row r="1041" spans="1:32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61"/>
      <c r="T1041" s="19"/>
      <c r="U1041" s="19"/>
      <c r="V1041" s="20"/>
      <c r="W1041" s="20"/>
      <c r="X1041" s="19"/>
      <c r="Y1041" s="19"/>
      <c r="Z1041" s="19"/>
      <c r="AA1041" s="19"/>
      <c r="AB1041" s="19"/>
      <c r="AC1041" s="19"/>
      <c r="AD1041" s="19"/>
    </row>
    <row r="1042" spans="1:32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61"/>
      <c r="T1042" s="19"/>
      <c r="U1042" s="19"/>
      <c r="V1042" s="20"/>
      <c r="W1042" s="20"/>
      <c r="X1042" s="19"/>
      <c r="Y1042" s="19"/>
      <c r="Z1042" s="19"/>
      <c r="AA1042" s="19"/>
      <c r="AB1042" s="19"/>
      <c r="AC1042" s="19"/>
      <c r="AD1042" s="19"/>
      <c r="AE1042" s="19"/>
      <c r="AF1042" s="19"/>
    </row>
    <row r="1043" spans="1:32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61"/>
      <c r="T1043" s="19"/>
      <c r="U1043" s="19"/>
      <c r="V1043" s="20"/>
      <c r="W1043" s="20"/>
      <c r="X1043" s="19"/>
      <c r="Y1043" s="19"/>
      <c r="Z1043" s="19"/>
      <c r="AA1043" s="19"/>
      <c r="AB1043" s="19"/>
      <c r="AC1043" s="19"/>
      <c r="AD1043" s="19"/>
      <c r="AE1043" s="19"/>
      <c r="AF1043" s="19"/>
    </row>
    <row r="1044" spans="1:32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61"/>
      <c r="T1044" s="19"/>
      <c r="U1044" s="19"/>
      <c r="V1044" s="20"/>
      <c r="W1044" s="20"/>
      <c r="X1044" s="19"/>
      <c r="Y1044" s="19"/>
      <c r="Z1044" s="19"/>
      <c r="AA1044" s="19"/>
      <c r="AB1044" s="19"/>
      <c r="AC1044" s="19"/>
      <c r="AD1044" s="19"/>
      <c r="AE1044" s="19"/>
      <c r="AF1044" s="19"/>
    </row>
    <row r="1045" spans="1:32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61"/>
      <c r="T1045" s="19"/>
      <c r="U1045" s="19"/>
      <c r="V1045" s="20"/>
      <c r="W1045" s="20"/>
      <c r="X1045" s="19"/>
      <c r="Y1045" s="19"/>
      <c r="Z1045" s="19"/>
      <c r="AA1045" s="19"/>
      <c r="AB1045" s="19"/>
      <c r="AC1045" s="19"/>
      <c r="AD1045" s="19"/>
      <c r="AE1045" s="19"/>
      <c r="AF1045" s="19"/>
    </row>
    <row r="1046" spans="1:32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61"/>
      <c r="T1046" s="19"/>
      <c r="U1046" s="19"/>
      <c r="V1046" s="20"/>
      <c r="W1046" s="20"/>
      <c r="X1046" s="19"/>
      <c r="Y1046" s="19"/>
      <c r="Z1046" s="19"/>
      <c r="AA1046" s="19"/>
      <c r="AB1046" s="19"/>
      <c r="AC1046" s="19"/>
      <c r="AD1046" s="19"/>
      <c r="AE1046" s="19"/>
      <c r="AF1046" s="19"/>
    </row>
    <row r="1047" spans="1:32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61"/>
      <c r="T1047" s="19"/>
      <c r="U1047" s="19"/>
      <c r="V1047" s="20"/>
      <c r="W1047" s="20"/>
      <c r="X1047" s="19"/>
      <c r="Y1047" s="19"/>
      <c r="Z1047" s="19"/>
      <c r="AA1047" s="19"/>
      <c r="AB1047" s="19"/>
      <c r="AC1047" s="19"/>
      <c r="AD1047" s="19"/>
      <c r="AE1047" s="19"/>
      <c r="AF1047" s="19"/>
    </row>
    <row r="1048" spans="1:32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61"/>
      <c r="T1048" s="19"/>
      <c r="U1048" s="19"/>
      <c r="V1048" s="20"/>
      <c r="W1048" s="20"/>
      <c r="X1048" s="19"/>
      <c r="Y1048" s="19"/>
      <c r="Z1048" s="19"/>
      <c r="AA1048" s="19"/>
      <c r="AB1048" s="19"/>
      <c r="AC1048" s="19"/>
      <c r="AD1048" s="19"/>
      <c r="AE1048" s="19"/>
      <c r="AF1048" s="19"/>
    </row>
    <row r="1049" spans="1:32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61"/>
      <c r="T1049" s="19"/>
      <c r="U1049" s="19"/>
      <c r="V1049" s="20"/>
      <c r="W1049" s="20"/>
      <c r="X1049" s="19"/>
      <c r="Y1049" s="19"/>
      <c r="Z1049" s="19"/>
      <c r="AA1049" s="19"/>
      <c r="AB1049" s="19"/>
      <c r="AC1049" s="19"/>
      <c r="AD1049" s="19"/>
      <c r="AE1049" s="19"/>
      <c r="AF1049" s="19"/>
    </row>
    <row r="1050" spans="1:32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61"/>
      <c r="T1050" s="19"/>
      <c r="U1050" s="19"/>
      <c r="V1050" s="20"/>
      <c r="W1050" s="20"/>
      <c r="X1050" s="19"/>
      <c r="Y1050" s="19"/>
      <c r="Z1050" s="19"/>
      <c r="AA1050" s="19"/>
      <c r="AB1050" s="19"/>
      <c r="AC1050" s="19"/>
      <c r="AD1050" s="19"/>
      <c r="AE1050" s="19"/>
      <c r="AF1050" s="19"/>
    </row>
    <row r="1051" spans="1:32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61"/>
      <c r="T1051" s="19"/>
      <c r="U1051" s="19"/>
      <c r="V1051" s="20"/>
      <c r="W1051" s="20"/>
      <c r="X1051" s="19"/>
      <c r="Y1051" s="19"/>
      <c r="Z1051" s="19"/>
      <c r="AA1051" s="19"/>
      <c r="AB1051" s="19"/>
      <c r="AC1051" s="19"/>
      <c r="AD1051" s="19"/>
      <c r="AE1051" s="19"/>
      <c r="AF1051" s="19"/>
    </row>
    <row r="1052" spans="1:32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61"/>
      <c r="T1052" s="19"/>
      <c r="U1052" s="19"/>
      <c r="V1052" s="20"/>
      <c r="W1052" s="20"/>
      <c r="X1052" s="19"/>
      <c r="Y1052" s="19"/>
      <c r="Z1052" s="19"/>
      <c r="AA1052" s="19"/>
      <c r="AB1052" s="19"/>
      <c r="AC1052" s="19"/>
      <c r="AD1052" s="19"/>
      <c r="AE1052" s="19"/>
      <c r="AF1052" s="19"/>
    </row>
    <row r="1053" spans="1:32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61"/>
      <c r="T1053" s="19"/>
      <c r="U1053" s="19"/>
      <c r="V1053" s="20"/>
      <c r="W1053" s="20"/>
      <c r="X1053" s="19"/>
      <c r="Y1053" s="19"/>
      <c r="Z1053" s="19"/>
      <c r="AA1053" s="19"/>
      <c r="AB1053" s="19"/>
      <c r="AC1053" s="19"/>
      <c r="AD1053" s="19"/>
      <c r="AE1053" s="19"/>
      <c r="AF1053" s="19"/>
    </row>
    <row r="1054" spans="1:32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61"/>
      <c r="T1054" s="19"/>
      <c r="U1054" s="19"/>
      <c r="V1054" s="20"/>
      <c r="W1054" s="20"/>
      <c r="X1054" s="19"/>
      <c r="Y1054" s="19"/>
      <c r="Z1054" s="19"/>
      <c r="AA1054" s="19"/>
      <c r="AB1054" s="19"/>
      <c r="AC1054" s="19"/>
      <c r="AD1054" s="19"/>
      <c r="AE1054" s="19"/>
      <c r="AF1054" s="19"/>
    </row>
    <row r="1055" spans="1:32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61"/>
      <c r="T1055" s="19"/>
      <c r="U1055" s="19"/>
      <c r="V1055" s="20"/>
      <c r="W1055" s="20"/>
      <c r="X1055" s="19"/>
      <c r="Y1055" s="19"/>
      <c r="Z1055" s="19"/>
      <c r="AA1055" s="19"/>
      <c r="AB1055" s="19"/>
      <c r="AC1055" s="19"/>
      <c r="AD1055" s="19"/>
      <c r="AE1055" s="19"/>
      <c r="AF1055" s="19"/>
    </row>
    <row r="1056" spans="1:32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61"/>
      <c r="T1056" s="19"/>
      <c r="U1056" s="19"/>
      <c r="V1056" s="20"/>
      <c r="W1056" s="20"/>
      <c r="X1056" s="19"/>
      <c r="Y1056" s="19"/>
      <c r="Z1056" s="19"/>
      <c r="AA1056" s="19"/>
      <c r="AB1056" s="19"/>
      <c r="AC1056" s="19"/>
      <c r="AD1056" s="19"/>
      <c r="AE1056" s="19"/>
      <c r="AF1056" s="19"/>
    </row>
    <row r="1057" spans="1:32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61"/>
      <c r="T1057" s="19"/>
      <c r="U1057" s="19"/>
      <c r="V1057" s="20"/>
      <c r="W1057" s="20"/>
      <c r="X1057" s="19"/>
      <c r="Y1057" s="19"/>
      <c r="Z1057" s="19"/>
      <c r="AA1057" s="19"/>
      <c r="AB1057" s="19"/>
      <c r="AC1057" s="19"/>
      <c r="AD1057" s="19"/>
      <c r="AE1057" s="19"/>
      <c r="AF1057" s="19"/>
    </row>
    <row r="1058" spans="1:32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61"/>
      <c r="T1058" s="19"/>
      <c r="U1058" s="19"/>
      <c r="V1058" s="20"/>
      <c r="W1058" s="20"/>
      <c r="X1058" s="19"/>
      <c r="Y1058" s="19"/>
      <c r="Z1058" s="19"/>
      <c r="AA1058" s="19"/>
      <c r="AB1058" s="19"/>
      <c r="AC1058" s="19"/>
      <c r="AD1058" s="19"/>
      <c r="AE1058" s="19"/>
      <c r="AF1058" s="19"/>
    </row>
    <row r="1059" spans="1:32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61"/>
      <c r="T1059" s="19"/>
      <c r="U1059" s="19"/>
      <c r="V1059" s="20"/>
      <c r="W1059" s="20"/>
      <c r="X1059" s="19"/>
      <c r="Y1059" s="19"/>
      <c r="Z1059" s="19"/>
      <c r="AA1059" s="19"/>
      <c r="AB1059" s="19"/>
      <c r="AC1059" s="19"/>
      <c r="AD1059" s="19"/>
      <c r="AE1059" s="19"/>
      <c r="AF1059" s="19"/>
    </row>
    <row r="1060" spans="1:32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61"/>
      <c r="T1060" s="19"/>
      <c r="U1060" s="19"/>
      <c r="V1060" s="20"/>
      <c r="W1060" s="20"/>
      <c r="X1060" s="19"/>
      <c r="Y1060" s="19"/>
      <c r="Z1060" s="19"/>
      <c r="AA1060" s="19"/>
      <c r="AB1060" s="19"/>
      <c r="AC1060" s="19"/>
      <c r="AD1060" s="19"/>
      <c r="AE1060" s="19"/>
      <c r="AF1060" s="19"/>
    </row>
    <row r="1061" spans="1:32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61"/>
      <c r="T1061" s="19"/>
      <c r="U1061" s="19"/>
      <c r="V1061" s="20"/>
      <c r="W1061" s="20"/>
      <c r="X1061" s="19"/>
      <c r="Y1061" s="19"/>
      <c r="Z1061" s="19"/>
      <c r="AA1061" s="19"/>
      <c r="AB1061" s="19"/>
      <c r="AC1061" s="19"/>
      <c r="AD1061" s="19"/>
      <c r="AE1061" s="19"/>
      <c r="AF1061" s="19"/>
    </row>
    <row r="1062" spans="1:32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61"/>
      <c r="T1062" s="19"/>
      <c r="U1062" s="19"/>
      <c r="V1062" s="20"/>
      <c r="W1062" s="20"/>
      <c r="X1062" s="19"/>
      <c r="Y1062" s="19"/>
      <c r="Z1062" s="19"/>
      <c r="AA1062" s="19"/>
      <c r="AB1062" s="19"/>
      <c r="AC1062" s="19"/>
      <c r="AD1062" s="19"/>
      <c r="AE1062" s="19"/>
      <c r="AF1062" s="19"/>
    </row>
    <row r="1063" spans="1:32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61"/>
      <c r="T1063" s="19"/>
      <c r="U1063" s="19"/>
      <c r="V1063" s="20"/>
      <c r="W1063" s="20"/>
      <c r="X1063" s="19"/>
      <c r="Y1063" s="19"/>
      <c r="Z1063" s="19"/>
      <c r="AA1063" s="19"/>
      <c r="AB1063" s="19"/>
      <c r="AC1063" s="19"/>
      <c r="AD1063" s="19"/>
      <c r="AE1063" s="19"/>
      <c r="AF1063" s="19"/>
    </row>
    <row r="1064" spans="1:32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61"/>
      <c r="T1064" s="19"/>
      <c r="U1064" s="19"/>
      <c r="V1064" s="20"/>
      <c r="W1064" s="20"/>
      <c r="X1064" s="19"/>
      <c r="Y1064" s="19"/>
      <c r="Z1064" s="19"/>
      <c r="AA1064" s="19"/>
      <c r="AB1064" s="19"/>
      <c r="AC1064" s="19"/>
      <c r="AD1064" s="19"/>
      <c r="AE1064" s="19"/>
      <c r="AF1064" s="19"/>
    </row>
    <row r="1065" spans="1:32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61"/>
      <c r="T1065" s="19"/>
      <c r="U1065" s="19"/>
      <c r="V1065" s="20"/>
      <c r="W1065" s="20"/>
      <c r="X1065" s="19"/>
      <c r="Y1065" s="19"/>
      <c r="Z1065" s="19"/>
      <c r="AA1065" s="19"/>
      <c r="AB1065" s="19"/>
      <c r="AC1065" s="19"/>
      <c r="AD1065" s="19"/>
      <c r="AE1065" s="19"/>
      <c r="AF1065" s="19"/>
    </row>
    <row r="1066" spans="1:32" x14ac:dyDescent="0.2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61"/>
      <c r="T1066" s="19"/>
      <c r="U1066" s="19"/>
      <c r="V1066" s="20"/>
      <c r="W1066" s="20"/>
      <c r="X1066" s="19"/>
      <c r="Y1066" s="19"/>
      <c r="Z1066" s="19"/>
      <c r="AA1066" s="19"/>
      <c r="AB1066" s="19"/>
      <c r="AC1066" s="19"/>
      <c r="AD1066" s="19"/>
      <c r="AE1066" s="19"/>
      <c r="AF1066" s="19"/>
    </row>
    <row r="1067" spans="1:32" x14ac:dyDescent="0.2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61"/>
      <c r="T1067" s="19"/>
      <c r="U1067" s="19"/>
      <c r="V1067" s="20"/>
      <c r="W1067" s="20"/>
      <c r="X1067" s="19"/>
      <c r="Y1067" s="19"/>
      <c r="Z1067" s="19"/>
      <c r="AA1067" s="19"/>
      <c r="AB1067" s="19"/>
      <c r="AC1067" s="19"/>
      <c r="AD1067" s="19"/>
      <c r="AE1067" s="19"/>
      <c r="AF1067" s="19"/>
    </row>
    <row r="1068" spans="1:32" x14ac:dyDescent="0.2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61"/>
      <c r="T1068" s="19"/>
      <c r="U1068" s="19"/>
      <c r="V1068" s="20"/>
      <c r="W1068" s="20"/>
      <c r="X1068" s="19"/>
      <c r="Y1068" s="19"/>
      <c r="Z1068" s="19"/>
      <c r="AA1068" s="19"/>
      <c r="AB1068" s="19"/>
      <c r="AC1068" s="19"/>
      <c r="AD1068" s="19"/>
      <c r="AE1068" s="19"/>
      <c r="AF1068" s="19"/>
    </row>
    <row r="1069" spans="1:32" x14ac:dyDescent="0.2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61"/>
      <c r="T1069" s="19"/>
      <c r="U1069" s="19"/>
      <c r="V1069" s="20"/>
      <c r="W1069" s="20"/>
      <c r="X1069" s="19"/>
      <c r="Y1069" s="19"/>
      <c r="Z1069" s="19"/>
      <c r="AA1069" s="19"/>
      <c r="AB1069" s="19"/>
      <c r="AC1069" s="19"/>
      <c r="AD1069" s="19"/>
      <c r="AE1069" s="19"/>
      <c r="AF1069" s="19"/>
    </row>
    <row r="1070" spans="1:32" x14ac:dyDescent="0.2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61"/>
      <c r="T1070" s="19"/>
      <c r="U1070" s="19"/>
      <c r="V1070" s="20"/>
      <c r="W1070" s="20"/>
      <c r="X1070" s="19"/>
      <c r="Y1070" s="19"/>
      <c r="Z1070" s="19"/>
      <c r="AA1070" s="19"/>
      <c r="AB1070" s="19"/>
      <c r="AC1070" s="19"/>
      <c r="AD1070" s="19"/>
      <c r="AE1070" s="19"/>
      <c r="AF1070" s="19"/>
    </row>
    <row r="1071" spans="1:32" x14ac:dyDescent="0.2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61"/>
      <c r="T1071" s="19"/>
      <c r="U1071" s="19"/>
      <c r="V1071" s="20"/>
      <c r="W1071" s="20"/>
      <c r="X1071" s="19"/>
      <c r="Y1071" s="19"/>
      <c r="Z1071" s="19"/>
      <c r="AA1071" s="19"/>
      <c r="AB1071" s="19"/>
      <c r="AC1071" s="19"/>
      <c r="AD1071" s="19"/>
      <c r="AE1071" s="19"/>
      <c r="AF1071" s="19"/>
    </row>
    <row r="1072" spans="1:32" x14ac:dyDescent="0.2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61"/>
      <c r="T1072" s="19"/>
      <c r="U1072" s="19"/>
      <c r="V1072" s="20"/>
      <c r="W1072" s="20"/>
      <c r="X1072" s="19"/>
      <c r="Y1072" s="19"/>
      <c r="Z1072" s="19"/>
      <c r="AA1072" s="19"/>
      <c r="AB1072" s="19"/>
      <c r="AC1072" s="19"/>
      <c r="AD1072" s="19"/>
      <c r="AE1072" s="19"/>
      <c r="AF1072" s="19"/>
    </row>
    <row r="1073" spans="1:32" x14ac:dyDescent="0.2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61"/>
      <c r="T1073" s="19"/>
      <c r="U1073" s="19"/>
      <c r="V1073" s="20"/>
      <c r="W1073" s="20"/>
      <c r="X1073" s="19"/>
      <c r="Y1073" s="19"/>
      <c r="Z1073" s="19"/>
      <c r="AA1073" s="19"/>
      <c r="AB1073" s="19"/>
      <c r="AC1073" s="19"/>
      <c r="AD1073" s="19"/>
      <c r="AE1073" s="19"/>
      <c r="AF1073" s="19"/>
    </row>
    <row r="1074" spans="1:32" x14ac:dyDescent="0.2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61"/>
      <c r="T1074" s="19"/>
      <c r="U1074" s="19"/>
      <c r="V1074" s="20"/>
      <c r="W1074" s="20"/>
      <c r="X1074" s="19"/>
      <c r="Y1074" s="19"/>
      <c r="Z1074" s="19"/>
      <c r="AA1074" s="19"/>
      <c r="AB1074" s="19"/>
      <c r="AC1074" s="19"/>
      <c r="AD1074" s="19"/>
      <c r="AE1074" s="19"/>
      <c r="AF1074" s="19"/>
    </row>
    <row r="1075" spans="1:32" x14ac:dyDescent="0.2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61"/>
      <c r="T1075" s="19"/>
      <c r="U1075" s="19"/>
      <c r="V1075" s="20"/>
      <c r="W1075" s="20"/>
      <c r="X1075" s="19"/>
      <c r="Y1075" s="19"/>
      <c r="Z1075" s="19"/>
      <c r="AA1075" s="19"/>
      <c r="AB1075" s="19"/>
      <c r="AC1075" s="19"/>
      <c r="AD1075" s="19"/>
      <c r="AE1075" s="19"/>
      <c r="AF1075" s="19"/>
    </row>
    <row r="1076" spans="1:32" x14ac:dyDescent="0.2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61"/>
      <c r="T1076" s="19"/>
      <c r="U1076" s="19"/>
      <c r="V1076" s="20"/>
      <c r="W1076" s="20"/>
      <c r="X1076" s="19"/>
      <c r="Y1076" s="19"/>
      <c r="Z1076" s="19"/>
      <c r="AA1076" s="19"/>
      <c r="AB1076" s="19"/>
      <c r="AC1076" s="19"/>
      <c r="AD1076" s="19"/>
      <c r="AE1076" s="19"/>
      <c r="AF1076" s="19"/>
    </row>
    <row r="1077" spans="1:32" x14ac:dyDescent="0.2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61"/>
      <c r="T1077" s="19"/>
      <c r="U1077" s="19"/>
      <c r="V1077" s="20"/>
      <c r="W1077" s="20"/>
      <c r="X1077" s="19"/>
      <c r="Y1077" s="19"/>
      <c r="Z1077" s="19"/>
      <c r="AA1077" s="19"/>
      <c r="AB1077" s="19"/>
      <c r="AC1077" s="19"/>
      <c r="AD1077" s="19"/>
      <c r="AE1077" s="19"/>
      <c r="AF1077" s="19"/>
    </row>
    <row r="1078" spans="1:32" x14ac:dyDescent="0.2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61"/>
      <c r="T1078" s="19"/>
      <c r="U1078" s="19"/>
      <c r="V1078" s="20"/>
      <c r="W1078" s="20"/>
      <c r="X1078" s="19"/>
      <c r="Y1078" s="19"/>
      <c r="Z1078" s="19"/>
      <c r="AA1078" s="19"/>
      <c r="AB1078" s="19"/>
      <c r="AC1078" s="19"/>
      <c r="AD1078" s="19"/>
      <c r="AE1078" s="19"/>
      <c r="AF1078" s="19"/>
    </row>
    <row r="1079" spans="1:32" x14ac:dyDescent="0.2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61"/>
      <c r="T1079" s="19"/>
      <c r="U1079" s="19"/>
      <c r="V1079" s="20"/>
      <c r="W1079" s="20"/>
      <c r="X1079" s="19"/>
      <c r="Y1079" s="19"/>
      <c r="Z1079" s="19"/>
      <c r="AA1079" s="19"/>
      <c r="AB1079" s="19"/>
      <c r="AC1079" s="19"/>
      <c r="AD1079" s="19"/>
      <c r="AE1079" s="19"/>
      <c r="AF1079" s="19"/>
    </row>
    <row r="1080" spans="1:32" x14ac:dyDescent="0.2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61"/>
      <c r="T1080" s="19"/>
      <c r="U1080" s="19"/>
      <c r="V1080" s="20"/>
      <c r="W1080" s="20"/>
      <c r="X1080" s="19"/>
      <c r="Y1080" s="19"/>
      <c r="Z1080" s="19"/>
      <c r="AA1080" s="19"/>
      <c r="AB1080" s="19"/>
      <c r="AC1080" s="19"/>
      <c r="AD1080" s="19"/>
      <c r="AE1080" s="19"/>
      <c r="AF1080" s="19"/>
    </row>
    <row r="1081" spans="1:32" x14ac:dyDescent="0.2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61"/>
      <c r="T1081" s="19"/>
      <c r="U1081" s="19"/>
      <c r="V1081" s="20"/>
      <c r="W1081" s="20"/>
      <c r="X1081" s="19"/>
      <c r="Y1081" s="19"/>
      <c r="Z1081" s="19"/>
      <c r="AA1081" s="19"/>
      <c r="AB1081" s="19"/>
      <c r="AC1081" s="19"/>
      <c r="AD1081" s="19"/>
      <c r="AE1081" s="19"/>
      <c r="AF1081" s="19"/>
    </row>
    <row r="1082" spans="1:32" x14ac:dyDescent="0.2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61"/>
      <c r="T1082" s="19"/>
      <c r="U1082" s="19"/>
      <c r="V1082" s="20"/>
      <c r="W1082" s="20"/>
      <c r="X1082" s="19"/>
      <c r="Y1082" s="19"/>
      <c r="Z1082" s="19"/>
      <c r="AA1082" s="19"/>
      <c r="AB1082" s="19"/>
      <c r="AC1082" s="19"/>
      <c r="AD1082" s="19"/>
      <c r="AE1082" s="19"/>
      <c r="AF1082" s="19"/>
    </row>
    <row r="1083" spans="1:32" x14ac:dyDescent="0.2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61"/>
      <c r="T1083" s="19"/>
      <c r="U1083" s="19"/>
      <c r="V1083" s="20"/>
      <c r="W1083" s="20"/>
      <c r="X1083" s="19"/>
      <c r="Y1083" s="19"/>
      <c r="Z1083" s="19"/>
      <c r="AA1083" s="19"/>
      <c r="AB1083" s="19"/>
      <c r="AC1083" s="19"/>
      <c r="AD1083" s="19"/>
      <c r="AE1083" s="19"/>
      <c r="AF1083" s="19"/>
    </row>
    <row r="1084" spans="1:32" x14ac:dyDescent="0.2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61"/>
      <c r="T1084" s="19"/>
      <c r="U1084" s="19"/>
      <c r="V1084" s="20"/>
      <c r="W1084" s="20"/>
      <c r="X1084" s="19"/>
      <c r="Y1084" s="19"/>
      <c r="Z1084" s="19"/>
      <c r="AA1084" s="19"/>
      <c r="AB1084" s="19"/>
      <c r="AC1084" s="19"/>
      <c r="AD1084" s="19"/>
      <c r="AE1084" s="19"/>
      <c r="AF1084" s="19"/>
    </row>
    <row r="1085" spans="1:32" x14ac:dyDescent="0.2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61"/>
      <c r="T1085" s="19"/>
      <c r="U1085" s="19"/>
      <c r="V1085" s="20"/>
      <c r="W1085" s="20"/>
      <c r="X1085" s="19"/>
      <c r="Y1085" s="19"/>
      <c r="Z1085" s="19"/>
      <c r="AA1085" s="19"/>
      <c r="AB1085" s="19"/>
      <c r="AC1085" s="19"/>
      <c r="AD1085" s="19"/>
      <c r="AE1085" s="19"/>
      <c r="AF1085" s="19"/>
    </row>
    <row r="1086" spans="1:32" x14ac:dyDescent="0.2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61"/>
      <c r="T1086" s="19"/>
      <c r="U1086" s="19"/>
      <c r="V1086" s="20"/>
      <c r="W1086" s="20"/>
      <c r="X1086" s="19"/>
      <c r="Y1086" s="19"/>
      <c r="Z1086" s="19"/>
      <c r="AA1086" s="19"/>
      <c r="AB1086" s="19"/>
      <c r="AC1086" s="19"/>
      <c r="AD1086" s="19"/>
      <c r="AE1086" s="19"/>
      <c r="AF1086" s="19"/>
    </row>
    <row r="1087" spans="1:32" x14ac:dyDescent="0.2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61"/>
      <c r="T1087" s="19"/>
      <c r="U1087" s="19"/>
      <c r="V1087" s="20"/>
      <c r="W1087" s="20"/>
      <c r="X1087" s="19"/>
      <c r="Y1087" s="19"/>
      <c r="Z1087" s="19"/>
      <c r="AA1087" s="19"/>
      <c r="AB1087" s="19"/>
      <c r="AC1087" s="19"/>
      <c r="AD1087" s="19"/>
      <c r="AE1087" s="19"/>
      <c r="AF1087" s="19"/>
    </row>
    <row r="1088" spans="1:32" x14ac:dyDescent="0.2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61"/>
      <c r="T1088" s="19"/>
      <c r="U1088" s="19"/>
      <c r="V1088" s="20"/>
      <c r="W1088" s="20"/>
      <c r="X1088" s="19"/>
      <c r="Y1088" s="19"/>
      <c r="Z1088" s="19"/>
      <c r="AA1088" s="19"/>
      <c r="AB1088" s="19"/>
      <c r="AC1088" s="19"/>
      <c r="AD1088" s="19"/>
      <c r="AE1088" s="19"/>
      <c r="AF1088" s="19"/>
    </row>
    <row r="1089" spans="1:32" x14ac:dyDescent="0.2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61"/>
      <c r="T1089" s="19"/>
      <c r="U1089" s="19"/>
      <c r="V1089" s="20"/>
      <c r="W1089" s="20"/>
      <c r="X1089" s="19"/>
      <c r="Y1089" s="19"/>
      <c r="Z1089" s="19"/>
      <c r="AA1089" s="19"/>
      <c r="AB1089" s="19"/>
      <c r="AC1089" s="19"/>
      <c r="AD1089" s="19"/>
      <c r="AE1089" s="19"/>
      <c r="AF1089" s="19"/>
    </row>
    <row r="1090" spans="1:32" x14ac:dyDescent="0.2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61"/>
      <c r="T1090" s="19"/>
      <c r="U1090" s="19"/>
      <c r="V1090" s="20"/>
      <c r="W1090" s="20"/>
      <c r="X1090" s="19"/>
      <c r="Y1090" s="19"/>
      <c r="Z1090" s="19"/>
      <c r="AA1090" s="19"/>
      <c r="AB1090" s="19"/>
      <c r="AC1090" s="19"/>
      <c r="AD1090" s="19"/>
      <c r="AE1090" s="19"/>
      <c r="AF1090" s="19"/>
    </row>
    <row r="1091" spans="1:32" x14ac:dyDescent="0.2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61"/>
      <c r="T1091" s="19"/>
      <c r="U1091" s="19"/>
      <c r="V1091" s="20"/>
      <c r="W1091" s="20"/>
      <c r="X1091" s="19"/>
      <c r="Y1091" s="19"/>
      <c r="Z1091" s="19"/>
      <c r="AA1091" s="19"/>
      <c r="AB1091" s="19"/>
      <c r="AC1091" s="19"/>
      <c r="AD1091" s="19"/>
      <c r="AE1091" s="19"/>
      <c r="AF1091" s="19"/>
    </row>
    <row r="1092" spans="1:32" x14ac:dyDescent="0.2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61"/>
      <c r="T1092" s="19"/>
      <c r="U1092" s="19"/>
      <c r="V1092" s="20"/>
      <c r="W1092" s="20"/>
      <c r="X1092" s="19"/>
      <c r="Y1092" s="19"/>
      <c r="Z1092" s="19"/>
      <c r="AA1092" s="19"/>
      <c r="AB1092" s="19"/>
      <c r="AC1092" s="19"/>
      <c r="AD1092" s="19"/>
      <c r="AE1092" s="19"/>
      <c r="AF1092" s="19"/>
    </row>
    <row r="1093" spans="1:32" x14ac:dyDescent="0.2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61"/>
      <c r="T1093" s="19"/>
      <c r="U1093" s="19"/>
      <c r="V1093" s="20"/>
      <c r="W1093" s="20"/>
      <c r="X1093" s="19"/>
      <c r="Y1093" s="19"/>
      <c r="Z1093" s="19"/>
      <c r="AA1093" s="19"/>
      <c r="AB1093" s="19"/>
      <c r="AC1093" s="19"/>
      <c r="AD1093" s="19"/>
      <c r="AE1093" s="19"/>
      <c r="AF1093" s="19"/>
    </row>
    <row r="1094" spans="1:32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61"/>
      <c r="T1094" s="19"/>
      <c r="U1094" s="19"/>
      <c r="V1094" s="20"/>
      <c r="W1094" s="20"/>
      <c r="X1094" s="19"/>
      <c r="Y1094" s="19"/>
      <c r="Z1094" s="19"/>
      <c r="AA1094" s="19"/>
      <c r="AB1094" s="19"/>
      <c r="AC1094" s="19"/>
      <c r="AD1094" s="19"/>
      <c r="AE1094" s="19"/>
      <c r="AF1094" s="19"/>
    </row>
    <row r="1095" spans="1:32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61"/>
      <c r="T1095" s="19"/>
      <c r="U1095" s="19"/>
      <c r="V1095" s="20"/>
      <c r="W1095" s="20"/>
      <c r="X1095" s="19"/>
      <c r="Y1095" s="19"/>
      <c r="Z1095" s="19"/>
      <c r="AA1095" s="19"/>
      <c r="AB1095" s="19"/>
      <c r="AC1095" s="19"/>
      <c r="AD1095" s="19"/>
      <c r="AE1095" s="19"/>
      <c r="AF1095" s="19"/>
    </row>
    <row r="1096" spans="1:32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61"/>
      <c r="T1096" s="19"/>
      <c r="U1096" s="19"/>
      <c r="V1096" s="20"/>
      <c r="W1096" s="20"/>
      <c r="X1096" s="19"/>
      <c r="Y1096" s="19"/>
      <c r="Z1096" s="19"/>
      <c r="AA1096" s="19"/>
      <c r="AB1096" s="19"/>
      <c r="AC1096" s="19"/>
      <c r="AD1096" s="19"/>
      <c r="AE1096" s="19"/>
      <c r="AF1096" s="19"/>
    </row>
    <row r="1097" spans="1:32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61"/>
      <c r="T1097" s="19"/>
      <c r="U1097" s="19"/>
      <c r="V1097" s="20"/>
      <c r="W1097" s="20"/>
      <c r="X1097" s="19"/>
      <c r="Y1097" s="19"/>
      <c r="Z1097" s="19"/>
      <c r="AA1097" s="19"/>
      <c r="AB1097" s="19"/>
      <c r="AC1097" s="19"/>
      <c r="AD1097" s="19"/>
      <c r="AE1097" s="19"/>
      <c r="AF1097" s="19"/>
    </row>
    <row r="1098" spans="1:32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61"/>
      <c r="T1098" s="19"/>
      <c r="U1098" s="19"/>
      <c r="V1098" s="20"/>
      <c r="W1098" s="20"/>
      <c r="X1098" s="19"/>
      <c r="Y1098" s="19"/>
      <c r="Z1098" s="19"/>
      <c r="AA1098" s="19"/>
      <c r="AB1098" s="19"/>
      <c r="AC1098" s="19"/>
      <c r="AD1098" s="19"/>
      <c r="AE1098" s="19"/>
      <c r="AF1098" s="19"/>
    </row>
    <row r="1099" spans="1:32" x14ac:dyDescent="0.2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61"/>
      <c r="T1099" s="19"/>
      <c r="U1099" s="19"/>
      <c r="V1099" s="20"/>
      <c r="W1099" s="20"/>
      <c r="X1099" s="19"/>
      <c r="Y1099" s="19"/>
      <c r="Z1099" s="19"/>
      <c r="AA1099" s="19"/>
      <c r="AB1099" s="19"/>
      <c r="AC1099" s="19"/>
      <c r="AD1099" s="19"/>
      <c r="AE1099" s="19"/>
      <c r="AF1099" s="19"/>
    </row>
    <row r="1100" spans="1:32" x14ac:dyDescent="0.2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61"/>
      <c r="T1100" s="19"/>
      <c r="U1100" s="19"/>
      <c r="V1100" s="20"/>
      <c r="W1100" s="20"/>
      <c r="X1100" s="19"/>
      <c r="Y1100" s="19"/>
      <c r="Z1100" s="19"/>
      <c r="AA1100" s="19"/>
      <c r="AB1100" s="19"/>
      <c r="AC1100" s="19"/>
      <c r="AD1100" s="19"/>
      <c r="AE1100" s="19"/>
      <c r="AF1100" s="19"/>
    </row>
    <row r="1101" spans="1:32" x14ac:dyDescent="0.2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61"/>
      <c r="T1101" s="19"/>
      <c r="U1101" s="19"/>
      <c r="V1101" s="20"/>
      <c r="W1101" s="20"/>
      <c r="X1101" s="19"/>
      <c r="Y1101" s="19"/>
      <c r="Z1101" s="19"/>
      <c r="AA1101" s="19"/>
      <c r="AB1101" s="19"/>
      <c r="AC1101" s="19"/>
      <c r="AD1101" s="19"/>
      <c r="AE1101" s="19"/>
      <c r="AF1101" s="19"/>
    </row>
    <row r="1102" spans="1:32" x14ac:dyDescent="0.2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61"/>
      <c r="T1102" s="19"/>
      <c r="U1102" s="19"/>
      <c r="V1102" s="20"/>
      <c r="W1102" s="20"/>
      <c r="X1102" s="19"/>
      <c r="Y1102" s="19"/>
      <c r="Z1102" s="19"/>
      <c r="AA1102" s="19"/>
      <c r="AB1102" s="19"/>
      <c r="AC1102" s="19"/>
      <c r="AD1102" s="19"/>
      <c r="AE1102" s="19"/>
      <c r="AF1102" s="19"/>
    </row>
    <row r="1103" spans="1:32" x14ac:dyDescent="0.2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61"/>
      <c r="T1103" s="19"/>
      <c r="U1103" s="19"/>
      <c r="V1103" s="20"/>
      <c r="W1103" s="20"/>
      <c r="X1103" s="19"/>
      <c r="Y1103" s="19"/>
      <c r="Z1103" s="19"/>
      <c r="AA1103" s="19"/>
      <c r="AB1103" s="19"/>
      <c r="AC1103" s="19"/>
      <c r="AD1103" s="19"/>
      <c r="AE1103" s="19"/>
      <c r="AF1103" s="19"/>
    </row>
    <row r="1104" spans="1:32" x14ac:dyDescent="0.2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61"/>
      <c r="T1104" s="19"/>
      <c r="U1104" s="19"/>
      <c r="V1104" s="20"/>
      <c r="W1104" s="20"/>
      <c r="X1104" s="19"/>
      <c r="Y1104" s="19"/>
      <c r="Z1104" s="19"/>
      <c r="AA1104" s="19"/>
      <c r="AB1104" s="19"/>
      <c r="AC1104" s="19"/>
      <c r="AD1104" s="19"/>
      <c r="AE1104" s="19"/>
      <c r="AF1104" s="19"/>
    </row>
    <row r="1105" spans="1:32" x14ac:dyDescent="0.2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61"/>
      <c r="T1105" s="19"/>
      <c r="U1105" s="19"/>
      <c r="V1105" s="20"/>
      <c r="W1105" s="20"/>
      <c r="X1105" s="19"/>
      <c r="Y1105" s="19"/>
      <c r="Z1105" s="19"/>
      <c r="AA1105" s="19"/>
      <c r="AB1105" s="19"/>
      <c r="AC1105" s="19"/>
      <c r="AD1105" s="19"/>
      <c r="AE1105" s="19"/>
      <c r="AF1105" s="19"/>
    </row>
    <row r="1106" spans="1:32" x14ac:dyDescent="0.2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61"/>
      <c r="T1106" s="19"/>
      <c r="U1106" s="19"/>
      <c r="V1106" s="20"/>
      <c r="W1106" s="20"/>
      <c r="X1106" s="19"/>
      <c r="Y1106" s="19"/>
      <c r="Z1106" s="19"/>
      <c r="AA1106" s="19"/>
      <c r="AB1106" s="19"/>
      <c r="AC1106" s="19"/>
      <c r="AD1106" s="19"/>
      <c r="AE1106" s="19"/>
      <c r="AF1106" s="19"/>
    </row>
    <row r="1107" spans="1:32" x14ac:dyDescent="0.2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61"/>
      <c r="T1107" s="19"/>
      <c r="U1107" s="19"/>
      <c r="V1107" s="20"/>
      <c r="W1107" s="20"/>
      <c r="X1107" s="19"/>
      <c r="Y1107" s="19"/>
      <c r="Z1107" s="19"/>
      <c r="AA1107" s="19"/>
      <c r="AB1107" s="19"/>
      <c r="AC1107" s="19"/>
      <c r="AD1107" s="19"/>
      <c r="AE1107" s="19"/>
      <c r="AF1107" s="19"/>
    </row>
    <row r="1108" spans="1:32" x14ac:dyDescent="0.2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61"/>
      <c r="T1108" s="19"/>
      <c r="U1108" s="19"/>
      <c r="V1108" s="20"/>
      <c r="W1108" s="20"/>
      <c r="X1108" s="19"/>
      <c r="Y1108" s="19"/>
      <c r="Z1108" s="19"/>
      <c r="AA1108" s="19"/>
      <c r="AB1108" s="19"/>
      <c r="AC1108" s="19"/>
      <c r="AD1108" s="19"/>
      <c r="AE1108" s="19"/>
      <c r="AF1108" s="19"/>
    </row>
    <row r="1109" spans="1:32" x14ac:dyDescent="0.2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61"/>
      <c r="T1109" s="19"/>
      <c r="U1109" s="19"/>
      <c r="V1109" s="20"/>
      <c r="W1109" s="20"/>
      <c r="X1109" s="19"/>
      <c r="Y1109" s="19"/>
      <c r="Z1109" s="19"/>
      <c r="AA1109" s="19"/>
      <c r="AB1109" s="19"/>
      <c r="AC1109" s="19"/>
      <c r="AD1109" s="19"/>
      <c r="AE1109" s="19"/>
      <c r="AF1109" s="19"/>
    </row>
    <row r="1110" spans="1:32" x14ac:dyDescent="0.2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61"/>
      <c r="T1110" s="19"/>
      <c r="U1110" s="19"/>
      <c r="V1110" s="20"/>
      <c r="W1110" s="20"/>
      <c r="X1110" s="19"/>
      <c r="Y1110" s="19"/>
      <c r="Z1110" s="19"/>
      <c r="AA1110" s="19"/>
      <c r="AB1110" s="19"/>
      <c r="AC1110" s="19"/>
      <c r="AD1110" s="19"/>
      <c r="AE1110" s="19"/>
      <c r="AF1110" s="19"/>
    </row>
    <row r="1111" spans="1:32" x14ac:dyDescent="0.2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61"/>
      <c r="T1111" s="19"/>
      <c r="U1111" s="19"/>
      <c r="V1111" s="20"/>
      <c r="W1111" s="20"/>
      <c r="X1111" s="19"/>
      <c r="Y1111" s="19"/>
      <c r="Z1111" s="19"/>
      <c r="AA1111" s="19"/>
      <c r="AB1111" s="19"/>
      <c r="AC1111" s="19"/>
      <c r="AD1111" s="19"/>
      <c r="AE1111" s="19"/>
      <c r="AF1111" s="19"/>
    </row>
    <row r="1112" spans="1:32" x14ac:dyDescent="0.2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61"/>
      <c r="T1112" s="19"/>
      <c r="U1112" s="19"/>
      <c r="V1112" s="20"/>
      <c r="W1112" s="20"/>
      <c r="X1112" s="19"/>
      <c r="Y1112" s="19"/>
      <c r="Z1112" s="19"/>
      <c r="AA1112" s="19"/>
      <c r="AB1112" s="19"/>
      <c r="AC1112" s="19"/>
      <c r="AD1112" s="19"/>
      <c r="AE1112" s="19"/>
      <c r="AF1112" s="19"/>
    </row>
    <row r="1113" spans="1:32" x14ac:dyDescent="0.2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61"/>
      <c r="T1113" s="19"/>
      <c r="U1113" s="19"/>
      <c r="V1113" s="20"/>
      <c r="W1113" s="20"/>
      <c r="X1113" s="19"/>
      <c r="Y1113" s="19"/>
      <c r="Z1113" s="19"/>
      <c r="AA1113" s="19"/>
      <c r="AB1113" s="19"/>
      <c r="AC1113" s="19"/>
      <c r="AD1113" s="19"/>
      <c r="AE1113" s="19"/>
      <c r="AF1113" s="19"/>
    </row>
    <row r="1114" spans="1:32" x14ac:dyDescent="0.2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61"/>
      <c r="T1114" s="19"/>
      <c r="U1114" s="19"/>
      <c r="V1114" s="20"/>
      <c r="W1114" s="20"/>
      <c r="X1114" s="19"/>
      <c r="Y1114" s="19"/>
      <c r="Z1114" s="19"/>
      <c r="AA1114" s="19"/>
      <c r="AB1114" s="19"/>
      <c r="AC1114" s="19"/>
      <c r="AD1114" s="19"/>
      <c r="AE1114" s="19"/>
      <c r="AF1114" s="19"/>
    </row>
    <row r="1115" spans="1:32" x14ac:dyDescent="0.2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61"/>
      <c r="T1115" s="19"/>
      <c r="U1115" s="19"/>
      <c r="V1115" s="20"/>
      <c r="W1115" s="20"/>
      <c r="X1115" s="19"/>
      <c r="Y1115" s="19"/>
      <c r="Z1115" s="19"/>
      <c r="AA1115" s="19"/>
      <c r="AB1115" s="19"/>
      <c r="AC1115" s="19"/>
      <c r="AD1115" s="19"/>
      <c r="AE1115" s="19"/>
      <c r="AF1115" s="19"/>
    </row>
    <row r="1116" spans="1:32" x14ac:dyDescent="0.2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61"/>
      <c r="T1116" s="19"/>
      <c r="U1116" s="19"/>
      <c r="V1116" s="20"/>
      <c r="W1116" s="20"/>
      <c r="X1116" s="19"/>
      <c r="Y1116" s="19"/>
      <c r="Z1116" s="19"/>
      <c r="AA1116" s="19"/>
      <c r="AB1116" s="19"/>
      <c r="AC1116" s="19"/>
      <c r="AD1116" s="19"/>
      <c r="AE1116" s="19"/>
      <c r="AF1116" s="19"/>
    </row>
    <row r="1117" spans="1:32" x14ac:dyDescent="0.2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61"/>
      <c r="T1117" s="19"/>
      <c r="U1117" s="19"/>
      <c r="V1117" s="20"/>
      <c r="W1117" s="20"/>
      <c r="X1117" s="19"/>
      <c r="Y1117" s="19"/>
      <c r="Z1117" s="19"/>
      <c r="AA1117" s="19"/>
      <c r="AB1117" s="19"/>
      <c r="AC1117" s="19"/>
      <c r="AD1117" s="19"/>
      <c r="AE1117" s="19"/>
      <c r="AF1117" s="19"/>
    </row>
    <row r="1118" spans="1:32" x14ac:dyDescent="0.2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61"/>
      <c r="T1118" s="19"/>
      <c r="U1118" s="19"/>
      <c r="V1118" s="20"/>
      <c r="W1118" s="20"/>
      <c r="X1118" s="19"/>
      <c r="Y1118" s="19"/>
      <c r="Z1118" s="19"/>
      <c r="AA1118" s="19"/>
      <c r="AB1118" s="19"/>
      <c r="AC1118" s="19"/>
      <c r="AD1118" s="19"/>
      <c r="AE1118" s="19"/>
      <c r="AF1118" s="19"/>
    </row>
    <row r="1119" spans="1:32" x14ac:dyDescent="0.2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61"/>
      <c r="T1119" s="19"/>
      <c r="U1119" s="19"/>
      <c r="V1119" s="20"/>
      <c r="W1119" s="20"/>
      <c r="X1119" s="19"/>
      <c r="Y1119" s="19"/>
      <c r="Z1119" s="19"/>
      <c r="AA1119" s="19"/>
      <c r="AB1119" s="19"/>
      <c r="AC1119" s="19"/>
      <c r="AD1119" s="19"/>
      <c r="AE1119" s="19"/>
      <c r="AF1119" s="19"/>
    </row>
    <row r="1120" spans="1:32" x14ac:dyDescent="0.2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61"/>
      <c r="T1120" s="19"/>
      <c r="U1120" s="19"/>
      <c r="V1120" s="20"/>
      <c r="W1120" s="20"/>
      <c r="X1120" s="19"/>
      <c r="Y1120" s="19"/>
      <c r="Z1120" s="19"/>
      <c r="AA1120" s="19"/>
      <c r="AB1120" s="19"/>
      <c r="AC1120" s="19"/>
      <c r="AD1120" s="19"/>
      <c r="AE1120" s="19"/>
      <c r="AF1120" s="19"/>
    </row>
    <row r="1121" spans="1:32" x14ac:dyDescent="0.2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61"/>
      <c r="T1121" s="19"/>
      <c r="U1121" s="19"/>
      <c r="V1121" s="20"/>
      <c r="W1121" s="20"/>
      <c r="X1121" s="19"/>
      <c r="Y1121" s="19"/>
      <c r="Z1121" s="19"/>
      <c r="AA1121" s="19"/>
      <c r="AB1121" s="19"/>
      <c r="AC1121" s="19"/>
      <c r="AD1121" s="19"/>
      <c r="AE1121" s="19"/>
      <c r="AF1121" s="19"/>
    </row>
    <row r="1122" spans="1:32" x14ac:dyDescent="0.2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61"/>
      <c r="T1122" s="19"/>
      <c r="U1122" s="19"/>
      <c r="V1122" s="20"/>
      <c r="W1122" s="20"/>
      <c r="X1122" s="19"/>
      <c r="Y1122" s="19"/>
      <c r="Z1122" s="19"/>
      <c r="AA1122" s="19"/>
      <c r="AB1122" s="19"/>
      <c r="AC1122" s="19"/>
      <c r="AD1122" s="19"/>
      <c r="AE1122" s="19"/>
      <c r="AF1122" s="19"/>
    </row>
    <row r="1123" spans="1:32" x14ac:dyDescent="0.2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61"/>
      <c r="T1123" s="19"/>
      <c r="U1123" s="19"/>
      <c r="V1123" s="20"/>
      <c r="W1123" s="20"/>
      <c r="X1123" s="19"/>
      <c r="Y1123" s="19"/>
      <c r="Z1123" s="19"/>
      <c r="AA1123" s="19"/>
      <c r="AB1123" s="19"/>
      <c r="AC1123" s="19"/>
      <c r="AD1123" s="19"/>
      <c r="AE1123" s="19"/>
      <c r="AF1123" s="19"/>
    </row>
    <row r="1124" spans="1:32" x14ac:dyDescent="0.2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61"/>
      <c r="T1124" s="19"/>
      <c r="U1124" s="19"/>
      <c r="V1124" s="20"/>
      <c r="W1124" s="20"/>
      <c r="X1124" s="19"/>
      <c r="Y1124" s="19"/>
      <c r="Z1124" s="19"/>
      <c r="AA1124" s="19"/>
      <c r="AB1124" s="19"/>
      <c r="AC1124" s="19"/>
      <c r="AD1124" s="19"/>
      <c r="AE1124" s="19"/>
      <c r="AF1124" s="19"/>
    </row>
    <row r="1125" spans="1:32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61"/>
      <c r="T1125" s="19"/>
      <c r="U1125" s="19"/>
      <c r="V1125" s="20"/>
      <c r="W1125" s="20"/>
      <c r="X1125" s="19"/>
      <c r="Y1125" s="19"/>
      <c r="Z1125" s="19"/>
      <c r="AA1125" s="19"/>
      <c r="AB1125" s="19"/>
      <c r="AC1125" s="19"/>
      <c r="AD1125" s="19"/>
      <c r="AE1125" s="19"/>
      <c r="AF1125" s="19"/>
    </row>
    <row r="1126" spans="1:32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61"/>
      <c r="T1126" s="19"/>
      <c r="U1126" s="19"/>
      <c r="V1126" s="20"/>
      <c r="W1126" s="20"/>
      <c r="X1126" s="19"/>
      <c r="Y1126" s="19"/>
      <c r="Z1126" s="19"/>
      <c r="AA1126" s="19"/>
      <c r="AB1126" s="19"/>
      <c r="AC1126" s="19"/>
      <c r="AD1126" s="19"/>
      <c r="AE1126" s="19"/>
      <c r="AF1126" s="19"/>
    </row>
    <row r="1127" spans="1:32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61"/>
      <c r="T1127" s="19"/>
      <c r="U1127" s="19"/>
      <c r="V1127" s="20"/>
      <c r="W1127" s="20"/>
      <c r="X1127" s="19"/>
      <c r="Y1127" s="19"/>
      <c r="Z1127" s="19"/>
      <c r="AA1127" s="19"/>
      <c r="AB1127" s="19"/>
      <c r="AC1127" s="19"/>
      <c r="AD1127" s="19"/>
      <c r="AE1127" s="19"/>
      <c r="AF1127" s="19"/>
    </row>
    <row r="1128" spans="1:32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61"/>
      <c r="T1128" s="19"/>
      <c r="U1128" s="19"/>
      <c r="V1128" s="20"/>
      <c r="W1128" s="20"/>
      <c r="X1128" s="19"/>
      <c r="Y1128" s="19"/>
      <c r="Z1128" s="19"/>
      <c r="AA1128" s="19"/>
      <c r="AB1128" s="19"/>
      <c r="AC1128" s="19"/>
      <c r="AD1128" s="19"/>
      <c r="AE1128" s="19"/>
      <c r="AF1128" s="19"/>
    </row>
    <row r="1129" spans="1:32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61"/>
      <c r="T1129" s="19"/>
      <c r="U1129" s="19"/>
      <c r="V1129" s="20"/>
      <c r="W1129" s="20"/>
      <c r="X1129" s="19"/>
      <c r="Y1129" s="19"/>
      <c r="Z1129" s="19"/>
      <c r="AA1129" s="19"/>
      <c r="AB1129" s="19"/>
      <c r="AC1129" s="19"/>
      <c r="AD1129" s="19"/>
      <c r="AE1129" s="19"/>
      <c r="AF1129" s="19"/>
    </row>
    <row r="1130" spans="1:32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61"/>
      <c r="T1130" s="19"/>
      <c r="U1130" s="19"/>
      <c r="V1130" s="20"/>
      <c r="W1130" s="20"/>
      <c r="X1130" s="19"/>
      <c r="Y1130" s="19"/>
      <c r="Z1130" s="19"/>
      <c r="AA1130" s="19"/>
      <c r="AB1130" s="19"/>
      <c r="AC1130" s="19"/>
      <c r="AD1130" s="19"/>
      <c r="AE1130" s="19"/>
      <c r="AF1130" s="19"/>
    </row>
    <row r="1131" spans="1:32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61"/>
      <c r="T1131" s="19"/>
      <c r="U1131" s="19"/>
      <c r="V1131" s="20"/>
      <c r="W1131" s="20"/>
      <c r="X1131" s="19"/>
      <c r="Y1131" s="19"/>
      <c r="Z1131" s="19"/>
      <c r="AA1131" s="19"/>
      <c r="AB1131" s="19"/>
      <c r="AC1131" s="19"/>
      <c r="AD1131" s="19"/>
      <c r="AE1131" s="19"/>
      <c r="AF1131" s="19"/>
    </row>
    <row r="1132" spans="1:32" x14ac:dyDescent="0.2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61"/>
      <c r="T1132" s="19"/>
      <c r="U1132" s="19"/>
      <c r="V1132" s="20"/>
      <c r="W1132" s="20"/>
      <c r="X1132" s="19"/>
      <c r="Y1132" s="19"/>
      <c r="Z1132" s="19"/>
      <c r="AA1132" s="19"/>
      <c r="AB1132" s="19"/>
      <c r="AC1132" s="19"/>
      <c r="AD1132" s="19"/>
      <c r="AE1132" s="19"/>
      <c r="AF1132" s="19"/>
    </row>
    <row r="1133" spans="1:32" x14ac:dyDescent="0.2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61"/>
      <c r="T1133" s="19"/>
      <c r="U1133" s="19"/>
      <c r="V1133" s="20"/>
      <c r="W1133" s="20"/>
      <c r="X1133" s="19"/>
      <c r="Y1133" s="19"/>
      <c r="Z1133" s="19"/>
      <c r="AA1133" s="19"/>
      <c r="AB1133" s="19"/>
      <c r="AC1133" s="19"/>
      <c r="AD1133" s="19"/>
      <c r="AE1133" s="19"/>
      <c r="AF1133" s="19"/>
    </row>
    <row r="1134" spans="1:32" x14ac:dyDescent="0.2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61"/>
      <c r="T1134" s="19"/>
      <c r="U1134" s="19"/>
      <c r="V1134" s="20"/>
      <c r="W1134" s="20"/>
      <c r="X1134" s="19"/>
      <c r="Y1134" s="19"/>
      <c r="Z1134" s="19"/>
      <c r="AA1134" s="19"/>
      <c r="AB1134" s="19"/>
      <c r="AC1134" s="19"/>
      <c r="AD1134" s="19"/>
      <c r="AE1134" s="19"/>
      <c r="AF1134" s="19"/>
    </row>
    <row r="1135" spans="1:32" x14ac:dyDescent="0.2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61"/>
      <c r="T1135" s="19"/>
      <c r="U1135" s="19"/>
      <c r="V1135" s="20"/>
      <c r="W1135" s="20"/>
      <c r="X1135" s="19"/>
      <c r="Y1135" s="19"/>
      <c r="Z1135" s="19"/>
      <c r="AA1135" s="19"/>
      <c r="AB1135" s="19"/>
      <c r="AC1135" s="19"/>
      <c r="AD1135" s="19"/>
      <c r="AE1135" s="19"/>
      <c r="AF1135" s="19"/>
    </row>
    <row r="1136" spans="1:32" x14ac:dyDescent="0.2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61"/>
      <c r="T1136" s="19"/>
      <c r="U1136" s="19"/>
      <c r="V1136" s="20"/>
      <c r="W1136" s="20"/>
      <c r="X1136" s="19"/>
      <c r="Y1136" s="19"/>
      <c r="Z1136" s="19"/>
      <c r="AA1136" s="19"/>
      <c r="AB1136" s="19"/>
      <c r="AC1136" s="19"/>
      <c r="AD1136" s="19"/>
      <c r="AE1136" s="19"/>
      <c r="AF1136" s="19"/>
    </row>
    <row r="1137" spans="1:32" x14ac:dyDescent="0.2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61"/>
      <c r="T1137" s="19"/>
      <c r="U1137" s="19"/>
      <c r="V1137" s="20"/>
      <c r="W1137" s="20"/>
      <c r="X1137" s="19"/>
      <c r="Y1137" s="19"/>
      <c r="Z1137" s="19"/>
      <c r="AA1137" s="19"/>
      <c r="AB1137" s="19"/>
      <c r="AC1137" s="19"/>
      <c r="AD1137" s="19"/>
      <c r="AE1137" s="19"/>
      <c r="AF1137" s="19"/>
    </row>
    <row r="1138" spans="1:32" x14ac:dyDescent="0.2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61"/>
      <c r="T1138" s="19"/>
      <c r="U1138" s="19"/>
      <c r="V1138" s="20"/>
      <c r="W1138" s="20"/>
      <c r="X1138" s="19"/>
      <c r="Y1138" s="19"/>
      <c r="Z1138" s="19"/>
      <c r="AA1138" s="19"/>
      <c r="AB1138" s="19"/>
      <c r="AC1138" s="19"/>
      <c r="AD1138" s="19"/>
      <c r="AE1138" s="19"/>
      <c r="AF1138" s="19"/>
    </row>
    <row r="1139" spans="1:32" x14ac:dyDescent="0.2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61"/>
      <c r="T1139" s="19"/>
      <c r="U1139" s="19"/>
      <c r="V1139" s="20"/>
      <c r="W1139" s="20"/>
      <c r="X1139" s="19"/>
      <c r="Y1139" s="19"/>
      <c r="Z1139" s="19"/>
      <c r="AA1139" s="19"/>
      <c r="AB1139" s="19"/>
      <c r="AC1139" s="19"/>
      <c r="AD1139" s="19"/>
      <c r="AE1139" s="19"/>
      <c r="AF1139" s="19"/>
    </row>
    <row r="1140" spans="1:32" x14ac:dyDescent="0.2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61"/>
      <c r="T1140" s="19"/>
      <c r="U1140" s="19"/>
      <c r="V1140" s="20"/>
      <c r="W1140" s="20"/>
      <c r="X1140" s="19"/>
      <c r="Y1140" s="19"/>
      <c r="Z1140" s="19"/>
      <c r="AA1140" s="19"/>
      <c r="AB1140" s="19"/>
      <c r="AC1140" s="19"/>
      <c r="AD1140" s="19"/>
      <c r="AE1140" s="19"/>
      <c r="AF1140" s="19"/>
    </row>
    <row r="1141" spans="1:32" x14ac:dyDescent="0.2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61"/>
      <c r="T1141" s="19"/>
      <c r="U1141" s="19"/>
      <c r="V1141" s="20"/>
      <c r="W1141" s="20"/>
      <c r="X1141" s="19"/>
      <c r="Y1141" s="19"/>
      <c r="Z1141" s="19"/>
      <c r="AA1141" s="19"/>
      <c r="AB1141" s="19"/>
      <c r="AC1141" s="19"/>
      <c r="AD1141" s="19"/>
      <c r="AE1141" s="19"/>
      <c r="AF1141" s="19"/>
    </row>
    <row r="1142" spans="1:32" x14ac:dyDescent="0.2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61"/>
      <c r="T1142" s="19"/>
      <c r="U1142" s="19"/>
      <c r="V1142" s="20"/>
      <c r="W1142" s="20"/>
      <c r="X1142" s="19"/>
      <c r="Y1142" s="19"/>
      <c r="Z1142" s="19"/>
      <c r="AA1142" s="19"/>
      <c r="AB1142" s="19"/>
      <c r="AC1142" s="19"/>
      <c r="AD1142" s="19"/>
      <c r="AE1142" s="19"/>
      <c r="AF1142" s="19"/>
    </row>
    <row r="1143" spans="1:32" x14ac:dyDescent="0.2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61"/>
      <c r="T1143" s="19"/>
      <c r="U1143" s="19"/>
      <c r="V1143" s="20"/>
      <c r="W1143" s="20"/>
      <c r="X1143" s="19"/>
      <c r="Y1143" s="19"/>
      <c r="Z1143" s="19"/>
      <c r="AA1143" s="19"/>
      <c r="AB1143" s="19"/>
      <c r="AC1143" s="19"/>
      <c r="AD1143" s="19"/>
      <c r="AE1143" s="19"/>
      <c r="AF1143" s="19"/>
    </row>
    <row r="1144" spans="1:32" x14ac:dyDescent="0.2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61"/>
      <c r="T1144" s="19"/>
      <c r="U1144" s="19"/>
      <c r="V1144" s="20"/>
      <c r="W1144" s="20"/>
      <c r="X1144" s="19"/>
      <c r="Y1144" s="19"/>
      <c r="Z1144" s="19"/>
      <c r="AA1144" s="19"/>
      <c r="AB1144" s="19"/>
      <c r="AC1144" s="19"/>
      <c r="AD1144" s="19"/>
      <c r="AE1144" s="19"/>
      <c r="AF1144" s="19"/>
    </row>
    <row r="1145" spans="1:32" x14ac:dyDescent="0.2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61"/>
      <c r="T1145" s="19"/>
      <c r="U1145" s="19"/>
      <c r="V1145" s="20"/>
      <c r="W1145" s="20"/>
      <c r="X1145" s="19"/>
      <c r="Y1145" s="19"/>
      <c r="Z1145" s="19"/>
      <c r="AA1145" s="19"/>
      <c r="AB1145" s="19"/>
      <c r="AC1145" s="19"/>
      <c r="AD1145" s="19"/>
      <c r="AE1145" s="19"/>
      <c r="AF1145" s="19"/>
    </row>
    <row r="1146" spans="1:32" x14ac:dyDescent="0.2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61"/>
      <c r="T1146" s="19"/>
      <c r="U1146" s="19"/>
      <c r="V1146" s="20"/>
      <c r="W1146" s="20"/>
      <c r="X1146" s="19"/>
      <c r="Y1146" s="19"/>
      <c r="Z1146" s="19"/>
      <c r="AA1146" s="19"/>
      <c r="AB1146" s="19"/>
      <c r="AC1146" s="19"/>
      <c r="AD1146" s="19"/>
      <c r="AE1146" s="19"/>
      <c r="AF1146" s="19"/>
    </row>
    <row r="1147" spans="1:32" x14ac:dyDescent="0.2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61"/>
      <c r="T1147" s="19"/>
      <c r="U1147" s="19"/>
      <c r="V1147" s="20"/>
      <c r="W1147" s="20"/>
      <c r="X1147" s="19"/>
      <c r="Y1147" s="19"/>
      <c r="Z1147" s="19"/>
      <c r="AA1147" s="19"/>
      <c r="AB1147" s="19"/>
      <c r="AC1147" s="19"/>
      <c r="AD1147" s="19"/>
      <c r="AE1147" s="19"/>
      <c r="AF1147" s="19"/>
    </row>
    <row r="1148" spans="1:32" x14ac:dyDescent="0.2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61"/>
      <c r="T1148" s="19"/>
      <c r="U1148" s="19"/>
      <c r="V1148" s="20"/>
      <c r="W1148" s="20"/>
      <c r="X1148" s="19"/>
      <c r="Y1148" s="19"/>
      <c r="Z1148" s="19"/>
      <c r="AA1148" s="19"/>
      <c r="AB1148" s="19"/>
      <c r="AC1148" s="19"/>
      <c r="AD1148" s="19"/>
      <c r="AE1148" s="19"/>
      <c r="AF1148" s="19"/>
    </row>
    <row r="1149" spans="1:32" x14ac:dyDescent="0.2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61"/>
      <c r="T1149" s="19"/>
      <c r="U1149" s="19"/>
      <c r="V1149" s="20"/>
      <c r="W1149" s="20"/>
      <c r="X1149" s="19"/>
      <c r="Y1149" s="19"/>
      <c r="Z1149" s="19"/>
      <c r="AA1149" s="19"/>
      <c r="AB1149" s="19"/>
      <c r="AC1149" s="19"/>
      <c r="AD1149" s="19"/>
      <c r="AE1149" s="19"/>
      <c r="AF1149" s="19"/>
    </row>
    <row r="1150" spans="1:32" x14ac:dyDescent="0.2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61"/>
      <c r="T1150" s="19"/>
      <c r="U1150" s="19"/>
      <c r="V1150" s="20"/>
      <c r="W1150" s="20"/>
      <c r="X1150" s="19"/>
      <c r="Y1150" s="19"/>
      <c r="Z1150" s="19"/>
      <c r="AA1150" s="19"/>
      <c r="AB1150" s="19"/>
      <c r="AC1150" s="19"/>
      <c r="AD1150" s="19"/>
      <c r="AE1150" s="19"/>
      <c r="AF1150" s="19"/>
    </row>
    <row r="1151" spans="1:32" x14ac:dyDescent="0.2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61"/>
      <c r="T1151" s="19"/>
      <c r="U1151" s="19"/>
      <c r="V1151" s="20"/>
      <c r="W1151" s="20"/>
      <c r="X1151" s="19"/>
      <c r="Y1151" s="19"/>
      <c r="Z1151" s="19"/>
      <c r="AA1151" s="19"/>
      <c r="AB1151" s="19"/>
      <c r="AC1151" s="19"/>
      <c r="AD1151" s="19"/>
      <c r="AE1151" s="19"/>
      <c r="AF1151" s="19"/>
    </row>
    <row r="1152" spans="1:32" x14ac:dyDescent="0.2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61"/>
      <c r="T1152" s="19"/>
      <c r="U1152" s="19"/>
      <c r="V1152" s="20"/>
      <c r="W1152" s="20"/>
      <c r="X1152" s="19"/>
      <c r="Y1152" s="19"/>
      <c r="Z1152" s="19"/>
      <c r="AA1152" s="19"/>
      <c r="AB1152" s="19"/>
      <c r="AC1152" s="19"/>
      <c r="AD1152" s="19"/>
      <c r="AE1152" s="19"/>
      <c r="AF1152" s="19"/>
    </row>
    <row r="1153" spans="1:32" x14ac:dyDescent="0.2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61"/>
      <c r="T1153" s="19"/>
      <c r="U1153" s="19"/>
      <c r="V1153" s="20"/>
      <c r="W1153" s="20"/>
      <c r="X1153" s="19"/>
      <c r="Y1153" s="19"/>
      <c r="Z1153" s="19"/>
      <c r="AA1153" s="19"/>
      <c r="AB1153" s="19"/>
      <c r="AC1153" s="19"/>
      <c r="AD1153" s="19"/>
      <c r="AE1153" s="19"/>
      <c r="AF1153" s="19"/>
    </row>
    <row r="1154" spans="1:32" x14ac:dyDescent="0.2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61"/>
      <c r="T1154" s="19"/>
      <c r="U1154" s="19"/>
      <c r="V1154" s="20"/>
      <c r="W1154" s="20"/>
      <c r="X1154" s="19"/>
      <c r="Y1154" s="19"/>
      <c r="Z1154" s="19"/>
      <c r="AA1154" s="19"/>
      <c r="AB1154" s="19"/>
      <c r="AC1154" s="19"/>
      <c r="AD1154" s="19"/>
      <c r="AE1154" s="19"/>
      <c r="AF1154" s="19"/>
    </row>
    <row r="1155" spans="1:32" x14ac:dyDescent="0.2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61"/>
      <c r="T1155" s="19"/>
      <c r="U1155" s="19"/>
      <c r="V1155" s="20"/>
      <c r="W1155" s="20"/>
      <c r="X1155" s="19"/>
      <c r="Y1155" s="19"/>
      <c r="Z1155" s="19"/>
      <c r="AA1155" s="19"/>
      <c r="AB1155" s="19"/>
      <c r="AC1155" s="19"/>
      <c r="AD1155" s="19"/>
      <c r="AE1155" s="19"/>
      <c r="AF1155" s="19"/>
    </row>
    <row r="1156" spans="1:32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61"/>
      <c r="T1156" s="19"/>
      <c r="U1156" s="19"/>
      <c r="V1156" s="20"/>
      <c r="W1156" s="20"/>
      <c r="X1156" s="19"/>
      <c r="Y1156" s="19"/>
      <c r="Z1156" s="19"/>
      <c r="AA1156" s="19"/>
      <c r="AB1156" s="19"/>
      <c r="AC1156" s="19"/>
      <c r="AD1156" s="19"/>
      <c r="AE1156" s="19"/>
      <c r="AF1156" s="19"/>
    </row>
    <row r="1157" spans="1:32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61"/>
      <c r="T1157" s="19"/>
      <c r="U1157" s="19"/>
      <c r="V1157" s="20"/>
      <c r="W1157" s="20"/>
      <c r="X1157" s="19"/>
      <c r="Y1157" s="19"/>
      <c r="Z1157" s="19"/>
      <c r="AA1157" s="19"/>
      <c r="AB1157" s="19"/>
      <c r="AC1157" s="19"/>
      <c r="AD1157" s="19"/>
      <c r="AE1157" s="19"/>
      <c r="AF1157" s="19"/>
    </row>
    <row r="1158" spans="1:32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61"/>
      <c r="T1158" s="19"/>
      <c r="U1158" s="19"/>
      <c r="V1158" s="20"/>
      <c r="W1158" s="20"/>
      <c r="X1158" s="19"/>
      <c r="Y1158" s="19"/>
      <c r="Z1158" s="19"/>
      <c r="AA1158" s="19"/>
      <c r="AB1158" s="19"/>
      <c r="AC1158" s="19"/>
      <c r="AD1158" s="19"/>
      <c r="AE1158" s="19"/>
      <c r="AF1158" s="19"/>
    </row>
    <row r="1159" spans="1:32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61"/>
      <c r="T1159" s="19"/>
      <c r="U1159" s="19"/>
      <c r="V1159" s="20"/>
      <c r="W1159" s="20"/>
      <c r="X1159" s="19"/>
      <c r="Y1159" s="19"/>
      <c r="Z1159" s="19"/>
      <c r="AA1159" s="19"/>
      <c r="AB1159" s="19"/>
      <c r="AC1159" s="19"/>
      <c r="AD1159" s="19"/>
      <c r="AE1159" s="19"/>
      <c r="AF1159" s="19"/>
    </row>
    <row r="1160" spans="1:32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61"/>
      <c r="T1160" s="19"/>
      <c r="U1160" s="19"/>
      <c r="V1160" s="20"/>
      <c r="W1160" s="20"/>
      <c r="X1160" s="19"/>
      <c r="Y1160" s="19"/>
      <c r="Z1160" s="19"/>
      <c r="AA1160" s="19"/>
      <c r="AB1160" s="19"/>
      <c r="AC1160" s="19"/>
      <c r="AD1160" s="19"/>
      <c r="AE1160" s="19"/>
      <c r="AF1160" s="19"/>
    </row>
    <row r="1161" spans="1:32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61"/>
      <c r="T1161" s="19"/>
      <c r="U1161" s="19"/>
      <c r="V1161" s="20"/>
      <c r="W1161" s="20"/>
      <c r="X1161" s="19"/>
      <c r="Y1161" s="19"/>
      <c r="Z1161" s="19"/>
      <c r="AA1161" s="19"/>
      <c r="AB1161" s="19"/>
      <c r="AC1161" s="19"/>
      <c r="AD1161" s="19"/>
      <c r="AE1161" s="19"/>
      <c r="AF1161" s="19"/>
    </row>
    <row r="1162" spans="1:32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61"/>
      <c r="T1162" s="19"/>
      <c r="U1162" s="19"/>
      <c r="V1162" s="20"/>
      <c r="W1162" s="20"/>
      <c r="X1162" s="19"/>
      <c r="Y1162" s="19"/>
      <c r="Z1162" s="19"/>
      <c r="AA1162" s="19"/>
      <c r="AB1162" s="19"/>
      <c r="AC1162" s="19"/>
      <c r="AD1162" s="19"/>
      <c r="AE1162" s="19"/>
      <c r="AF1162" s="19"/>
    </row>
    <row r="1163" spans="1:32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61"/>
      <c r="T1163" s="19"/>
      <c r="U1163" s="19"/>
      <c r="V1163" s="20"/>
      <c r="W1163" s="20"/>
      <c r="X1163" s="19"/>
      <c r="Y1163" s="19"/>
      <c r="Z1163" s="19"/>
      <c r="AA1163" s="19"/>
      <c r="AB1163" s="19"/>
      <c r="AC1163" s="19"/>
      <c r="AD1163" s="19"/>
      <c r="AE1163" s="19"/>
      <c r="AF1163" s="19"/>
    </row>
    <row r="1164" spans="1:32" x14ac:dyDescent="0.2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61"/>
      <c r="T1164" s="19"/>
      <c r="U1164" s="19"/>
      <c r="V1164" s="20"/>
      <c r="W1164" s="20"/>
      <c r="X1164" s="19"/>
      <c r="Y1164" s="19"/>
      <c r="Z1164" s="19"/>
      <c r="AA1164" s="19"/>
      <c r="AB1164" s="19"/>
      <c r="AC1164" s="19"/>
      <c r="AD1164" s="19"/>
      <c r="AE1164" s="19"/>
      <c r="AF1164" s="19"/>
    </row>
    <row r="1165" spans="1:32" x14ac:dyDescent="0.2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61"/>
      <c r="T1165" s="19"/>
      <c r="U1165" s="19"/>
      <c r="V1165" s="20"/>
      <c r="W1165" s="20"/>
      <c r="X1165" s="19"/>
      <c r="Y1165" s="19"/>
      <c r="Z1165" s="19"/>
      <c r="AA1165" s="19"/>
      <c r="AB1165" s="19"/>
      <c r="AC1165" s="19"/>
      <c r="AD1165" s="19"/>
      <c r="AE1165" s="19"/>
      <c r="AF1165" s="19"/>
    </row>
    <row r="1166" spans="1:32" x14ac:dyDescent="0.2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61"/>
      <c r="T1166" s="19"/>
      <c r="U1166" s="19"/>
      <c r="V1166" s="20"/>
      <c r="W1166" s="20"/>
      <c r="X1166" s="19"/>
      <c r="Y1166" s="19"/>
      <c r="Z1166" s="19"/>
      <c r="AA1166" s="19"/>
      <c r="AB1166" s="19"/>
      <c r="AC1166" s="19"/>
      <c r="AD1166" s="19"/>
      <c r="AE1166" s="19"/>
      <c r="AF1166" s="19"/>
    </row>
    <row r="1167" spans="1:32" x14ac:dyDescent="0.2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61"/>
      <c r="T1167" s="19"/>
      <c r="U1167" s="19"/>
      <c r="V1167" s="20"/>
      <c r="W1167" s="20"/>
      <c r="X1167" s="19"/>
      <c r="Y1167" s="19"/>
      <c r="Z1167" s="19"/>
      <c r="AA1167" s="19"/>
      <c r="AB1167" s="19"/>
      <c r="AC1167" s="19"/>
      <c r="AD1167" s="19"/>
      <c r="AE1167" s="19"/>
      <c r="AF1167" s="19"/>
    </row>
    <row r="1168" spans="1:32" x14ac:dyDescent="0.2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61"/>
      <c r="T1168" s="19"/>
      <c r="U1168" s="19"/>
      <c r="V1168" s="20"/>
      <c r="W1168" s="20"/>
      <c r="X1168" s="19"/>
      <c r="Y1168" s="19"/>
      <c r="Z1168" s="19"/>
      <c r="AA1168" s="19"/>
      <c r="AB1168" s="19"/>
      <c r="AC1168" s="19"/>
      <c r="AD1168" s="19"/>
      <c r="AE1168" s="19"/>
      <c r="AF1168" s="19"/>
    </row>
    <row r="1169" spans="1:32" x14ac:dyDescent="0.2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61"/>
      <c r="T1169" s="19"/>
      <c r="U1169" s="19"/>
      <c r="V1169" s="20"/>
      <c r="W1169" s="20"/>
      <c r="X1169" s="19"/>
      <c r="Y1169" s="19"/>
      <c r="Z1169" s="19"/>
      <c r="AA1169" s="19"/>
      <c r="AB1169" s="19"/>
      <c r="AC1169" s="19"/>
      <c r="AD1169" s="19"/>
      <c r="AE1169" s="19"/>
      <c r="AF1169" s="19"/>
    </row>
    <row r="1170" spans="1:32" x14ac:dyDescent="0.2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61"/>
      <c r="T1170" s="19"/>
      <c r="U1170" s="19"/>
      <c r="V1170" s="20"/>
      <c r="W1170" s="20"/>
      <c r="X1170" s="19"/>
      <c r="Y1170" s="19"/>
      <c r="Z1170" s="19"/>
      <c r="AA1170" s="19"/>
      <c r="AB1170" s="19"/>
      <c r="AC1170" s="19"/>
      <c r="AD1170" s="19"/>
      <c r="AE1170" s="19"/>
      <c r="AF1170" s="19"/>
    </row>
    <row r="1171" spans="1:32" x14ac:dyDescent="0.2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61"/>
      <c r="T1171" s="19"/>
      <c r="U1171" s="19"/>
      <c r="V1171" s="20"/>
      <c r="W1171" s="20"/>
      <c r="X1171" s="19"/>
      <c r="Y1171" s="19"/>
      <c r="Z1171" s="19"/>
      <c r="AA1171" s="19"/>
      <c r="AB1171" s="19"/>
      <c r="AC1171" s="19"/>
      <c r="AD1171" s="19"/>
      <c r="AE1171" s="19"/>
      <c r="AF1171" s="19"/>
    </row>
    <row r="1172" spans="1:32" x14ac:dyDescent="0.2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61"/>
      <c r="T1172" s="19"/>
      <c r="U1172" s="19"/>
      <c r="V1172" s="20"/>
      <c r="W1172" s="20"/>
      <c r="X1172" s="19"/>
      <c r="Y1172" s="19"/>
      <c r="Z1172" s="19"/>
      <c r="AA1172" s="19"/>
      <c r="AB1172" s="19"/>
      <c r="AC1172" s="19"/>
      <c r="AD1172" s="19"/>
      <c r="AE1172" s="19"/>
      <c r="AF1172" s="19"/>
    </row>
    <row r="1173" spans="1:32" x14ac:dyDescent="0.2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61"/>
      <c r="T1173" s="19"/>
      <c r="U1173" s="19"/>
      <c r="V1173" s="20"/>
      <c r="W1173" s="20"/>
      <c r="X1173" s="19"/>
      <c r="Y1173" s="19"/>
      <c r="Z1173" s="19"/>
      <c r="AA1173" s="19"/>
      <c r="AB1173" s="19"/>
      <c r="AC1173" s="19"/>
      <c r="AD1173" s="19"/>
      <c r="AE1173" s="19"/>
      <c r="AF1173" s="19"/>
    </row>
    <row r="1174" spans="1:32" x14ac:dyDescent="0.2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61"/>
      <c r="T1174" s="19"/>
      <c r="U1174" s="19"/>
      <c r="V1174" s="20"/>
      <c r="W1174" s="20"/>
      <c r="X1174" s="19"/>
      <c r="Y1174" s="19"/>
      <c r="Z1174" s="19"/>
      <c r="AA1174" s="19"/>
      <c r="AB1174" s="19"/>
      <c r="AC1174" s="19"/>
      <c r="AD1174" s="19"/>
      <c r="AE1174" s="19"/>
      <c r="AF1174" s="19"/>
    </row>
    <row r="1175" spans="1:32" x14ac:dyDescent="0.2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61"/>
      <c r="T1175" s="19"/>
      <c r="U1175" s="19"/>
      <c r="V1175" s="20"/>
      <c r="W1175" s="20"/>
      <c r="X1175" s="19"/>
      <c r="Y1175" s="19"/>
      <c r="Z1175" s="19"/>
      <c r="AA1175" s="19"/>
      <c r="AB1175" s="19"/>
      <c r="AC1175" s="19"/>
      <c r="AD1175" s="19"/>
      <c r="AE1175" s="19"/>
      <c r="AF1175" s="19"/>
    </row>
    <row r="1176" spans="1:32" x14ac:dyDescent="0.2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61"/>
      <c r="T1176" s="19"/>
      <c r="U1176" s="19"/>
      <c r="V1176" s="20"/>
      <c r="W1176" s="20"/>
      <c r="X1176" s="19"/>
      <c r="Y1176" s="19"/>
      <c r="Z1176" s="19"/>
      <c r="AA1176" s="19"/>
      <c r="AB1176" s="19"/>
      <c r="AC1176" s="19"/>
      <c r="AD1176" s="19"/>
      <c r="AE1176" s="19"/>
      <c r="AF1176" s="19"/>
    </row>
    <row r="1177" spans="1:32" x14ac:dyDescent="0.2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61"/>
      <c r="T1177" s="19"/>
      <c r="U1177" s="19"/>
      <c r="V1177" s="20"/>
      <c r="W1177" s="20"/>
      <c r="X1177" s="19"/>
      <c r="Y1177" s="19"/>
      <c r="Z1177" s="19"/>
      <c r="AA1177" s="19"/>
      <c r="AB1177" s="19"/>
      <c r="AC1177" s="19"/>
      <c r="AD1177" s="19"/>
      <c r="AE1177" s="19"/>
      <c r="AF1177" s="19"/>
    </row>
    <row r="1178" spans="1:32" x14ac:dyDescent="0.2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61"/>
      <c r="T1178" s="19"/>
      <c r="U1178" s="19"/>
      <c r="V1178" s="20"/>
      <c r="W1178" s="20"/>
      <c r="X1178" s="19"/>
      <c r="Y1178" s="19"/>
      <c r="Z1178" s="19"/>
      <c r="AA1178" s="19"/>
      <c r="AB1178" s="19"/>
      <c r="AC1178" s="19"/>
      <c r="AD1178" s="19"/>
      <c r="AE1178" s="19"/>
      <c r="AF1178" s="19"/>
    </row>
    <row r="1179" spans="1:32" x14ac:dyDescent="0.2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61"/>
      <c r="T1179" s="19"/>
      <c r="U1179" s="19"/>
      <c r="V1179" s="20"/>
      <c r="W1179" s="20"/>
      <c r="X1179" s="19"/>
      <c r="Y1179" s="19"/>
      <c r="Z1179" s="19"/>
      <c r="AA1179" s="19"/>
      <c r="AB1179" s="19"/>
      <c r="AC1179" s="19"/>
      <c r="AD1179" s="19"/>
      <c r="AE1179" s="19"/>
      <c r="AF1179" s="19"/>
    </row>
    <row r="1180" spans="1:32" x14ac:dyDescent="0.2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61"/>
      <c r="T1180" s="19"/>
      <c r="U1180" s="19"/>
      <c r="V1180" s="20"/>
      <c r="W1180" s="20"/>
      <c r="X1180" s="19"/>
      <c r="Y1180" s="19"/>
      <c r="Z1180" s="19"/>
      <c r="AA1180" s="19"/>
      <c r="AB1180" s="19"/>
      <c r="AC1180" s="19"/>
      <c r="AD1180" s="19"/>
      <c r="AE1180" s="19"/>
      <c r="AF1180" s="19"/>
    </row>
    <row r="1181" spans="1:32" x14ac:dyDescent="0.2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61"/>
      <c r="T1181" s="19"/>
      <c r="U1181" s="19"/>
      <c r="V1181" s="20"/>
      <c r="W1181" s="20"/>
      <c r="X1181" s="19"/>
      <c r="Y1181" s="19"/>
      <c r="Z1181" s="19"/>
      <c r="AA1181" s="19"/>
      <c r="AB1181" s="19"/>
      <c r="AC1181" s="19"/>
      <c r="AD1181" s="19"/>
      <c r="AE1181" s="19"/>
      <c r="AF1181" s="19"/>
    </row>
    <row r="1182" spans="1:32" x14ac:dyDescent="0.2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61"/>
      <c r="T1182" s="19"/>
      <c r="U1182" s="19"/>
      <c r="V1182" s="20"/>
      <c r="W1182" s="20"/>
      <c r="X1182" s="19"/>
      <c r="Y1182" s="19"/>
      <c r="Z1182" s="19"/>
      <c r="AA1182" s="19"/>
      <c r="AB1182" s="19"/>
      <c r="AC1182" s="19"/>
      <c r="AD1182" s="19"/>
      <c r="AE1182" s="19"/>
      <c r="AF1182" s="19"/>
    </row>
    <row r="1183" spans="1:32" x14ac:dyDescent="0.2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61"/>
      <c r="T1183" s="19"/>
      <c r="U1183" s="19"/>
      <c r="V1183" s="20"/>
      <c r="W1183" s="20"/>
      <c r="X1183" s="19"/>
      <c r="Y1183" s="19"/>
      <c r="Z1183" s="19"/>
      <c r="AA1183" s="19"/>
      <c r="AB1183" s="19"/>
      <c r="AC1183" s="19"/>
      <c r="AD1183" s="19"/>
      <c r="AE1183" s="19"/>
      <c r="AF1183" s="19"/>
    </row>
    <row r="1184" spans="1:32" x14ac:dyDescent="0.2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61"/>
      <c r="T1184" s="19"/>
      <c r="U1184" s="19"/>
      <c r="V1184" s="20"/>
      <c r="W1184" s="20"/>
      <c r="X1184" s="19"/>
      <c r="Y1184" s="19"/>
      <c r="Z1184" s="19"/>
      <c r="AA1184" s="19"/>
      <c r="AB1184" s="19"/>
      <c r="AC1184" s="19"/>
      <c r="AD1184" s="19"/>
      <c r="AE1184" s="19"/>
      <c r="AF1184" s="19"/>
    </row>
    <row r="1185" spans="1:32" x14ac:dyDescent="0.2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61"/>
      <c r="T1185" s="19"/>
      <c r="U1185" s="19"/>
      <c r="V1185" s="20"/>
      <c r="W1185" s="20"/>
      <c r="X1185" s="19"/>
      <c r="Y1185" s="19"/>
      <c r="Z1185" s="19"/>
      <c r="AA1185" s="19"/>
      <c r="AB1185" s="19"/>
      <c r="AC1185" s="19"/>
      <c r="AD1185" s="19"/>
      <c r="AE1185" s="19"/>
      <c r="AF1185" s="19"/>
    </row>
    <row r="1186" spans="1:32" x14ac:dyDescent="0.2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61"/>
      <c r="T1186" s="19"/>
      <c r="U1186" s="19"/>
      <c r="V1186" s="20"/>
      <c r="W1186" s="20"/>
      <c r="X1186" s="19"/>
      <c r="Y1186" s="19"/>
      <c r="Z1186" s="19"/>
      <c r="AA1186" s="19"/>
      <c r="AB1186" s="19"/>
      <c r="AC1186" s="19"/>
      <c r="AD1186" s="19"/>
      <c r="AE1186" s="19"/>
      <c r="AF1186" s="19"/>
    </row>
    <row r="1187" spans="1:32" x14ac:dyDescent="0.2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61"/>
      <c r="T1187" s="19"/>
      <c r="U1187" s="19"/>
      <c r="V1187" s="20"/>
      <c r="W1187" s="20"/>
      <c r="X1187" s="19"/>
      <c r="Y1187" s="19"/>
      <c r="Z1187" s="19"/>
      <c r="AA1187" s="19"/>
      <c r="AB1187" s="19"/>
      <c r="AC1187" s="19"/>
      <c r="AD1187" s="19"/>
      <c r="AE1187" s="19"/>
      <c r="AF1187" s="19"/>
    </row>
    <row r="1188" spans="1:32" x14ac:dyDescent="0.2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61"/>
      <c r="T1188" s="19"/>
      <c r="U1188" s="19"/>
      <c r="V1188" s="20"/>
      <c r="W1188" s="20"/>
      <c r="X1188" s="19"/>
      <c r="Y1188" s="19"/>
      <c r="Z1188" s="19"/>
      <c r="AA1188" s="19"/>
      <c r="AB1188" s="19"/>
      <c r="AC1188" s="19"/>
      <c r="AD1188" s="19"/>
      <c r="AE1188" s="19"/>
      <c r="AF1188" s="19"/>
    </row>
    <row r="1189" spans="1:32" x14ac:dyDescent="0.2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61"/>
      <c r="T1189" s="19"/>
      <c r="U1189" s="19"/>
      <c r="V1189" s="20"/>
      <c r="W1189" s="20"/>
      <c r="X1189" s="19"/>
      <c r="Y1189" s="19"/>
      <c r="Z1189" s="19"/>
      <c r="AA1189" s="19"/>
      <c r="AB1189" s="19"/>
      <c r="AC1189" s="19"/>
      <c r="AD1189" s="19"/>
      <c r="AE1189" s="19"/>
      <c r="AF1189" s="19"/>
    </row>
    <row r="1190" spans="1:32" x14ac:dyDescent="0.2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61"/>
      <c r="T1190" s="19"/>
      <c r="U1190" s="19"/>
      <c r="V1190" s="20"/>
      <c r="W1190" s="20"/>
      <c r="X1190" s="19"/>
      <c r="Y1190" s="19"/>
      <c r="Z1190" s="19"/>
      <c r="AA1190" s="19"/>
      <c r="AB1190" s="19"/>
      <c r="AC1190" s="19"/>
      <c r="AD1190" s="19"/>
      <c r="AE1190" s="19"/>
      <c r="AF1190" s="19"/>
    </row>
    <row r="1191" spans="1:32" x14ac:dyDescent="0.2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61"/>
      <c r="T1191" s="19"/>
      <c r="U1191" s="19"/>
      <c r="V1191" s="20"/>
      <c r="W1191" s="20"/>
      <c r="X1191" s="19"/>
      <c r="Y1191" s="19"/>
      <c r="Z1191" s="19"/>
      <c r="AA1191" s="19"/>
      <c r="AB1191" s="19"/>
      <c r="AC1191" s="19"/>
      <c r="AD1191" s="19"/>
      <c r="AE1191" s="19"/>
      <c r="AF1191" s="19"/>
    </row>
    <row r="1192" spans="1:32" x14ac:dyDescent="0.2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61"/>
      <c r="T1192" s="19"/>
      <c r="U1192" s="19"/>
      <c r="V1192" s="20"/>
      <c r="W1192" s="20"/>
      <c r="X1192" s="19"/>
      <c r="Y1192" s="19"/>
      <c r="Z1192" s="19"/>
      <c r="AA1192" s="19"/>
      <c r="AB1192" s="19"/>
      <c r="AC1192" s="19"/>
      <c r="AD1192" s="19"/>
      <c r="AE1192" s="19"/>
      <c r="AF1192" s="19"/>
    </row>
    <row r="1193" spans="1:32" x14ac:dyDescent="0.2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61"/>
      <c r="T1193" s="19"/>
      <c r="U1193" s="19"/>
      <c r="V1193" s="20"/>
      <c r="W1193" s="20"/>
      <c r="X1193" s="19"/>
      <c r="Y1193" s="19"/>
      <c r="Z1193" s="19"/>
      <c r="AA1193" s="19"/>
      <c r="AB1193" s="19"/>
      <c r="AC1193" s="19"/>
      <c r="AD1193" s="19"/>
      <c r="AE1193" s="19"/>
      <c r="AF1193" s="19"/>
    </row>
    <row r="1194" spans="1:32" x14ac:dyDescent="0.2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61"/>
      <c r="T1194" s="19"/>
      <c r="U1194" s="19"/>
      <c r="V1194" s="20"/>
      <c r="W1194" s="20"/>
      <c r="X1194" s="19"/>
      <c r="Y1194" s="19"/>
      <c r="Z1194" s="19"/>
      <c r="AA1194" s="19"/>
      <c r="AB1194" s="19"/>
      <c r="AC1194" s="19"/>
      <c r="AD1194" s="19"/>
      <c r="AE1194" s="19"/>
      <c r="AF1194" s="19"/>
    </row>
    <row r="1195" spans="1:32" x14ac:dyDescent="0.2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61"/>
      <c r="T1195" s="19"/>
      <c r="U1195" s="19"/>
      <c r="V1195" s="20"/>
      <c r="W1195" s="20"/>
      <c r="X1195" s="19"/>
      <c r="Y1195" s="19"/>
      <c r="Z1195" s="19"/>
      <c r="AA1195" s="19"/>
      <c r="AB1195" s="19"/>
      <c r="AC1195" s="19"/>
      <c r="AD1195" s="19"/>
      <c r="AE1195" s="19"/>
      <c r="AF1195" s="19"/>
    </row>
    <row r="1196" spans="1:32" x14ac:dyDescent="0.2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61"/>
      <c r="T1196" s="19"/>
      <c r="U1196" s="19"/>
      <c r="V1196" s="20"/>
      <c r="W1196" s="20"/>
      <c r="X1196" s="19"/>
      <c r="Y1196" s="19"/>
      <c r="Z1196" s="19"/>
      <c r="AA1196" s="19"/>
      <c r="AB1196" s="19"/>
      <c r="AC1196" s="19"/>
      <c r="AD1196" s="19"/>
      <c r="AE1196" s="19"/>
      <c r="AF1196" s="19"/>
    </row>
    <row r="1197" spans="1:32" x14ac:dyDescent="0.2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61"/>
      <c r="T1197" s="19"/>
      <c r="U1197" s="19"/>
      <c r="V1197" s="20"/>
      <c r="W1197" s="20"/>
      <c r="X1197" s="19"/>
      <c r="Y1197" s="19"/>
      <c r="Z1197" s="19"/>
      <c r="AA1197" s="19"/>
      <c r="AB1197" s="19"/>
      <c r="AC1197" s="19"/>
      <c r="AD1197" s="19"/>
      <c r="AE1197" s="19"/>
      <c r="AF1197" s="19"/>
    </row>
    <row r="1198" spans="1:32" x14ac:dyDescent="0.2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61"/>
      <c r="T1198" s="19"/>
      <c r="U1198" s="19"/>
      <c r="V1198" s="20"/>
      <c r="W1198" s="20"/>
      <c r="X1198" s="19"/>
      <c r="Y1198" s="19"/>
      <c r="Z1198" s="19"/>
      <c r="AA1198" s="19"/>
      <c r="AB1198" s="19"/>
      <c r="AC1198" s="19"/>
      <c r="AD1198" s="19"/>
      <c r="AE1198" s="19"/>
      <c r="AF1198" s="19"/>
    </row>
    <row r="1199" spans="1:32" x14ac:dyDescent="0.2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61"/>
      <c r="T1199" s="19"/>
      <c r="U1199" s="19"/>
      <c r="V1199" s="20"/>
      <c r="W1199" s="20"/>
      <c r="X1199" s="19"/>
      <c r="Y1199" s="19"/>
      <c r="Z1199" s="19"/>
      <c r="AA1199" s="19"/>
      <c r="AB1199" s="19"/>
      <c r="AC1199" s="19"/>
      <c r="AD1199" s="19"/>
      <c r="AE1199" s="19"/>
      <c r="AF1199" s="19"/>
    </row>
    <row r="1200" spans="1:32" x14ac:dyDescent="0.2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61"/>
      <c r="T1200" s="19"/>
      <c r="U1200" s="19"/>
      <c r="V1200" s="20"/>
      <c r="W1200" s="20"/>
      <c r="X1200" s="19"/>
      <c r="Y1200" s="19"/>
      <c r="Z1200" s="19"/>
      <c r="AA1200" s="19"/>
      <c r="AB1200" s="19"/>
      <c r="AC1200" s="19"/>
      <c r="AD1200" s="19"/>
      <c r="AE1200" s="19"/>
      <c r="AF1200" s="19"/>
    </row>
    <row r="1201" spans="1:32" x14ac:dyDescent="0.2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61"/>
      <c r="T1201" s="19"/>
      <c r="U1201" s="19"/>
      <c r="V1201" s="20"/>
      <c r="W1201" s="20"/>
      <c r="X1201" s="19"/>
      <c r="Y1201" s="19"/>
      <c r="Z1201" s="19"/>
      <c r="AA1201" s="19"/>
      <c r="AB1201" s="19"/>
      <c r="AC1201" s="19"/>
      <c r="AD1201" s="19"/>
      <c r="AE1201" s="19"/>
      <c r="AF1201" s="19"/>
    </row>
    <row r="1202" spans="1:32" x14ac:dyDescent="0.2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61"/>
      <c r="T1202" s="19"/>
      <c r="U1202" s="19"/>
      <c r="V1202" s="20"/>
      <c r="W1202" s="20"/>
      <c r="X1202" s="19"/>
      <c r="Y1202" s="19"/>
      <c r="Z1202" s="19"/>
      <c r="AA1202" s="19"/>
      <c r="AB1202" s="19"/>
      <c r="AC1202" s="19"/>
      <c r="AD1202" s="19"/>
      <c r="AE1202" s="19"/>
      <c r="AF1202" s="19"/>
    </row>
    <row r="1203" spans="1:32" x14ac:dyDescent="0.2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61"/>
      <c r="T1203" s="19"/>
      <c r="U1203" s="19"/>
      <c r="V1203" s="20"/>
      <c r="W1203" s="20"/>
      <c r="X1203" s="19"/>
      <c r="Y1203" s="19"/>
      <c r="Z1203" s="19"/>
      <c r="AA1203" s="19"/>
      <c r="AB1203" s="19"/>
      <c r="AC1203" s="19"/>
      <c r="AD1203" s="19"/>
      <c r="AE1203" s="19"/>
      <c r="AF1203" s="19"/>
    </row>
    <row r="1204" spans="1:32" x14ac:dyDescent="0.2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61"/>
      <c r="T1204" s="19"/>
      <c r="U1204" s="19"/>
      <c r="V1204" s="20"/>
      <c r="W1204" s="20"/>
      <c r="X1204" s="19"/>
      <c r="Y1204" s="19"/>
      <c r="Z1204" s="19"/>
      <c r="AA1204" s="19"/>
      <c r="AB1204" s="19"/>
      <c r="AC1204" s="19"/>
      <c r="AD1204" s="19"/>
      <c r="AE1204" s="19"/>
      <c r="AF1204" s="19"/>
    </row>
    <row r="1205" spans="1:32" x14ac:dyDescent="0.2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61"/>
      <c r="T1205" s="19"/>
      <c r="U1205" s="19"/>
      <c r="V1205" s="20"/>
      <c r="W1205" s="20"/>
      <c r="X1205" s="19"/>
      <c r="Y1205" s="19"/>
      <c r="Z1205" s="19"/>
      <c r="AA1205" s="19"/>
      <c r="AB1205" s="19"/>
      <c r="AC1205" s="19"/>
      <c r="AD1205" s="19"/>
      <c r="AE1205" s="19"/>
      <c r="AF1205" s="19"/>
    </row>
    <row r="1206" spans="1:32" x14ac:dyDescent="0.2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61"/>
      <c r="T1206" s="19"/>
      <c r="U1206" s="19"/>
      <c r="V1206" s="20"/>
      <c r="W1206" s="20"/>
      <c r="X1206" s="19"/>
      <c r="Y1206" s="19"/>
      <c r="Z1206" s="19"/>
      <c r="AA1206" s="19"/>
      <c r="AB1206" s="19"/>
      <c r="AC1206" s="19"/>
      <c r="AD1206" s="19"/>
      <c r="AE1206" s="19"/>
      <c r="AF1206" s="19"/>
    </row>
    <row r="1207" spans="1:32" x14ac:dyDescent="0.2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61"/>
      <c r="T1207" s="19"/>
      <c r="U1207" s="19"/>
      <c r="V1207" s="20"/>
      <c r="W1207" s="20"/>
      <c r="X1207" s="19"/>
      <c r="Y1207" s="19"/>
      <c r="Z1207" s="19"/>
      <c r="AA1207" s="19"/>
      <c r="AB1207" s="19"/>
      <c r="AC1207" s="19"/>
      <c r="AD1207" s="19"/>
      <c r="AE1207" s="19"/>
      <c r="AF1207" s="19"/>
    </row>
    <row r="1208" spans="1:32" x14ac:dyDescent="0.2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61"/>
      <c r="T1208" s="19"/>
      <c r="U1208" s="19"/>
      <c r="V1208" s="20"/>
      <c r="W1208" s="20"/>
      <c r="X1208" s="19"/>
      <c r="Y1208" s="19"/>
      <c r="Z1208" s="19"/>
      <c r="AA1208" s="19"/>
      <c r="AB1208" s="19"/>
      <c r="AC1208" s="19"/>
      <c r="AD1208" s="19"/>
      <c r="AE1208" s="17"/>
    </row>
    <row r="1209" spans="1:32" x14ac:dyDescent="0.2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61"/>
      <c r="T1209" s="19"/>
      <c r="U1209" s="19"/>
      <c r="V1209" s="20"/>
      <c r="W1209" s="20"/>
      <c r="X1209" s="19"/>
      <c r="Y1209" s="19"/>
      <c r="Z1209" s="19"/>
      <c r="AA1209" s="19"/>
      <c r="AB1209" s="19"/>
      <c r="AC1209" s="19"/>
      <c r="AD1209" s="19"/>
      <c r="AE1209" s="17"/>
    </row>
    <row r="1210" spans="1:32" x14ac:dyDescent="0.2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61"/>
      <c r="T1210" s="19"/>
      <c r="U1210" s="19"/>
      <c r="V1210" s="20"/>
      <c r="W1210" s="20"/>
      <c r="X1210" s="19"/>
      <c r="Y1210" s="19"/>
      <c r="Z1210" s="19"/>
      <c r="AA1210" s="19"/>
      <c r="AB1210" s="19"/>
      <c r="AC1210" s="19"/>
      <c r="AD1210" s="19"/>
      <c r="AE1210" s="17"/>
    </row>
    <row r="1211" spans="1:32" x14ac:dyDescent="0.2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61"/>
      <c r="T1211" s="19"/>
      <c r="U1211" s="19"/>
      <c r="V1211" s="20"/>
      <c r="W1211" s="20"/>
      <c r="X1211" s="19"/>
      <c r="Y1211" s="19"/>
      <c r="Z1211" s="19"/>
      <c r="AA1211" s="19"/>
      <c r="AB1211" s="19"/>
      <c r="AC1211" s="19"/>
      <c r="AD1211" s="19"/>
      <c r="AE1211" s="17"/>
    </row>
    <row r="1212" spans="1:32" x14ac:dyDescent="0.2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61"/>
      <c r="T1212" s="19"/>
      <c r="U1212" s="19"/>
      <c r="V1212" s="20"/>
      <c r="W1212" s="20"/>
      <c r="X1212" s="19"/>
      <c r="Y1212" s="19"/>
      <c r="Z1212" s="19"/>
      <c r="AA1212" s="19"/>
      <c r="AB1212" s="19"/>
      <c r="AC1212" s="19"/>
      <c r="AD1212" s="19"/>
      <c r="AE1212" s="17"/>
    </row>
    <row r="1213" spans="1:32" x14ac:dyDescent="0.2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61"/>
      <c r="T1213" s="19"/>
      <c r="U1213" s="19"/>
      <c r="V1213" s="20"/>
      <c r="W1213" s="20"/>
      <c r="X1213" s="19"/>
      <c r="Y1213" s="19"/>
      <c r="Z1213" s="19"/>
      <c r="AA1213" s="19"/>
      <c r="AB1213" s="19"/>
      <c r="AC1213" s="19"/>
      <c r="AD1213" s="19"/>
      <c r="AE1213" s="17"/>
    </row>
    <row r="1214" spans="1:32" x14ac:dyDescent="0.2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61"/>
      <c r="T1214" s="19"/>
      <c r="U1214" s="19"/>
      <c r="V1214" s="20"/>
      <c r="W1214" s="20"/>
      <c r="X1214" s="19"/>
      <c r="Y1214" s="19"/>
      <c r="Z1214" s="19"/>
      <c r="AA1214" s="19"/>
      <c r="AB1214" s="19"/>
      <c r="AC1214" s="19"/>
      <c r="AD1214" s="19"/>
      <c r="AE1214" s="17"/>
    </row>
    <row r="1215" spans="1:32" x14ac:dyDescent="0.2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61"/>
      <c r="T1215" s="19"/>
      <c r="U1215" s="19"/>
      <c r="V1215" s="20"/>
      <c r="W1215" s="20"/>
      <c r="X1215" s="19"/>
      <c r="Y1215" s="19"/>
      <c r="Z1215" s="19"/>
      <c r="AA1215" s="19"/>
      <c r="AB1215" s="19"/>
      <c r="AC1215" s="19"/>
      <c r="AD1215" s="19"/>
      <c r="AE1215" s="17"/>
    </row>
    <row r="1216" spans="1:32" x14ac:dyDescent="0.2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61"/>
      <c r="T1216" s="19"/>
      <c r="U1216" s="19"/>
      <c r="V1216" s="20"/>
      <c r="W1216" s="20"/>
      <c r="X1216" s="19"/>
      <c r="Y1216" s="19"/>
      <c r="Z1216" s="19"/>
      <c r="AA1216" s="19"/>
      <c r="AB1216" s="19"/>
      <c r="AC1216" s="19"/>
      <c r="AD1216" s="19"/>
      <c r="AE1216" s="17"/>
    </row>
    <row r="1217" spans="1:31" x14ac:dyDescent="0.2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61"/>
      <c r="T1217" s="19"/>
      <c r="U1217" s="19"/>
      <c r="V1217" s="20"/>
      <c r="W1217" s="20"/>
      <c r="X1217" s="19"/>
      <c r="Y1217" s="19"/>
      <c r="Z1217" s="19"/>
      <c r="AA1217" s="19"/>
      <c r="AB1217" s="19"/>
      <c r="AC1217" s="19"/>
      <c r="AD1217" s="19"/>
      <c r="AE1217" s="17"/>
    </row>
    <row r="1218" spans="1:31" x14ac:dyDescent="0.2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61"/>
      <c r="T1218" s="19"/>
      <c r="U1218" s="19"/>
      <c r="V1218" s="20"/>
      <c r="W1218" s="20"/>
      <c r="X1218" s="19"/>
      <c r="Y1218" s="19"/>
      <c r="Z1218" s="19"/>
      <c r="AA1218" s="19"/>
      <c r="AB1218" s="19"/>
      <c r="AC1218" s="19"/>
      <c r="AD1218" s="19"/>
      <c r="AE1218" s="17"/>
    </row>
    <row r="1219" spans="1:31" x14ac:dyDescent="0.2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61"/>
      <c r="T1219" s="19"/>
      <c r="U1219" s="19"/>
      <c r="V1219" s="20"/>
      <c r="W1219" s="20"/>
      <c r="X1219" s="19"/>
      <c r="Y1219" s="19"/>
      <c r="Z1219" s="19"/>
      <c r="AA1219" s="19"/>
      <c r="AB1219" s="19"/>
      <c r="AC1219" s="19"/>
      <c r="AD1219" s="19"/>
      <c r="AE1219" s="17"/>
    </row>
    <row r="1220" spans="1:31" x14ac:dyDescent="0.2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61"/>
      <c r="T1220" s="19"/>
      <c r="U1220" s="19"/>
      <c r="V1220" s="20"/>
      <c r="W1220" s="20"/>
      <c r="X1220" s="19"/>
      <c r="Y1220" s="19"/>
      <c r="Z1220" s="19"/>
      <c r="AA1220" s="19"/>
      <c r="AB1220" s="19"/>
      <c r="AC1220" s="19"/>
      <c r="AD1220" s="19"/>
      <c r="AE1220" s="17"/>
    </row>
    <row r="1221" spans="1:31" x14ac:dyDescent="0.2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61"/>
      <c r="T1221" s="19"/>
      <c r="U1221" s="19"/>
      <c r="V1221" s="20"/>
      <c r="W1221" s="20"/>
      <c r="X1221" s="19"/>
      <c r="Y1221" s="19"/>
      <c r="Z1221" s="19"/>
      <c r="AA1221" s="19"/>
      <c r="AB1221" s="19"/>
      <c r="AC1221" s="19"/>
      <c r="AD1221" s="19"/>
      <c r="AE1221" s="17"/>
    </row>
    <row r="1222" spans="1:31" x14ac:dyDescent="0.2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61"/>
      <c r="T1222" s="19"/>
      <c r="U1222" s="19"/>
      <c r="V1222" s="20"/>
      <c r="W1222" s="20"/>
      <c r="X1222" s="19"/>
      <c r="Y1222" s="19"/>
      <c r="Z1222" s="19"/>
      <c r="AA1222" s="19"/>
      <c r="AB1222" s="19"/>
      <c r="AC1222" s="19"/>
      <c r="AD1222" s="19"/>
      <c r="AE1222" s="17"/>
    </row>
    <row r="1223" spans="1:31" x14ac:dyDescent="0.2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61"/>
      <c r="T1223" s="19"/>
      <c r="U1223" s="19"/>
      <c r="V1223" s="20"/>
      <c r="W1223" s="20"/>
      <c r="X1223" s="19"/>
      <c r="Y1223" s="19"/>
      <c r="Z1223" s="19"/>
      <c r="AA1223" s="19"/>
      <c r="AB1223" s="19"/>
      <c r="AC1223" s="19"/>
      <c r="AD1223" s="19"/>
      <c r="AE1223" s="17"/>
    </row>
    <row r="1224" spans="1:31" x14ac:dyDescent="0.2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61"/>
      <c r="T1224" s="19"/>
      <c r="U1224" s="19"/>
      <c r="V1224" s="20"/>
      <c r="W1224" s="20"/>
      <c r="X1224" s="19"/>
      <c r="Y1224" s="19"/>
      <c r="Z1224" s="19"/>
      <c r="AA1224" s="19"/>
      <c r="AB1224" s="19"/>
      <c r="AC1224" s="19"/>
      <c r="AD1224" s="19"/>
      <c r="AE1224" s="17"/>
    </row>
    <row r="1225" spans="1:31" x14ac:dyDescent="0.2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61"/>
      <c r="T1225" s="19"/>
      <c r="U1225" s="19"/>
      <c r="V1225" s="20"/>
      <c r="W1225" s="20"/>
      <c r="X1225" s="19"/>
      <c r="Y1225" s="19"/>
      <c r="Z1225" s="19"/>
      <c r="AA1225" s="19"/>
      <c r="AB1225" s="19"/>
      <c r="AC1225" s="19"/>
      <c r="AD1225" s="19"/>
      <c r="AE1225" s="17"/>
    </row>
    <row r="1226" spans="1:31" x14ac:dyDescent="0.2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61"/>
      <c r="T1226" s="19"/>
      <c r="U1226" s="19"/>
      <c r="V1226" s="20"/>
      <c r="W1226" s="20"/>
      <c r="X1226" s="19"/>
      <c r="Y1226" s="19"/>
      <c r="Z1226" s="19"/>
      <c r="AA1226" s="19"/>
      <c r="AB1226" s="19"/>
      <c r="AC1226" s="19"/>
      <c r="AD1226" s="19"/>
      <c r="AE1226" s="17"/>
    </row>
    <row r="1227" spans="1:31" x14ac:dyDescent="0.2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61"/>
      <c r="T1227" s="19"/>
      <c r="U1227" s="19"/>
      <c r="V1227" s="20"/>
      <c r="W1227" s="20"/>
      <c r="X1227" s="19"/>
      <c r="Y1227" s="19"/>
      <c r="Z1227" s="19"/>
      <c r="AA1227" s="19"/>
      <c r="AB1227" s="19"/>
      <c r="AC1227" s="19"/>
      <c r="AD1227" s="19"/>
      <c r="AE1227" s="17"/>
    </row>
    <row r="1228" spans="1:31" x14ac:dyDescent="0.2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61"/>
      <c r="T1228" s="19"/>
      <c r="U1228" s="19"/>
      <c r="V1228" s="20"/>
      <c r="W1228" s="20"/>
      <c r="X1228" s="19"/>
      <c r="Y1228" s="19"/>
      <c r="Z1228" s="19"/>
      <c r="AA1228" s="19"/>
      <c r="AB1228" s="19"/>
      <c r="AC1228" s="19"/>
      <c r="AD1228" s="19"/>
      <c r="AE1228" s="17"/>
    </row>
    <row r="1229" spans="1:31" x14ac:dyDescent="0.2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61"/>
      <c r="T1229" s="19"/>
      <c r="U1229" s="19"/>
      <c r="V1229" s="20"/>
      <c r="W1229" s="20"/>
      <c r="X1229" s="19"/>
      <c r="Y1229" s="19"/>
      <c r="Z1229" s="19"/>
      <c r="AA1229" s="19"/>
      <c r="AB1229" s="19"/>
      <c r="AC1229" s="19"/>
      <c r="AD1229" s="19"/>
      <c r="AE1229" s="17"/>
    </row>
    <row r="1230" spans="1:31" x14ac:dyDescent="0.2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61"/>
      <c r="T1230" s="19"/>
      <c r="U1230" s="19"/>
      <c r="V1230" s="20"/>
      <c r="W1230" s="20"/>
      <c r="X1230" s="19"/>
      <c r="Y1230" s="19"/>
      <c r="Z1230" s="19"/>
      <c r="AA1230" s="19"/>
      <c r="AB1230" s="19"/>
      <c r="AC1230" s="19"/>
      <c r="AD1230" s="19"/>
      <c r="AE1230" s="17"/>
    </row>
    <row r="1231" spans="1:31" x14ac:dyDescent="0.2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61"/>
      <c r="T1231" s="19"/>
      <c r="U1231" s="19"/>
      <c r="V1231" s="20"/>
      <c r="W1231" s="20"/>
      <c r="X1231" s="19"/>
      <c r="Y1231" s="19"/>
      <c r="Z1231" s="19"/>
      <c r="AA1231" s="19"/>
      <c r="AB1231" s="19"/>
      <c r="AC1231" s="19"/>
      <c r="AD1231" s="19"/>
      <c r="AE1231" s="17"/>
    </row>
    <row r="1232" spans="1:31" x14ac:dyDescent="0.2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61"/>
      <c r="T1232" s="19"/>
      <c r="U1232" s="19"/>
      <c r="V1232" s="20"/>
      <c r="W1232" s="20"/>
      <c r="X1232" s="19"/>
      <c r="Y1232" s="19"/>
      <c r="Z1232" s="19"/>
      <c r="AA1232" s="19"/>
      <c r="AB1232" s="19"/>
      <c r="AC1232" s="19"/>
      <c r="AD1232" s="19"/>
      <c r="AE1232" s="17"/>
    </row>
    <row r="1233" spans="1:31" x14ac:dyDescent="0.2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61"/>
      <c r="T1233" s="19"/>
      <c r="U1233" s="19"/>
      <c r="V1233" s="20"/>
      <c r="W1233" s="20"/>
      <c r="X1233" s="19"/>
      <c r="Y1233" s="19"/>
      <c r="Z1233" s="19"/>
      <c r="AA1233" s="19"/>
      <c r="AB1233" s="19"/>
      <c r="AC1233" s="19"/>
      <c r="AD1233" s="19"/>
      <c r="AE1233" s="17"/>
    </row>
    <row r="1234" spans="1:31" x14ac:dyDescent="0.2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61"/>
      <c r="T1234" s="19"/>
      <c r="U1234" s="19"/>
      <c r="V1234" s="20"/>
      <c r="W1234" s="20"/>
      <c r="X1234" s="19"/>
      <c r="Y1234" s="19"/>
      <c r="Z1234" s="19"/>
      <c r="AA1234" s="19"/>
      <c r="AB1234" s="19"/>
      <c r="AC1234" s="19"/>
      <c r="AD1234" s="19"/>
      <c r="AE1234" s="17"/>
    </row>
    <row r="1235" spans="1:31" x14ac:dyDescent="0.2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61"/>
      <c r="T1235" s="19"/>
      <c r="U1235" s="19"/>
      <c r="V1235" s="20"/>
      <c r="W1235" s="20"/>
      <c r="X1235" s="19"/>
      <c r="Y1235" s="19"/>
      <c r="Z1235" s="19"/>
      <c r="AA1235" s="19"/>
      <c r="AB1235" s="19"/>
      <c r="AC1235" s="19"/>
      <c r="AD1235" s="19"/>
      <c r="AE1235" s="17"/>
    </row>
    <row r="1236" spans="1:31" x14ac:dyDescent="0.2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61"/>
      <c r="T1236" s="19"/>
      <c r="U1236" s="19"/>
      <c r="V1236" s="20"/>
      <c r="W1236" s="20"/>
      <c r="X1236" s="19"/>
      <c r="Y1236" s="19"/>
      <c r="Z1236" s="19"/>
      <c r="AA1236" s="19"/>
      <c r="AB1236" s="19"/>
      <c r="AC1236" s="19"/>
      <c r="AD1236" s="19"/>
      <c r="AE1236" s="17"/>
    </row>
    <row r="1237" spans="1:31" x14ac:dyDescent="0.2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61"/>
      <c r="T1237" s="19"/>
      <c r="U1237" s="19"/>
      <c r="V1237" s="20"/>
      <c r="W1237" s="20"/>
      <c r="X1237" s="19"/>
      <c r="Y1237" s="19"/>
      <c r="Z1237" s="19"/>
      <c r="AA1237" s="19"/>
      <c r="AB1237" s="19"/>
      <c r="AC1237" s="19"/>
      <c r="AD1237" s="19"/>
      <c r="AE1237" s="17"/>
    </row>
    <row r="1238" spans="1:31" x14ac:dyDescent="0.2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61"/>
      <c r="T1238" s="19"/>
      <c r="U1238" s="19"/>
      <c r="V1238" s="20"/>
      <c r="W1238" s="20"/>
      <c r="X1238" s="19"/>
      <c r="Y1238" s="19"/>
      <c r="Z1238" s="19"/>
      <c r="AA1238" s="19"/>
      <c r="AB1238" s="19"/>
      <c r="AC1238" s="19"/>
      <c r="AD1238" s="19"/>
      <c r="AE1238" s="17"/>
    </row>
    <row r="1239" spans="1:31" x14ac:dyDescent="0.2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61"/>
      <c r="T1239" s="19"/>
      <c r="U1239" s="19"/>
      <c r="V1239" s="20"/>
      <c r="W1239" s="20"/>
      <c r="X1239" s="19"/>
      <c r="Y1239" s="19"/>
      <c r="Z1239" s="19"/>
      <c r="AA1239" s="19"/>
      <c r="AB1239" s="19"/>
      <c r="AC1239" s="19"/>
      <c r="AD1239" s="19"/>
      <c r="AE1239" s="17"/>
    </row>
    <row r="1240" spans="1:31" x14ac:dyDescent="0.2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61"/>
      <c r="T1240" s="19"/>
      <c r="U1240" s="19"/>
      <c r="V1240" s="20"/>
      <c r="W1240" s="20"/>
      <c r="X1240" s="19"/>
      <c r="Y1240" s="19"/>
      <c r="Z1240" s="19"/>
      <c r="AA1240" s="19"/>
      <c r="AB1240" s="19"/>
      <c r="AC1240" s="19"/>
      <c r="AD1240" s="19"/>
      <c r="AE1240" s="17"/>
    </row>
    <row r="1241" spans="1:31" x14ac:dyDescent="0.2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61"/>
      <c r="T1241" s="19"/>
      <c r="U1241" s="19"/>
      <c r="V1241" s="20"/>
      <c r="W1241" s="20"/>
      <c r="X1241" s="19"/>
      <c r="Y1241" s="19"/>
      <c r="Z1241" s="19"/>
      <c r="AA1241" s="19"/>
      <c r="AB1241" s="19"/>
      <c r="AC1241" s="19"/>
      <c r="AD1241" s="19"/>
      <c r="AE1241" s="17"/>
    </row>
    <row r="1242" spans="1:31" x14ac:dyDescent="0.2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61"/>
      <c r="T1242" s="19"/>
      <c r="U1242" s="19"/>
      <c r="V1242" s="20"/>
      <c r="W1242" s="20"/>
      <c r="X1242" s="19"/>
      <c r="Y1242" s="19"/>
      <c r="Z1242" s="19"/>
      <c r="AA1242" s="19"/>
      <c r="AB1242" s="19"/>
      <c r="AC1242" s="19"/>
      <c r="AD1242" s="19"/>
      <c r="AE1242" s="17"/>
    </row>
    <row r="1243" spans="1:31" x14ac:dyDescent="0.2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61"/>
      <c r="T1243" s="19"/>
      <c r="U1243" s="19"/>
      <c r="V1243" s="20"/>
      <c r="W1243" s="20"/>
      <c r="X1243" s="19"/>
      <c r="Y1243" s="19"/>
      <c r="Z1243" s="19"/>
      <c r="AA1243" s="19"/>
      <c r="AB1243" s="19"/>
      <c r="AC1243" s="19"/>
      <c r="AD1243" s="19"/>
      <c r="AE1243" s="17"/>
    </row>
    <row r="1244" spans="1:31" x14ac:dyDescent="0.2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61"/>
      <c r="T1244" s="19"/>
      <c r="U1244" s="19"/>
      <c r="V1244" s="20"/>
      <c r="W1244" s="20"/>
      <c r="X1244" s="19"/>
      <c r="Y1244" s="19"/>
      <c r="Z1244" s="19"/>
      <c r="AA1244" s="19"/>
      <c r="AB1244" s="19"/>
      <c r="AC1244" s="19"/>
      <c r="AD1244" s="19"/>
      <c r="AE1244" s="17"/>
    </row>
    <row r="1245" spans="1:31" x14ac:dyDescent="0.2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61"/>
      <c r="T1245" s="19"/>
      <c r="U1245" s="19"/>
      <c r="V1245" s="20"/>
      <c r="W1245" s="20"/>
      <c r="X1245" s="19"/>
      <c r="Y1245" s="19"/>
      <c r="Z1245" s="19"/>
      <c r="AA1245" s="19"/>
      <c r="AB1245" s="19"/>
      <c r="AC1245" s="19"/>
      <c r="AD1245" s="19"/>
      <c r="AE1245" s="17"/>
    </row>
    <row r="1246" spans="1:31" x14ac:dyDescent="0.2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61"/>
      <c r="T1246" s="19"/>
      <c r="U1246" s="19"/>
      <c r="V1246" s="20"/>
      <c r="W1246" s="20"/>
      <c r="X1246" s="19"/>
      <c r="Y1246" s="19"/>
      <c r="Z1246" s="19"/>
      <c r="AA1246" s="19"/>
      <c r="AB1246" s="19"/>
      <c r="AC1246" s="19"/>
      <c r="AD1246" s="19"/>
      <c r="AE1246" s="17"/>
    </row>
    <row r="1247" spans="1:31" x14ac:dyDescent="0.2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61"/>
      <c r="T1247" s="19"/>
      <c r="U1247" s="19"/>
      <c r="V1247" s="20"/>
      <c r="W1247" s="20"/>
      <c r="X1247" s="19"/>
      <c r="Y1247" s="19"/>
      <c r="Z1247" s="19"/>
      <c r="AA1247" s="19"/>
      <c r="AB1247" s="19"/>
      <c r="AC1247" s="19"/>
      <c r="AD1247" s="19"/>
      <c r="AE1247" s="17"/>
    </row>
    <row r="1248" spans="1:31" x14ac:dyDescent="0.2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61"/>
      <c r="T1248" s="19"/>
      <c r="U1248" s="19"/>
      <c r="V1248" s="20"/>
      <c r="W1248" s="20"/>
      <c r="X1248" s="19"/>
      <c r="Y1248" s="19"/>
      <c r="Z1248" s="19"/>
      <c r="AA1248" s="19"/>
      <c r="AB1248" s="19"/>
      <c r="AC1248" s="19"/>
      <c r="AD1248" s="19"/>
      <c r="AE1248" s="17"/>
    </row>
    <row r="1249" spans="1:31" x14ac:dyDescent="0.2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61"/>
      <c r="T1249" s="19"/>
      <c r="U1249" s="19"/>
      <c r="V1249" s="20"/>
      <c r="W1249" s="20"/>
      <c r="X1249" s="19"/>
      <c r="Y1249" s="19"/>
      <c r="Z1249" s="19"/>
      <c r="AA1249" s="19"/>
      <c r="AB1249" s="19"/>
      <c r="AC1249" s="19"/>
      <c r="AD1249" s="19"/>
      <c r="AE1249" s="17"/>
    </row>
    <row r="1250" spans="1:31" x14ac:dyDescent="0.2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61"/>
      <c r="T1250" s="19"/>
      <c r="U1250" s="19"/>
      <c r="V1250" s="20"/>
      <c r="W1250" s="20"/>
      <c r="X1250" s="19"/>
      <c r="Y1250" s="19"/>
      <c r="Z1250" s="19"/>
      <c r="AA1250" s="19"/>
      <c r="AB1250" s="19"/>
      <c r="AC1250" s="19"/>
      <c r="AD1250" s="19"/>
      <c r="AE1250" s="17"/>
    </row>
    <row r="1251" spans="1:31" x14ac:dyDescent="0.2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61"/>
      <c r="T1251" s="19"/>
      <c r="U1251" s="19"/>
      <c r="V1251" s="20"/>
      <c r="W1251" s="20"/>
      <c r="X1251" s="19"/>
      <c r="Y1251" s="19"/>
      <c r="Z1251" s="19"/>
      <c r="AA1251" s="19"/>
      <c r="AB1251" s="19"/>
      <c r="AC1251" s="19"/>
      <c r="AD1251" s="19"/>
      <c r="AE1251" s="17"/>
    </row>
    <row r="1252" spans="1:31" x14ac:dyDescent="0.2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61"/>
      <c r="T1252" s="19"/>
      <c r="U1252" s="19"/>
      <c r="V1252" s="20"/>
      <c r="W1252" s="20"/>
      <c r="X1252" s="19"/>
      <c r="Y1252" s="19"/>
      <c r="Z1252" s="19"/>
      <c r="AA1252" s="19"/>
      <c r="AB1252" s="19"/>
      <c r="AC1252" s="19"/>
      <c r="AD1252" s="19"/>
      <c r="AE1252" s="17"/>
    </row>
    <row r="1253" spans="1:31" x14ac:dyDescent="0.2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61"/>
      <c r="T1253" s="19"/>
      <c r="U1253" s="19"/>
      <c r="V1253" s="20"/>
      <c r="W1253" s="20"/>
      <c r="X1253" s="19"/>
      <c r="Y1253" s="19"/>
      <c r="Z1253" s="19"/>
      <c r="AA1253" s="19"/>
      <c r="AB1253" s="19"/>
      <c r="AC1253" s="19"/>
      <c r="AD1253" s="19"/>
      <c r="AE1253" s="17"/>
    </row>
    <row r="1254" spans="1:31" x14ac:dyDescent="0.2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61"/>
      <c r="T1254" s="19"/>
      <c r="U1254" s="19"/>
      <c r="V1254" s="20"/>
      <c r="W1254" s="20"/>
      <c r="X1254" s="19"/>
      <c r="Y1254" s="19"/>
      <c r="Z1254" s="19"/>
      <c r="AA1254" s="19"/>
      <c r="AB1254" s="19"/>
      <c r="AC1254" s="19"/>
      <c r="AD1254" s="19"/>
      <c r="AE1254" s="17"/>
    </row>
    <row r="1255" spans="1:31" x14ac:dyDescent="0.2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61"/>
      <c r="T1255" s="19"/>
      <c r="U1255" s="19"/>
      <c r="V1255" s="20"/>
      <c r="W1255" s="20"/>
      <c r="X1255" s="19"/>
      <c r="Y1255" s="19"/>
      <c r="Z1255" s="19"/>
      <c r="AA1255" s="19"/>
      <c r="AB1255" s="19"/>
      <c r="AC1255" s="19"/>
      <c r="AD1255" s="19"/>
      <c r="AE1255" s="17"/>
    </row>
    <row r="1256" spans="1:31" x14ac:dyDescent="0.2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61"/>
      <c r="T1256" s="19"/>
      <c r="U1256" s="19"/>
      <c r="V1256" s="20"/>
      <c r="W1256" s="20"/>
      <c r="X1256" s="19"/>
      <c r="Y1256" s="19"/>
      <c r="Z1256" s="19"/>
      <c r="AA1256" s="19"/>
      <c r="AB1256" s="19"/>
      <c r="AC1256" s="19"/>
      <c r="AD1256" s="19"/>
      <c r="AE1256" s="17"/>
    </row>
    <row r="1257" spans="1:31" x14ac:dyDescent="0.2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61"/>
      <c r="T1257" s="19"/>
      <c r="U1257" s="19"/>
      <c r="V1257" s="20"/>
      <c r="W1257" s="20"/>
      <c r="X1257" s="19"/>
      <c r="Y1257" s="19"/>
      <c r="Z1257" s="19"/>
      <c r="AA1257" s="19"/>
      <c r="AB1257" s="19"/>
      <c r="AC1257" s="19"/>
      <c r="AD1257" s="19"/>
      <c r="AE1257" s="17"/>
    </row>
    <row r="1258" spans="1:31" x14ac:dyDescent="0.2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61"/>
      <c r="T1258" s="19"/>
      <c r="U1258" s="19"/>
      <c r="V1258" s="20"/>
      <c r="W1258" s="20"/>
      <c r="X1258" s="19"/>
      <c r="Y1258" s="19"/>
      <c r="Z1258" s="19"/>
      <c r="AA1258" s="19"/>
      <c r="AB1258" s="19"/>
      <c r="AC1258" s="19"/>
      <c r="AD1258" s="19"/>
      <c r="AE1258" s="17"/>
    </row>
    <row r="1259" spans="1:31" x14ac:dyDescent="0.2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61"/>
      <c r="T1259" s="19"/>
      <c r="U1259" s="19"/>
      <c r="V1259" s="20"/>
      <c r="W1259" s="20"/>
      <c r="X1259" s="19"/>
      <c r="Y1259" s="19"/>
      <c r="Z1259" s="19"/>
      <c r="AA1259" s="19"/>
      <c r="AB1259" s="19"/>
      <c r="AC1259" s="19"/>
      <c r="AD1259" s="19"/>
      <c r="AE1259" s="17"/>
    </row>
    <row r="1260" spans="1:31" x14ac:dyDescent="0.2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61"/>
      <c r="T1260" s="19"/>
      <c r="U1260" s="19"/>
      <c r="V1260" s="20"/>
      <c r="W1260" s="20"/>
      <c r="X1260" s="19"/>
      <c r="Y1260" s="19"/>
      <c r="Z1260" s="19"/>
      <c r="AA1260" s="19"/>
      <c r="AB1260" s="19"/>
      <c r="AC1260" s="19"/>
      <c r="AD1260" s="19"/>
      <c r="AE1260" s="17"/>
    </row>
    <row r="1261" spans="1:31" x14ac:dyDescent="0.2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61"/>
      <c r="T1261" s="19"/>
      <c r="U1261" s="19"/>
      <c r="V1261" s="20"/>
      <c r="W1261" s="20"/>
      <c r="X1261" s="19"/>
      <c r="Y1261" s="19"/>
      <c r="Z1261" s="19"/>
      <c r="AA1261" s="19"/>
      <c r="AB1261" s="19"/>
      <c r="AC1261" s="19"/>
      <c r="AD1261" s="19"/>
      <c r="AE1261" s="17"/>
    </row>
    <row r="1262" spans="1:31" x14ac:dyDescent="0.2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61"/>
      <c r="T1262" s="19"/>
      <c r="U1262" s="19"/>
      <c r="V1262" s="20"/>
      <c r="W1262" s="20"/>
      <c r="X1262" s="19"/>
      <c r="Y1262" s="19"/>
      <c r="Z1262" s="19"/>
      <c r="AA1262" s="19"/>
      <c r="AB1262" s="19"/>
      <c r="AC1262" s="19"/>
      <c r="AD1262" s="19"/>
      <c r="AE1262" s="17"/>
    </row>
    <row r="1263" spans="1:31" x14ac:dyDescent="0.2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61"/>
      <c r="T1263" s="19"/>
      <c r="U1263" s="19"/>
      <c r="V1263" s="20"/>
      <c r="W1263" s="20"/>
      <c r="X1263" s="19"/>
      <c r="Y1263" s="19"/>
      <c r="Z1263" s="19"/>
      <c r="AA1263" s="19"/>
      <c r="AB1263" s="19"/>
      <c r="AC1263" s="19"/>
      <c r="AD1263" s="19"/>
      <c r="AE1263" s="17"/>
    </row>
    <row r="1264" spans="1:31" x14ac:dyDescent="0.2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61"/>
      <c r="T1264" s="19"/>
      <c r="U1264" s="19"/>
      <c r="V1264" s="20"/>
      <c r="W1264" s="20"/>
      <c r="X1264" s="19"/>
      <c r="Y1264" s="19"/>
      <c r="Z1264" s="19"/>
      <c r="AA1264" s="19"/>
      <c r="AB1264" s="19"/>
      <c r="AC1264" s="19"/>
      <c r="AD1264" s="19"/>
      <c r="AE1264" s="17"/>
    </row>
    <row r="1265" spans="1:31" x14ac:dyDescent="0.2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61"/>
      <c r="T1265" s="19"/>
      <c r="U1265" s="19"/>
      <c r="V1265" s="20"/>
      <c r="W1265" s="20"/>
      <c r="X1265" s="19"/>
      <c r="Y1265" s="19"/>
      <c r="Z1265" s="19"/>
      <c r="AA1265" s="19"/>
      <c r="AB1265" s="19"/>
      <c r="AC1265" s="19"/>
      <c r="AD1265" s="19"/>
      <c r="AE1265" s="17"/>
    </row>
    <row r="1266" spans="1:31" x14ac:dyDescent="0.2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61"/>
      <c r="T1266" s="19"/>
      <c r="U1266" s="19"/>
      <c r="V1266" s="20"/>
      <c r="W1266" s="20"/>
      <c r="X1266" s="19"/>
      <c r="Y1266" s="19"/>
      <c r="Z1266" s="19"/>
      <c r="AA1266" s="19"/>
      <c r="AB1266" s="19"/>
      <c r="AC1266" s="19"/>
      <c r="AD1266" s="19"/>
      <c r="AE1266" s="17"/>
    </row>
    <row r="1267" spans="1:31" x14ac:dyDescent="0.2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61"/>
      <c r="T1267" s="19"/>
      <c r="U1267" s="19"/>
      <c r="V1267" s="20"/>
      <c r="W1267" s="20"/>
      <c r="X1267" s="19"/>
      <c r="Y1267" s="19"/>
      <c r="Z1267" s="19"/>
      <c r="AA1267" s="19"/>
      <c r="AB1267" s="19"/>
      <c r="AC1267" s="19"/>
      <c r="AD1267" s="19"/>
      <c r="AE1267" s="17"/>
    </row>
    <row r="1268" spans="1:31" x14ac:dyDescent="0.2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61"/>
      <c r="T1268" s="19"/>
      <c r="U1268" s="19"/>
      <c r="V1268" s="20"/>
      <c r="W1268" s="20"/>
      <c r="X1268" s="19"/>
      <c r="Y1268" s="19"/>
      <c r="Z1268" s="19"/>
      <c r="AA1268" s="19"/>
      <c r="AB1268" s="19"/>
      <c r="AC1268" s="19"/>
      <c r="AD1268" s="19"/>
      <c r="AE1268" s="17"/>
    </row>
    <row r="1269" spans="1:31" x14ac:dyDescent="0.2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61"/>
      <c r="T1269" s="19"/>
      <c r="U1269" s="19"/>
      <c r="V1269" s="20"/>
      <c r="W1269" s="20"/>
      <c r="X1269" s="19"/>
      <c r="Y1269" s="19"/>
      <c r="Z1269" s="19"/>
      <c r="AA1269" s="19"/>
      <c r="AB1269" s="19"/>
      <c r="AC1269" s="19"/>
      <c r="AD1269" s="19"/>
      <c r="AE1269" s="17"/>
    </row>
    <row r="1270" spans="1:31" x14ac:dyDescent="0.2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61"/>
      <c r="T1270" s="19"/>
      <c r="U1270" s="19"/>
      <c r="V1270" s="20"/>
      <c r="W1270" s="20"/>
      <c r="X1270" s="19"/>
      <c r="Y1270" s="19"/>
      <c r="Z1270" s="19"/>
      <c r="AA1270" s="19"/>
      <c r="AB1270" s="19"/>
      <c r="AC1270" s="19"/>
      <c r="AD1270" s="19"/>
      <c r="AE1270" s="17"/>
    </row>
    <row r="1271" spans="1:31" x14ac:dyDescent="0.2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61"/>
      <c r="T1271" s="19"/>
      <c r="U1271" s="19"/>
      <c r="V1271" s="20"/>
      <c r="W1271" s="20"/>
      <c r="X1271" s="19"/>
      <c r="Y1271" s="19"/>
      <c r="Z1271" s="19"/>
      <c r="AA1271" s="19"/>
      <c r="AB1271" s="19"/>
      <c r="AC1271" s="19"/>
      <c r="AD1271" s="19"/>
      <c r="AE1271" s="17"/>
    </row>
    <row r="1272" spans="1:31" x14ac:dyDescent="0.2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61"/>
      <c r="T1272" s="19"/>
      <c r="U1272" s="19"/>
      <c r="V1272" s="20"/>
      <c r="W1272" s="20"/>
      <c r="X1272" s="19"/>
      <c r="Y1272" s="19"/>
      <c r="Z1272" s="19"/>
      <c r="AA1272" s="19"/>
      <c r="AB1272" s="19"/>
      <c r="AC1272" s="19"/>
      <c r="AD1272" s="19"/>
      <c r="AE1272" s="17"/>
    </row>
    <row r="1273" spans="1:31" x14ac:dyDescent="0.2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61"/>
      <c r="T1273" s="19"/>
      <c r="U1273" s="19"/>
      <c r="V1273" s="20"/>
      <c r="W1273" s="20"/>
      <c r="X1273" s="19"/>
      <c r="Y1273" s="19"/>
      <c r="Z1273" s="19"/>
      <c r="AA1273" s="19"/>
      <c r="AB1273" s="19"/>
      <c r="AC1273" s="19"/>
      <c r="AD1273" s="19"/>
      <c r="AE1273" s="17"/>
    </row>
    <row r="1274" spans="1:31" x14ac:dyDescent="0.2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61"/>
      <c r="T1274" s="19"/>
      <c r="U1274" s="19"/>
      <c r="V1274" s="20"/>
      <c r="W1274" s="20"/>
      <c r="X1274" s="19"/>
      <c r="Y1274" s="19"/>
      <c r="Z1274" s="19"/>
      <c r="AA1274" s="19"/>
      <c r="AB1274" s="19"/>
      <c r="AC1274" s="19"/>
      <c r="AD1274" s="19"/>
      <c r="AE1274" s="17"/>
    </row>
    <row r="1275" spans="1:31" x14ac:dyDescent="0.2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61"/>
      <c r="T1275" s="19"/>
      <c r="U1275" s="19"/>
      <c r="V1275" s="20"/>
      <c r="W1275" s="20"/>
      <c r="X1275" s="19"/>
      <c r="Y1275" s="19"/>
      <c r="Z1275" s="19"/>
      <c r="AA1275" s="19"/>
      <c r="AB1275" s="19"/>
      <c r="AC1275" s="19"/>
      <c r="AD1275" s="19"/>
      <c r="AE1275" s="17"/>
    </row>
    <row r="1276" spans="1:31" x14ac:dyDescent="0.2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61"/>
      <c r="T1276" s="19"/>
      <c r="U1276" s="19"/>
      <c r="V1276" s="20"/>
      <c r="W1276" s="20"/>
      <c r="X1276" s="19"/>
      <c r="Y1276" s="19"/>
      <c r="Z1276" s="19"/>
      <c r="AA1276" s="19"/>
      <c r="AB1276" s="19"/>
      <c r="AC1276" s="19"/>
      <c r="AD1276" s="19"/>
      <c r="AE1276" s="17"/>
    </row>
    <row r="1277" spans="1:31" x14ac:dyDescent="0.2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61"/>
      <c r="T1277" s="19"/>
      <c r="U1277" s="19"/>
      <c r="V1277" s="20"/>
      <c r="W1277" s="20"/>
      <c r="X1277" s="19"/>
      <c r="Y1277" s="19"/>
      <c r="Z1277" s="19"/>
      <c r="AA1277" s="19"/>
      <c r="AB1277" s="19"/>
      <c r="AC1277" s="19"/>
      <c r="AD1277" s="19"/>
      <c r="AE1277" s="17"/>
    </row>
    <row r="1278" spans="1:31" x14ac:dyDescent="0.2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61"/>
      <c r="T1278" s="19"/>
      <c r="U1278" s="19"/>
      <c r="V1278" s="20"/>
      <c r="W1278" s="20"/>
      <c r="X1278" s="19"/>
      <c r="Y1278" s="19"/>
      <c r="Z1278" s="19"/>
      <c r="AA1278" s="19"/>
      <c r="AB1278" s="19"/>
      <c r="AC1278" s="19"/>
      <c r="AD1278" s="19"/>
      <c r="AE1278" s="17"/>
    </row>
    <row r="1279" spans="1:31" x14ac:dyDescent="0.2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61"/>
      <c r="T1279" s="19"/>
      <c r="U1279" s="19"/>
      <c r="V1279" s="20"/>
      <c r="W1279" s="20"/>
      <c r="X1279" s="19"/>
      <c r="Y1279" s="19"/>
      <c r="Z1279" s="19"/>
      <c r="AA1279" s="19"/>
      <c r="AB1279" s="19"/>
      <c r="AC1279" s="19"/>
      <c r="AD1279" s="19"/>
      <c r="AE1279" s="17"/>
    </row>
    <row r="1280" spans="1:31" x14ac:dyDescent="0.2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61"/>
      <c r="T1280" s="19"/>
      <c r="U1280" s="19"/>
      <c r="V1280" s="20"/>
      <c r="W1280" s="20"/>
      <c r="X1280" s="19"/>
      <c r="Y1280" s="19"/>
      <c r="Z1280" s="19"/>
      <c r="AA1280" s="19"/>
      <c r="AB1280" s="19"/>
      <c r="AC1280" s="19"/>
      <c r="AD1280" s="19"/>
      <c r="AE1280" s="17"/>
    </row>
    <row r="1281" spans="1:31" x14ac:dyDescent="0.2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61"/>
      <c r="T1281" s="19"/>
      <c r="U1281" s="19"/>
      <c r="V1281" s="20"/>
      <c r="W1281" s="20"/>
      <c r="X1281" s="19"/>
      <c r="Y1281" s="19"/>
      <c r="Z1281" s="19"/>
      <c r="AA1281" s="19"/>
      <c r="AB1281" s="19"/>
      <c r="AC1281" s="19"/>
      <c r="AD1281" s="19"/>
      <c r="AE1281" s="17"/>
    </row>
    <row r="1282" spans="1:31" x14ac:dyDescent="0.2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61"/>
      <c r="T1282" s="19"/>
      <c r="U1282" s="19"/>
      <c r="V1282" s="20"/>
      <c r="W1282" s="20"/>
      <c r="X1282" s="19"/>
      <c r="Y1282" s="19"/>
      <c r="Z1282" s="19"/>
      <c r="AA1282" s="19"/>
      <c r="AB1282" s="19"/>
      <c r="AC1282" s="19"/>
      <c r="AD1282" s="19"/>
      <c r="AE1282" s="17"/>
    </row>
    <row r="1283" spans="1:31" x14ac:dyDescent="0.2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61"/>
      <c r="T1283" s="19"/>
      <c r="U1283" s="19"/>
      <c r="V1283" s="20"/>
      <c r="W1283" s="20"/>
      <c r="X1283" s="19"/>
      <c r="Y1283" s="19"/>
      <c r="Z1283" s="19"/>
      <c r="AA1283" s="19"/>
      <c r="AB1283" s="19"/>
      <c r="AC1283" s="19"/>
      <c r="AD1283" s="19"/>
      <c r="AE1283" s="17"/>
    </row>
    <row r="1284" spans="1:31" x14ac:dyDescent="0.2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61"/>
      <c r="T1284" s="19"/>
      <c r="U1284" s="19"/>
      <c r="V1284" s="20"/>
      <c r="W1284" s="20"/>
      <c r="X1284" s="19"/>
      <c r="Y1284" s="19"/>
      <c r="Z1284" s="19"/>
      <c r="AA1284" s="19"/>
      <c r="AB1284" s="19"/>
      <c r="AC1284" s="19"/>
      <c r="AD1284" s="19"/>
      <c r="AE1284" s="17"/>
    </row>
    <row r="1285" spans="1:31" x14ac:dyDescent="0.2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61"/>
      <c r="T1285" s="19"/>
      <c r="U1285" s="19"/>
      <c r="V1285" s="20"/>
      <c r="W1285" s="20"/>
      <c r="X1285" s="19"/>
      <c r="Y1285" s="19"/>
      <c r="Z1285" s="19"/>
      <c r="AA1285" s="19"/>
      <c r="AB1285" s="19"/>
      <c r="AC1285" s="19"/>
      <c r="AD1285" s="19"/>
      <c r="AE1285" s="17"/>
    </row>
    <row r="1286" spans="1:31" x14ac:dyDescent="0.2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61"/>
      <c r="T1286" s="19"/>
      <c r="U1286" s="19"/>
      <c r="V1286" s="20"/>
      <c r="W1286" s="20"/>
      <c r="X1286" s="19"/>
      <c r="Y1286" s="19"/>
      <c r="Z1286" s="19"/>
      <c r="AA1286" s="19"/>
      <c r="AB1286" s="19"/>
      <c r="AC1286" s="19"/>
      <c r="AD1286" s="19"/>
      <c r="AE1286" s="17"/>
    </row>
    <row r="1287" spans="1:31" x14ac:dyDescent="0.2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61"/>
      <c r="T1287" s="19"/>
      <c r="U1287" s="19"/>
      <c r="V1287" s="20"/>
      <c r="W1287" s="20"/>
      <c r="X1287" s="19"/>
      <c r="Y1287" s="19"/>
      <c r="Z1287" s="19"/>
      <c r="AA1287" s="19"/>
      <c r="AB1287" s="19"/>
      <c r="AC1287" s="19"/>
      <c r="AD1287" s="19"/>
    </row>
    <row r="1288" spans="1:31" x14ac:dyDescent="0.2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61"/>
      <c r="T1288" s="19"/>
      <c r="U1288" s="19"/>
      <c r="V1288" s="20"/>
      <c r="W1288" s="20"/>
      <c r="X1288" s="19"/>
      <c r="Y1288" s="19"/>
      <c r="Z1288" s="19"/>
      <c r="AA1288" s="19"/>
      <c r="AB1288" s="19"/>
      <c r="AC1288" s="19"/>
      <c r="AD1288" s="19"/>
    </row>
    <row r="1289" spans="1:31" x14ac:dyDescent="0.2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61"/>
      <c r="T1289" s="19"/>
      <c r="U1289" s="19"/>
      <c r="V1289" s="20"/>
      <c r="W1289" s="20"/>
      <c r="X1289" s="19"/>
      <c r="Y1289" s="19"/>
      <c r="Z1289" s="19"/>
      <c r="AA1289" s="19"/>
      <c r="AB1289" s="19"/>
      <c r="AC1289" s="19"/>
      <c r="AD1289" s="19"/>
    </row>
    <row r="1290" spans="1:31" x14ac:dyDescent="0.2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61"/>
      <c r="T1290" s="19"/>
      <c r="U1290" s="19"/>
      <c r="V1290" s="20"/>
      <c r="W1290" s="20"/>
      <c r="X1290" s="19"/>
      <c r="Y1290" s="19"/>
      <c r="Z1290" s="19"/>
      <c r="AA1290" s="19"/>
      <c r="AB1290" s="19"/>
      <c r="AC1290" s="19"/>
      <c r="AD1290" s="19"/>
    </row>
    <row r="1291" spans="1:31" x14ac:dyDescent="0.2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61"/>
      <c r="T1291" s="19"/>
      <c r="U1291" s="19"/>
      <c r="V1291" s="20"/>
      <c r="W1291" s="20"/>
      <c r="X1291" s="19"/>
      <c r="Y1291" s="19"/>
      <c r="Z1291" s="19"/>
      <c r="AA1291" s="19"/>
      <c r="AB1291" s="19"/>
      <c r="AC1291" s="19"/>
      <c r="AD1291" s="19"/>
    </row>
    <row r="1292" spans="1:31" x14ac:dyDescent="0.2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61"/>
      <c r="T1292" s="19"/>
      <c r="U1292" s="19"/>
      <c r="V1292" s="20"/>
      <c r="W1292" s="20"/>
      <c r="X1292" s="19"/>
      <c r="Y1292" s="19"/>
      <c r="Z1292" s="19"/>
      <c r="AA1292" s="19"/>
      <c r="AB1292" s="19"/>
      <c r="AC1292" s="19"/>
      <c r="AD1292" s="19"/>
    </row>
    <row r="1293" spans="1:31" x14ac:dyDescent="0.2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61"/>
      <c r="T1293" s="19"/>
      <c r="U1293" s="19"/>
      <c r="V1293" s="20"/>
      <c r="W1293" s="20"/>
      <c r="X1293" s="19"/>
      <c r="Y1293" s="19"/>
      <c r="Z1293" s="19"/>
      <c r="AA1293" s="19"/>
      <c r="AB1293" s="19"/>
      <c r="AC1293" s="19"/>
      <c r="AD1293" s="19"/>
    </row>
    <row r="1294" spans="1:31" x14ac:dyDescent="0.2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61"/>
      <c r="T1294" s="19"/>
      <c r="U1294" s="19"/>
      <c r="V1294" s="20"/>
      <c r="W1294" s="20"/>
      <c r="X1294" s="19"/>
      <c r="Y1294" s="19"/>
      <c r="Z1294" s="19"/>
      <c r="AA1294" s="19"/>
      <c r="AB1294" s="19"/>
      <c r="AC1294" s="19"/>
      <c r="AD1294" s="19"/>
    </row>
    <row r="1295" spans="1:31" x14ac:dyDescent="0.2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61"/>
      <c r="T1295" s="19"/>
      <c r="U1295" s="19"/>
      <c r="V1295" s="20"/>
      <c r="W1295" s="20"/>
      <c r="X1295" s="19"/>
      <c r="Y1295" s="19"/>
      <c r="Z1295" s="19"/>
      <c r="AA1295" s="19"/>
      <c r="AB1295" s="19"/>
      <c r="AC1295" s="19"/>
      <c r="AD1295" s="19"/>
    </row>
    <row r="1296" spans="1:31" x14ac:dyDescent="0.2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61"/>
      <c r="T1296" s="19"/>
      <c r="U1296" s="19"/>
      <c r="V1296" s="20"/>
      <c r="W1296" s="20"/>
      <c r="X1296" s="19"/>
      <c r="Y1296" s="19"/>
      <c r="Z1296" s="19"/>
      <c r="AA1296" s="19"/>
      <c r="AB1296" s="19"/>
      <c r="AC1296" s="19"/>
      <c r="AD1296" s="19"/>
    </row>
    <row r="1297" spans="1:30" x14ac:dyDescent="0.2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61"/>
      <c r="T1297" s="19"/>
      <c r="U1297" s="19"/>
      <c r="V1297" s="20"/>
      <c r="W1297" s="20"/>
      <c r="X1297" s="19"/>
      <c r="Y1297" s="19"/>
      <c r="Z1297" s="19"/>
      <c r="AA1297" s="19"/>
      <c r="AB1297" s="19"/>
      <c r="AC1297" s="19"/>
      <c r="AD1297" s="19"/>
    </row>
    <row r="1298" spans="1:30" x14ac:dyDescent="0.2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61"/>
      <c r="T1298" s="19"/>
      <c r="U1298" s="19"/>
      <c r="V1298" s="20"/>
      <c r="W1298" s="20"/>
      <c r="X1298" s="19"/>
      <c r="Y1298" s="19"/>
      <c r="Z1298" s="19"/>
      <c r="AA1298" s="19"/>
      <c r="AB1298" s="19"/>
      <c r="AC1298" s="19"/>
      <c r="AD1298" s="19"/>
    </row>
    <row r="1299" spans="1:30" x14ac:dyDescent="0.2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61"/>
      <c r="T1299" s="19"/>
      <c r="U1299" s="19"/>
      <c r="V1299" s="20"/>
      <c r="W1299" s="20"/>
      <c r="X1299" s="19"/>
      <c r="Y1299" s="19"/>
      <c r="Z1299" s="19"/>
      <c r="AA1299" s="19"/>
      <c r="AB1299" s="19"/>
      <c r="AC1299" s="19"/>
      <c r="AD1299" s="19"/>
    </row>
    <row r="1300" spans="1:30" x14ac:dyDescent="0.2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61"/>
      <c r="T1300" s="19"/>
      <c r="U1300" s="19"/>
      <c r="V1300" s="20"/>
      <c r="W1300" s="20"/>
      <c r="X1300" s="19"/>
      <c r="Y1300" s="19"/>
      <c r="Z1300" s="19"/>
      <c r="AA1300" s="19"/>
      <c r="AB1300" s="19"/>
      <c r="AC1300" s="19"/>
      <c r="AD1300" s="19"/>
    </row>
    <row r="1301" spans="1:30" x14ac:dyDescent="0.2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61"/>
      <c r="T1301" s="19"/>
      <c r="U1301" s="19"/>
      <c r="V1301" s="20"/>
      <c r="W1301" s="20"/>
      <c r="X1301" s="19"/>
      <c r="Y1301" s="19"/>
      <c r="Z1301" s="19"/>
      <c r="AA1301" s="19"/>
      <c r="AB1301" s="19"/>
      <c r="AC1301" s="19"/>
      <c r="AD1301" s="19"/>
    </row>
    <row r="1302" spans="1:30" x14ac:dyDescent="0.2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61"/>
      <c r="T1302" s="19"/>
      <c r="U1302" s="19"/>
      <c r="V1302" s="20"/>
      <c r="W1302" s="20"/>
      <c r="X1302" s="19"/>
      <c r="Y1302" s="19"/>
      <c r="Z1302" s="19"/>
      <c r="AA1302" s="19"/>
      <c r="AB1302" s="19"/>
      <c r="AC1302" s="19"/>
      <c r="AD1302" s="19"/>
    </row>
    <row r="1303" spans="1:30" x14ac:dyDescent="0.2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61"/>
      <c r="T1303" s="19"/>
      <c r="U1303" s="19"/>
      <c r="V1303" s="20"/>
      <c r="W1303" s="20"/>
      <c r="X1303" s="19"/>
      <c r="Y1303" s="19"/>
      <c r="Z1303" s="19"/>
      <c r="AA1303" s="19"/>
      <c r="AB1303" s="19"/>
      <c r="AC1303" s="19"/>
      <c r="AD1303" s="19"/>
    </row>
    <row r="1304" spans="1:30" x14ac:dyDescent="0.2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61"/>
      <c r="T1304" s="19"/>
      <c r="U1304" s="19"/>
      <c r="V1304" s="20"/>
      <c r="W1304" s="20"/>
      <c r="X1304" s="19"/>
      <c r="Y1304" s="19"/>
      <c r="Z1304" s="19"/>
      <c r="AA1304" s="19"/>
      <c r="AB1304" s="19"/>
      <c r="AC1304" s="19"/>
      <c r="AD1304" s="19"/>
    </row>
    <row r="1305" spans="1:30" x14ac:dyDescent="0.2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61"/>
      <c r="T1305" s="19"/>
      <c r="U1305" s="19"/>
      <c r="V1305" s="20"/>
      <c r="W1305" s="20"/>
      <c r="X1305" s="19"/>
      <c r="Y1305" s="19"/>
      <c r="Z1305" s="19"/>
      <c r="AA1305" s="19"/>
      <c r="AB1305" s="19"/>
      <c r="AC1305" s="19"/>
      <c r="AD1305" s="19"/>
    </row>
    <row r="1306" spans="1:30" x14ac:dyDescent="0.2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61"/>
      <c r="T1306" s="19"/>
      <c r="U1306" s="19"/>
      <c r="V1306" s="20"/>
      <c r="W1306" s="20"/>
      <c r="X1306" s="19"/>
      <c r="Y1306" s="19"/>
      <c r="Z1306" s="19"/>
      <c r="AA1306" s="19"/>
      <c r="AB1306" s="19"/>
      <c r="AC1306" s="19"/>
      <c r="AD1306" s="19"/>
    </row>
    <row r="1307" spans="1:30" x14ac:dyDescent="0.2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61"/>
      <c r="T1307" s="19"/>
      <c r="U1307" s="19"/>
      <c r="V1307" s="20"/>
      <c r="W1307" s="20"/>
      <c r="X1307" s="19"/>
      <c r="Y1307" s="19"/>
      <c r="Z1307" s="19"/>
      <c r="AA1307" s="19"/>
      <c r="AB1307" s="19"/>
      <c r="AC1307" s="19"/>
      <c r="AD1307" s="19"/>
    </row>
    <row r="1308" spans="1:30" x14ac:dyDescent="0.2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61"/>
      <c r="T1308" s="19"/>
      <c r="U1308" s="19"/>
      <c r="V1308" s="20"/>
      <c r="W1308" s="20"/>
      <c r="X1308" s="19"/>
      <c r="Y1308" s="19"/>
      <c r="Z1308" s="19"/>
      <c r="AA1308" s="19"/>
      <c r="AB1308" s="19"/>
      <c r="AC1308" s="19"/>
      <c r="AD1308" s="19"/>
    </row>
    <row r="1309" spans="1:30" x14ac:dyDescent="0.2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61"/>
      <c r="T1309" s="19"/>
      <c r="U1309" s="19"/>
      <c r="V1309" s="20"/>
      <c r="W1309" s="20"/>
      <c r="X1309" s="19"/>
      <c r="Y1309" s="19"/>
      <c r="Z1309" s="19"/>
      <c r="AA1309" s="19"/>
      <c r="AB1309" s="19"/>
      <c r="AC1309" s="19"/>
      <c r="AD1309" s="19"/>
    </row>
    <row r="1310" spans="1:30" x14ac:dyDescent="0.2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61"/>
      <c r="T1310" s="19"/>
      <c r="U1310" s="19"/>
      <c r="V1310" s="20"/>
      <c r="W1310" s="20"/>
      <c r="X1310" s="19"/>
      <c r="Y1310" s="19"/>
      <c r="Z1310" s="19"/>
      <c r="AA1310" s="19"/>
      <c r="AB1310" s="19"/>
      <c r="AC1310" s="19"/>
      <c r="AD1310" s="19"/>
    </row>
    <row r="1311" spans="1:30" x14ac:dyDescent="0.2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61"/>
      <c r="T1311" s="19"/>
      <c r="U1311" s="19"/>
      <c r="V1311" s="20"/>
      <c r="W1311" s="20"/>
      <c r="X1311" s="19"/>
      <c r="Y1311" s="19"/>
      <c r="Z1311" s="19"/>
      <c r="AA1311" s="19"/>
      <c r="AB1311" s="19"/>
      <c r="AC1311" s="19"/>
      <c r="AD1311" s="19"/>
    </row>
    <row r="1312" spans="1:30" x14ac:dyDescent="0.2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61"/>
      <c r="T1312" s="19"/>
      <c r="U1312" s="19"/>
      <c r="V1312" s="20"/>
      <c r="W1312" s="20"/>
      <c r="X1312" s="19"/>
      <c r="Y1312" s="19"/>
      <c r="Z1312" s="19"/>
      <c r="AA1312" s="19"/>
      <c r="AB1312" s="19"/>
      <c r="AC1312" s="19"/>
      <c r="AD1312" s="19"/>
    </row>
    <row r="1313" spans="1:32" x14ac:dyDescent="0.2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61"/>
      <c r="T1313" s="19"/>
      <c r="U1313" s="19"/>
      <c r="V1313" s="20"/>
      <c r="W1313" s="20"/>
      <c r="X1313" s="19"/>
      <c r="Y1313" s="19"/>
      <c r="Z1313" s="19"/>
      <c r="AA1313" s="19"/>
      <c r="AB1313" s="19"/>
      <c r="AC1313" s="19"/>
      <c r="AD1313" s="19"/>
      <c r="AE1313" s="19"/>
      <c r="AF1313" s="19"/>
    </row>
    <row r="1314" spans="1:32" x14ac:dyDescent="0.2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61"/>
      <c r="T1314" s="19"/>
      <c r="U1314" s="19"/>
      <c r="V1314" s="20"/>
      <c r="W1314" s="20"/>
      <c r="X1314" s="19"/>
      <c r="Y1314" s="19"/>
      <c r="Z1314" s="19"/>
      <c r="AA1314" s="19"/>
      <c r="AB1314" s="19"/>
      <c r="AC1314" s="19"/>
      <c r="AD1314" s="19"/>
      <c r="AE1314" s="19"/>
      <c r="AF1314" s="19"/>
    </row>
    <row r="1315" spans="1:32" x14ac:dyDescent="0.2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61"/>
      <c r="T1315" s="19"/>
      <c r="U1315" s="19"/>
      <c r="V1315" s="20"/>
      <c r="W1315" s="20"/>
      <c r="X1315" s="19"/>
      <c r="Y1315" s="19"/>
      <c r="Z1315" s="19"/>
      <c r="AA1315" s="19"/>
      <c r="AB1315" s="19"/>
      <c r="AC1315" s="19"/>
      <c r="AD1315" s="19"/>
      <c r="AE1315" s="19"/>
      <c r="AF1315" s="19"/>
    </row>
    <row r="1316" spans="1:32" x14ac:dyDescent="0.2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61"/>
      <c r="T1316" s="19"/>
      <c r="U1316" s="19"/>
      <c r="V1316" s="20"/>
      <c r="W1316" s="20"/>
      <c r="X1316" s="19"/>
      <c r="Y1316" s="19"/>
      <c r="Z1316" s="19"/>
      <c r="AA1316" s="19"/>
      <c r="AB1316" s="19"/>
      <c r="AC1316" s="19"/>
      <c r="AD1316" s="19"/>
      <c r="AE1316" s="19"/>
      <c r="AF1316" s="19"/>
    </row>
    <row r="1317" spans="1:32" x14ac:dyDescent="0.2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61"/>
      <c r="T1317" s="19"/>
      <c r="U1317" s="19"/>
      <c r="V1317" s="20"/>
      <c r="W1317" s="20"/>
      <c r="X1317" s="19"/>
      <c r="Y1317" s="19"/>
      <c r="Z1317" s="19"/>
      <c r="AA1317" s="19"/>
      <c r="AB1317" s="19"/>
      <c r="AC1317" s="19"/>
      <c r="AD1317" s="19"/>
      <c r="AE1317" s="19"/>
      <c r="AF1317" s="19"/>
    </row>
    <row r="1318" spans="1:32" x14ac:dyDescent="0.2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61"/>
      <c r="T1318" s="19"/>
      <c r="U1318" s="19"/>
      <c r="V1318" s="20"/>
      <c r="W1318" s="20"/>
      <c r="X1318" s="19"/>
      <c r="Y1318" s="19"/>
      <c r="Z1318" s="19"/>
      <c r="AA1318" s="19"/>
      <c r="AB1318" s="19"/>
      <c r="AC1318" s="19"/>
      <c r="AD1318" s="19"/>
      <c r="AE1318" s="19"/>
      <c r="AF1318" s="19"/>
    </row>
    <row r="1319" spans="1:32" x14ac:dyDescent="0.2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61"/>
      <c r="T1319" s="19"/>
      <c r="U1319" s="19"/>
      <c r="V1319" s="20"/>
      <c r="W1319" s="20"/>
      <c r="X1319" s="19"/>
      <c r="Y1319" s="19"/>
      <c r="Z1319" s="19"/>
      <c r="AA1319" s="19"/>
      <c r="AB1319" s="19"/>
      <c r="AC1319" s="19"/>
      <c r="AD1319" s="19"/>
      <c r="AE1319" s="19"/>
      <c r="AF1319" s="19"/>
    </row>
    <row r="1320" spans="1:32" x14ac:dyDescent="0.2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61"/>
      <c r="T1320" s="19"/>
      <c r="U1320" s="19"/>
      <c r="V1320" s="20"/>
      <c r="W1320" s="20"/>
      <c r="X1320" s="19"/>
      <c r="Y1320" s="19"/>
      <c r="Z1320" s="19"/>
      <c r="AA1320" s="19"/>
      <c r="AB1320" s="19"/>
      <c r="AC1320" s="19"/>
      <c r="AD1320" s="19"/>
      <c r="AE1320" s="19"/>
      <c r="AF1320" s="19"/>
    </row>
    <row r="1321" spans="1:32" x14ac:dyDescent="0.2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61"/>
      <c r="T1321" s="19"/>
      <c r="U1321" s="19"/>
      <c r="V1321" s="20"/>
      <c r="W1321" s="20"/>
      <c r="X1321" s="19"/>
      <c r="Y1321" s="19"/>
      <c r="Z1321" s="19"/>
      <c r="AA1321" s="19"/>
      <c r="AB1321" s="19"/>
      <c r="AC1321" s="19"/>
      <c r="AD1321" s="19"/>
      <c r="AE1321" s="19"/>
      <c r="AF1321" s="19"/>
    </row>
    <row r="1322" spans="1:32" x14ac:dyDescent="0.2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61"/>
      <c r="T1322" s="19"/>
      <c r="U1322" s="19"/>
      <c r="V1322" s="20"/>
      <c r="W1322" s="20"/>
      <c r="X1322" s="19"/>
      <c r="Y1322" s="19"/>
      <c r="Z1322" s="19"/>
      <c r="AA1322" s="19"/>
      <c r="AB1322" s="19"/>
      <c r="AC1322" s="19"/>
      <c r="AD1322" s="19"/>
      <c r="AE1322" s="19"/>
      <c r="AF1322" s="19"/>
    </row>
    <row r="1323" spans="1:32" x14ac:dyDescent="0.2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61"/>
      <c r="T1323" s="19"/>
      <c r="U1323" s="19"/>
      <c r="V1323" s="20"/>
      <c r="W1323" s="20"/>
      <c r="X1323" s="19"/>
      <c r="Y1323" s="19"/>
      <c r="Z1323" s="19"/>
      <c r="AA1323" s="19"/>
      <c r="AB1323" s="19"/>
      <c r="AC1323" s="19"/>
      <c r="AD1323" s="19"/>
      <c r="AE1323" s="19"/>
      <c r="AF1323" s="19"/>
    </row>
    <row r="1324" spans="1:32" x14ac:dyDescent="0.2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61"/>
      <c r="T1324" s="19"/>
      <c r="U1324" s="19"/>
      <c r="V1324" s="20"/>
      <c r="W1324" s="20"/>
      <c r="X1324" s="19"/>
      <c r="Y1324" s="19"/>
      <c r="Z1324" s="19"/>
      <c r="AA1324" s="19"/>
      <c r="AB1324" s="19"/>
      <c r="AC1324" s="19"/>
      <c r="AD1324" s="19"/>
      <c r="AE1324" s="19"/>
      <c r="AF1324" s="19"/>
    </row>
    <row r="1325" spans="1:32" x14ac:dyDescent="0.2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61"/>
      <c r="T1325" s="19"/>
      <c r="U1325" s="19"/>
      <c r="V1325" s="20"/>
      <c r="W1325" s="20"/>
      <c r="X1325" s="19"/>
      <c r="Y1325" s="19"/>
      <c r="Z1325" s="19"/>
      <c r="AA1325" s="19"/>
      <c r="AB1325" s="19"/>
      <c r="AC1325" s="19"/>
      <c r="AD1325" s="19"/>
      <c r="AE1325" s="19"/>
      <c r="AF1325" s="19"/>
    </row>
    <row r="1326" spans="1:32" x14ac:dyDescent="0.2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61"/>
      <c r="T1326" s="19"/>
      <c r="U1326" s="19"/>
      <c r="V1326" s="20"/>
      <c r="W1326" s="20"/>
      <c r="X1326" s="19"/>
      <c r="Y1326" s="19"/>
      <c r="Z1326" s="19"/>
      <c r="AA1326" s="19"/>
      <c r="AB1326" s="19"/>
      <c r="AC1326" s="19"/>
      <c r="AD1326" s="19"/>
      <c r="AE1326" s="19"/>
      <c r="AF1326" s="19"/>
    </row>
    <row r="1327" spans="1:32" x14ac:dyDescent="0.2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61"/>
      <c r="T1327" s="19"/>
      <c r="U1327" s="19"/>
      <c r="V1327" s="20"/>
      <c r="W1327" s="20"/>
      <c r="X1327" s="19"/>
      <c r="Y1327" s="19"/>
      <c r="Z1327" s="19"/>
      <c r="AA1327" s="19"/>
      <c r="AB1327" s="19"/>
      <c r="AC1327" s="19"/>
      <c r="AD1327" s="19"/>
      <c r="AE1327" s="19"/>
      <c r="AF1327" s="19"/>
    </row>
    <row r="1328" spans="1:32" x14ac:dyDescent="0.2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61"/>
      <c r="T1328" s="19"/>
      <c r="U1328" s="19"/>
      <c r="V1328" s="20"/>
      <c r="W1328" s="20"/>
      <c r="X1328" s="19"/>
      <c r="Y1328" s="19"/>
      <c r="Z1328" s="19"/>
      <c r="AA1328" s="19"/>
      <c r="AB1328" s="19"/>
      <c r="AC1328" s="19"/>
      <c r="AD1328" s="19"/>
      <c r="AE1328" s="19"/>
      <c r="AF1328" s="19"/>
    </row>
    <row r="1329" spans="1:32" x14ac:dyDescent="0.2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61"/>
      <c r="T1329" s="19"/>
      <c r="U1329" s="19"/>
      <c r="V1329" s="20"/>
      <c r="W1329" s="20"/>
      <c r="X1329" s="19"/>
      <c r="Y1329" s="19"/>
      <c r="Z1329" s="19"/>
      <c r="AA1329" s="19"/>
      <c r="AB1329" s="19"/>
      <c r="AC1329" s="19"/>
      <c r="AD1329" s="19"/>
      <c r="AE1329" s="19"/>
      <c r="AF1329" s="19"/>
    </row>
    <row r="1330" spans="1:32" x14ac:dyDescent="0.2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61"/>
      <c r="T1330" s="19"/>
      <c r="U1330" s="19"/>
      <c r="V1330" s="20"/>
      <c r="W1330" s="20"/>
      <c r="X1330" s="19"/>
      <c r="Y1330" s="19"/>
      <c r="Z1330" s="19"/>
      <c r="AA1330" s="19"/>
      <c r="AB1330" s="19"/>
      <c r="AC1330" s="19"/>
      <c r="AD1330" s="19"/>
      <c r="AE1330" s="19"/>
      <c r="AF1330" s="19"/>
    </row>
    <row r="1331" spans="1:32" x14ac:dyDescent="0.2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61"/>
      <c r="T1331" s="19"/>
      <c r="U1331" s="19"/>
      <c r="V1331" s="20"/>
      <c r="W1331" s="20"/>
      <c r="X1331" s="19"/>
      <c r="Y1331" s="19"/>
      <c r="Z1331" s="19"/>
      <c r="AA1331" s="19"/>
      <c r="AB1331" s="19"/>
      <c r="AC1331" s="19"/>
      <c r="AD1331" s="19"/>
      <c r="AE1331" s="19"/>
      <c r="AF1331" s="19"/>
    </row>
    <row r="1332" spans="1:32" x14ac:dyDescent="0.2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61"/>
      <c r="T1332" s="19"/>
      <c r="U1332" s="19"/>
      <c r="V1332" s="20"/>
      <c r="W1332" s="20"/>
      <c r="X1332" s="19"/>
      <c r="Y1332" s="19"/>
      <c r="Z1332" s="19"/>
      <c r="AA1332" s="19"/>
      <c r="AB1332" s="19"/>
      <c r="AC1332" s="19"/>
      <c r="AD1332" s="19"/>
      <c r="AE1332" s="19"/>
      <c r="AF1332" s="19"/>
    </row>
    <row r="1333" spans="1:32" x14ac:dyDescent="0.2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61"/>
      <c r="T1333" s="19"/>
      <c r="U1333" s="19"/>
      <c r="V1333" s="20"/>
      <c r="W1333" s="20"/>
      <c r="X1333" s="19"/>
      <c r="Y1333" s="19"/>
      <c r="Z1333" s="19"/>
      <c r="AA1333" s="19"/>
      <c r="AB1333" s="19"/>
      <c r="AC1333" s="19"/>
      <c r="AD1333" s="19"/>
      <c r="AE1333" s="19"/>
      <c r="AF1333" s="19"/>
    </row>
    <row r="1334" spans="1:32" x14ac:dyDescent="0.2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61"/>
      <c r="T1334" s="19"/>
      <c r="U1334" s="19"/>
      <c r="V1334" s="20"/>
      <c r="W1334" s="20"/>
      <c r="X1334" s="19"/>
      <c r="Y1334" s="19"/>
      <c r="Z1334" s="19"/>
      <c r="AA1334" s="19"/>
      <c r="AB1334" s="19"/>
      <c r="AC1334" s="19"/>
      <c r="AD1334" s="19"/>
      <c r="AE1334" s="19"/>
      <c r="AF1334" s="19"/>
    </row>
    <row r="1335" spans="1:32" x14ac:dyDescent="0.2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61"/>
      <c r="T1335" s="19"/>
      <c r="U1335" s="19"/>
      <c r="V1335" s="20"/>
      <c r="W1335" s="20"/>
      <c r="X1335" s="19"/>
      <c r="Y1335" s="19"/>
      <c r="Z1335" s="19"/>
      <c r="AA1335" s="19"/>
      <c r="AB1335" s="19"/>
      <c r="AC1335" s="19"/>
      <c r="AD1335" s="19"/>
      <c r="AE1335" s="19"/>
      <c r="AF1335" s="19"/>
    </row>
    <row r="1336" spans="1:32" x14ac:dyDescent="0.2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61"/>
      <c r="T1336" s="19"/>
      <c r="U1336" s="19"/>
      <c r="V1336" s="20"/>
      <c r="W1336" s="20"/>
      <c r="X1336" s="19"/>
      <c r="Y1336" s="19"/>
      <c r="Z1336" s="19"/>
      <c r="AA1336" s="19"/>
      <c r="AB1336" s="19"/>
      <c r="AC1336" s="19"/>
      <c r="AD1336" s="19"/>
      <c r="AE1336" s="19"/>
      <c r="AF1336" s="19"/>
    </row>
    <row r="1337" spans="1:32" x14ac:dyDescent="0.2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61"/>
      <c r="T1337" s="19"/>
      <c r="U1337" s="19"/>
      <c r="V1337" s="20"/>
      <c r="W1337" s="20"/>
      <c r="X1337" s="19"/>
      <c r="Y1337" s="19"/>
      <c r="Z1337" s="19"/>
      <c r="AA1337" s="19"/>
      <c r="AB1337" s="19"/>
      <c r="AC1337" s="19"/>
      <c r="AD1337" s="19"/>
      <c r="AE1337" s="19"/>
      <c r="AF1337" s="19"/>
    </row>
    <row r="1338" spans="1:32" x14ac:dyDescent="0.2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61"/>
      <c r="T1338" s="19"/>
      <c r="U1338" s="19"/>
      <c r="V1338" s="20"/>
      <c r="W1338" s="20"/>
      <c r="X1338" s="19"/>
      <c r="Y1338" s="19"/>
      <c r="Z1338" s="19"/>
      <c r="AA1338" s="19"/>
      <c r="AB1338" s="19"/>
      <c r="AC1338" s="19"/>
      <c r="AD1338" s="19"/>
      <c r="AE1338" s="19"/>
      <c r="AF1338" s="19"/>
    </row>
    <row r="1339" spans="1:32" x14ac:dyDescent="0.2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61"/>
      <c r="T1339" s="19"/>
      <c r="U1339" s="19"/>
      <c r="V1339" s="20"/>
      <c r="W1339" s="20"/>
      <c r="X1339" s="19"/>
      <c r="Y1339" s="19"/>
      <c r="Z1339" s="19"/>
      <c r="AA1339" s="19"/>
      <c r="AB1339" s="19"/>
      <c r="AC1339" s="19"/>
      <c r="AD1339" s="19"/>
      <c r="AE1339" s="19"/>
      <c r="AF1339" s="19"/>
    </row>
    <row r="1340" spans="1:32" x14ac:dyDescent="0.2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61"/>
      <c r="T1340" s="19"/>
      <c r="U1340" s="19"/>
      <c r="V1340" s="20"/>
      <c r="W1340" s="20"/>
      <c r="X1340" s="19"/>
      <c r="Y1340" s="19"/>
      <c r="Z1340" s="19"/>
      <c r="AA1340" s="19"/>
      <c r="AB1340" s="19"/>
      <c r="AC1340" s="19"/>
      <c r="AD1340" s="19"/>
      <c r="AE1340" s="19"/>
      <c r="AF1340" s="19"/>
    </row>
    <row r="1341" spans="1:32" x14ac:dyDescent="0.2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61"/>
      <c r="T1341" s="19"/>
      <c r="U1341" s="19"/>
      <c r="V1341" s="20"/>
      <c r="W1341" s="20"/>
      <c r="X1341" s="19"/>
      <c r="Y1341" s="19"/>
      <c r="Z1341" s="19"/>
      <c r="AA1341" s="19"/>
      <c r="AB1341" s="19"/>
      <c r="AC1341" s="19"/>
      <c r="AD1341" s="19"/>
      <c r="AE1341" s="19"/>
      <c r="AF1341" s="19"/>
    </row>
    <row r="1342" spans="1:32" x14ac:dyDescent="0.2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61"/>
      <c r="T1342" s="19"/>
      <c r="U1342" s="19"/>
      <c r="V1342" s="20"/>
      <c r="W1342" s="20"/>
      <c r="X1342" s="19"/>
      <c r="Y1342" s="19"/>
      <c r="Z1342" s="19"/>
      <c r="AA1342" s="19"/>
      <c r="AB1342" s="19"/>
      <c r="AC1342" s="19"/>
      <c r="AD1342" s="19"/>
      <c r="AE1342" s="19"/>
      <c r="AF1342" s="19"/>
    </row>
    <row r="1343" spans="1:32" x14ac:dyDescent="0.2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61"/>
      <c r="T1343" s="19"/>
      <c r="U1343" s="19"/>
      <c r="V1343" s="20"/>
      <c r="W1343" s="20"/>
      <c r="X1343" s="19"/>
      <c r="Y1343" s="19"/>
      <c r="Z1343" s="19"/>
      <c r="AA1343" s="19"/>
      <c r="AB1343" s="19"/>
      <c r="AC1343" s="19"/>
      <c r="AD1343" s="19"/>
      <c r="AE1343" s="19"/>
      <c r="AF1343" s="19"/>
    </row>
    <row r="1344" spans="1:32" x14ac:dyDescent="0.2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61"/>
      <c r="T1344" s="19"/>
      <c r="U1344" s="19"/>
      <c r="V1344" s="20"/>
      <c r="W1344" s="20"/>
      <c r="X1344" s="19"/>
      <c r="Y1344" s="19"/>
      <c r="Z1344" s="19"/>
      <c r="AA1344" s="19"/>
      <c r="AB1344" s="19"/>
      <c r="AC1344" s="19"/>
      <c r="AD1344" s="19"/>
      <c r="AE1344" s="19"/>
      <c r="AF1344" s="19"/>
    </row>
    <row r="1345" spans="1:32" x14ac:dyDescent="0.2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61"/>
      <c r="T1345" s="19"/>
      <c r="U1345" s="19"/>
      <c r="V1345" s="20"/>
      <c r="W1345" s="20"/>
      <c r="X1345" s="19"/>
      <c r="Y1345" s="19"/>
      <c r="Z1345" s="19"/>
      <c r="AA1345" s="19"/>
      <c r="AB1345" s="19"/>
      <c r="AC1345" s="19"/>
      <c r="AD1345" s="19"/>
      <c r="AE1345" s="19"/>
      <c r="AF1345" s="19"/>
    </row>
    <row r="1346" spans="1:32" x14ac:dyDescent="0.2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61"/>
      <c r="T1346" s="19"/>
      <c r="U1346" s="19"/>
      <c r="V1346" s="20"/>
      <c r="W1346" s="20"/>
      <c r="X1346" s="19"/>
      <c r="Y1346" s="19"/>
      <c r="Z1346" s="19"/>
      <c r="AA1346" s="19"/>
      <c r="AB1346" s="19"/>
      <c r="AC1346" s="19"/>
      <c r="AD1346" s="19"/>
      <c r="AE1346" s="19"/>
      <c r="AF1346" s="19"/>
    </row>
    <row r="1347" spans="1:32" x14ac:dyDescent="0.2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61"/>
      <c r="T1347" s="19"/>
      <c r="U1347" s="19"/>
      <c r="V1347" s="20"/>
      <c r="W1347" s="20"/>
      <c r="X1347" s="19"/>
      <c r="Y1347" s="19"/>
      <c r="Z1347" s="19"/>
      <c r="AA1347" s="19"/>
      <c r="AB1347" s="19"/>
      <c r="AC1347" s="19"/>
      <c r="AD1347" s="19"/>
      <c r="AE1347" s="19"/>
      <c r="AF1347" s="19"/>
    </row>
    <row r="1348" spans="1:32" x14ac:dyDescent="0.2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61"/>
      <c r="T1348" s="19"/>
      <c r="U1348" s="19"/>
      <c r="V1348" s="20"/>
      <c r="W1348" s="20"/>
      <c r="X1348" s="19"/>
      <c r="Y1348" s="19"/>
      <c r="Z1348" s="19"/>
      <c r="AA1348" s="19"/>
      <c r="AB1348" s="19"/>
      <c r="AC1348" s="19"/>
      <c r="AD1348" s="19"/>
      <c r="AE1348" s="19"/>
      <c r="AF1348" s="19"/>
    </row>
    <row r="1349" spans="1:32" x14ac:dyDescent="0.2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61"/>
      <c r="T1349" s="19"/>
      <c r="U1349" s="19"/>
      <c r="V1349" s="20"/>
      <c r="W1349" s="20"/>
      <c r="X1349" s="19"/>
      <c r="Y1349" s="19"/>
      <c r="Z1349" s="19"/>
      <c r="AA1349" s="19"/>
      <c r="AB1349" s="19"/>
      <c r="AC1349" s="19"/>
      <c r="AD1349" s="19"/>
      <c r="AE1349" s="19"/>
      <c r="AF1349" s="19"/>
    </row>
    <row r="1350" spans="1:32" x14ac:dyDescent="0.2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61"/>
      <c r="T1350" s="19"/>
      <c r="U1350" s="19"/>
      <c r="V1350" s="20"/>
      <c r="W1350" s="20"/>
      <c r="X1350" s="19"/>
      <c r="Y1350" s="19"/>
      <c r="Z1350" s="19"/>
      <c r="AA1350" s="19"/>
      <c r="AB1350" s="19"/>
      <c r="AC1350" s="19"/>
      <c r="AD1350" s="19"/>
      <c r="AE1350" s="19"/>
      <c r="AF1350" s="19"/>
    </row>
    <row r="1351" spans="1:32" x14ac:dyDescent="0.2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61"/>
      <c r="T1351" s="19"/>
      <c r="U1351" s="19"/>
      <c r="V1351" s="20"/>
      <c r="W1351" s="20"/>
      <c r="X1351" s="19"/>
      <c r="Y1351" s="19"/>
      <c r="Z1351" s="19"/>
      <c r="AA1351" s="19"/>
      <c r="AB1351" s="19"/>
      <c r="AC1351" s="19"/>
      <c r="AD1351" s="19"/>
      <c r="AE1351" s="19"/>
      <c r="AF1351" s="19"/>
    </row>
    <row r="1352" spans="1:32" x14ac:dyDescent="0.2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61"/>
      <c r="T1352" s="19"/>
      <c r="U1352" s="19"/>
      <c r="V1352" s="20"/>
      <c r="W1352" s="20"/>
      <c r="X1352" s="19"/>
      <c r="Y1352" s="19"/>
      <c r="Z1352" s="19"/>
      <c r="AA1352" s="19"/>
      <c r="AB1352" s="19"/>
      <c r="AC1352" s="19"/>
      <c r="AD1352" s="19"/>
      <c r="AE1352" s="19"/>
      <c r="AF1352" s="19"/>
    </row>
    <row r="1353" spans="1:32" x14ac:dyDescent="0.2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61"/>
      <c r="T1353" s="19"/>
      <c r="U1353" s="19"/>
      <c r="V1353" s="20"/>
      <c r="W1353" s="20"/>
      <c r="X1353" s="19"/>
      <c r="Y1353" s="19"/>
      <c r="Z1353" s="19"/>
      <c r="AA1353" s="19"/>
      <c r="AB1353" s="19"/>
      <c r="AC1353" s="19"/>
      <c r="AD1353" s="19"/>
      <c r="AE1353" s="19"/>
      <c r="AF1353" s="19"/>
    </row>
    <row r="1354" spans="1:32" x14ac:dyDescent="0.2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61"/>
      <c r="T1354" s="19"/>
      <c r="U1354" s="19"/>
      <c r="V1354" s="20"/>
      <c r="W1354" s="20"/>
      <c r="X1354" s="19"/>
      <c r="Y1354" s="19"/>
      <c r="Z1354" s="19"/>
      <c r="AA1354" s="19"/>
      <c r="AB1354" s="19"/>
      <c r="AC1354" s="19"/>
      <c r="AD1354" s="19"/>
      <c r="AE1354" s="19"/>
      <c r="AF1354" s="19"/>
    </row>
    <row r="1355" spans="1:32" x14ac:dyDescent="0.2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61"/>
      <c r="T1355" s="19"/>
      <c r="U1355" s="19"/>
      <c r="V1355" s="20"/>
      <c r="W1355" s="20"/>
      <c r="X1355" s="19"/>
      <c r="Y1355" s="19"/>
      <c r="Z1355" s="19"/>
      <c r="AA1355" s="19"/>
      <c r="AB1355" s="19"/>
      <c r="AC1355" s="19"/>
      <c r="AD1355" s="19"/>
      <c r="AE1355" s="19"/>
      <c r="AF1355" s="19"/>
    </row>
    <row r="1356" spans="1:32" x14ac:dyDescent="0.2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61"/>
      <c r="T1356" s="19"/>
      <c r="U1356" s="19"/>
      <c r="V1356" s="20"/>
      <c r="W1356" s="20"/>
      <c r="X1356" s="19"/>
      <c r="Y1356" s="19"/>
      <c r="Z1356" s="19"/>
      <c r="AA1356" s="19"/>
      <c r="AB1356" s="19"/>
      <c r="AC1356" s="19"/>
      <c r="AD1356" s="19"/>
      <c r="AE1356" s="19"/>
      <c r="AF1356" s="19"/>
    </row>
    <row r="1357" spans="1:32" x14ac:dyDescent="0.2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61"/>
      <c r="T1357" s="19"/>
      <c r="U1357" s="19"/>
      <c r="V1357" s="20"/>
      <c r="W1357" s="20"/>
      <c r="X1357" s="19"/>
      <c r="Y1357" s="19"/>
      <c r="Z1357" s="19"/>
      <c r="AA1357" s="19"/>
      <c r="AB1357" s="19"/>
      <c r="AC1357" s="19"/>
      <c r="AD1357" s="19"/>
      <c r="AE1357" s="19"/>
      <c r="AF1357" s="19"/>
    </row>
    <row r="1358" spans="1:32" x14ac:dyDescent="0.2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61"/>
      <c r="T1358" s="19"/>
      <c r="U1358" s="19"/>
      <c r="V1358" s="20"/>
      <c r="W1358" s="20"/>
      <c r="X1358" s="19"/>
      <c r="Y1358" s="19"/>
      <c r="Z1358" s="19"/>
      <c r="AA1358" s="19"/>
      <c r="AB1358" s="19"/>
      <c r="AC1358" s="19"/>
      <c r="AD1358" s="19"/>
      <c r="AE1358" s="19"/>
      <c r="AF1358" s="19"/>
    </row>
    <row r="1359" spans="1:32" x14ac:dyDescent="0.2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61"/>
      <c r="T1359" s="19"/>
      <c r="U1359" s="19"/>
      <c r="V1359" s="20"/>
      <c r="W1359" s="20"/>
      <c r="X1359" s="19"/>
      <c r="Y1359" s="19"/>
      <c r="Z1359" s="19"/>
      <c r="AA1359" s="19"/>
      <c r="AB1359" s="19"/>
      <c r="AC1359" s="19"/>
      <c r="AD1359" s="19"/>
      <c r="AE1359" s="19"/>
      <c r="AF1359" s="19"/>
    </row>
    <row r="1360" spans="1:32" x14ac:dyDescent="0.2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61"/>
      <c r="T1360" s="19"/>
      <c r="U1360" s="19"/>
      <c r="V1360" s="20"/>
      <c r="W1360" s="20"/>
      <c r="X1360" s="19"/>
      <c r="Y1360" s="19"/>
      <c r="Z1360" s="19"/>
      <c r="AA1360" s="19"/>
      <c r="AB1360" s="19"/>
      <c r="AC1360" s="19"/>
      <c r="AD1360" s="19"/>
      <c r="AE1360" s="19"/>
      <c r="AF1360" s="19"/>
    </row>
    <row r="1361" spans="1:32" x14ac:dyDescent="0.2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61"/>
      <c r="T1361" s="19"/>
      <c r="U1361" s="19"/>
      <c r="V1361" s="20"/>
      <c r="W1361" s="20"/>
      <c r="X1361" s="19"/>
      <c r="Y1361" s="19"/>
      <c r="Z1361" s="19"/>
      <c r="AA1361" s="19"/>
      <c r="AB1361" s="19"/>
      <c r="AC1361" s="19"/>
      <c r="AD1361" s="19"/>
      <c r="AE1361" s="19"/>
      <c r="AF1361" s="19"/>
    </row>
    <row r="1362" spans="1:32" x14ac:dyDescent="0.2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61"/>
      <c r="T1362" s="19"/>
      <c r="U1362" s="19"/>
      <c r="V1362" s="20"/>
      <c r="W1362" s="20"/>
      <c r="X1362" s="19"/>
      <c r="Y1362" s="19"/>
      <c r="Z1362" s="19"/>
      <c r="AA1362" s="19"/>
      <c r="AB1362" s="19"/>
      <c r="AC1362" s="19"/>
      <c r="AD1362" s="19"/>
      <c r="AE1362" s="19"/>
      <c r="AF1362" s="19"/>
    </row>
    <row r="1363" spans="1:32" x14ac:dyDescent="0.2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61"/>
      <c r="T1363" s="19"/>
      <c r="U1363" s="19"/>
      <c r="V1363" s="20"/>
      <c r="W1363" s="20"/>
      <c r="X1363" s="19"/>
      <c r="Y1363" s="19"/>
      <c r="Z1363" s="19"/>
      <c r="AA1363" s="19"/>
      <c r="AB1363" s="19"/>
      <c r="AC1363" s="19"/>
      <c r="AD1363" s="19"/>
      <c r="AE1363" s="19"/>
      <c r="AF1363" s="19"/>
    </row>
    <row r="1364" spans="1:32" x14ac:dyDescent="0.2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61"/>
      <c r="T1364" s="19"/>
      <c r="U1364" s="19"/>
      <c r="V1364" s="20"/>
      <c r="W1364" s="20"/>
      <c r="X1364" s="19"/>
      <c r="Y1364" s="19"/>
      <c r="Z1364" s="19"/>
      <c r="AA1364" s="19"/>
      <c r="AB1364" s="19"/>
      <c r="AC1364" s="19"/>
      <c r="AD1364" s="19"/>
      <c r="AE1364" s="19"/>
      <c r="AF1364" s="19"/>
    </row>
    <row r="1365" spans="1:32" x14ac:dyDescent="0.2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61"/>
      <c r="T1365" s="19"/>
      <c r="U1365" s="19"/>
      <c r="V1365" s="20"/>
      <c r="W1365" s="20"/>
      <c r="X1365" s="19"/>
      <c r="Y1365" s="19"/>
      <c r="Z1365" s="19"/>
      <c r="AA1365" s="19"/>
      <c r="AB1365" s="19"/>
      <c r="AC1365" s="19"/>
      <c r="AD1365" s="19"/>
      <c r="AE1365" s="19"/>
      <c r="AF1365" s="19"/>
    </row>
    <row r="1366" spans="1:32" x14ac:dyDescent="0.2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61"/>
      <c r="T1366" s="19"/>
      <c r="U1366" s="19"/>
      <c r="V1366" s="20"/>
      <c r="W1366" s="20"/>
      <c r="X1366" s="19"/>
      <c r="Y1366" s="19"/>
      <c r="Z1366" s="19"/>
      <c r="AA1366" s="19"/>
      <c r="AB1366" s="19"/>
      <c r="AC1366" s="19"/>
      <c r="AD1366" s="19"/>
      <c r="AE1366" s="19"/>
      <c r="AF1366" s="19"/>
    </row>
    <row r="1367" spans="1:32" x14ac:dyDescent="0.2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61"/>
      <c r="T1367" s="19"/>
      <c r="U1367" s="19"/>
      <c r="V1367" s="20"/>
      <c r="W1367" s="20"/>
      <c r="X1367" s="19"/>
      <c r="Y1367" s="19"/>
      <c r="Z1367" s="19"/>
      <c r="AA1367" s="19"/>
      <c r="AB1367" s="19"/>
      <c r="AC1367" s="19"/>
      <c r="AD1367" s="19"/>
      <c r="AE1367" s="19"/>
      <c r="AF1367" s="19"/>
    </row>
    <row r="1368" spans="1:32" x14ac:dyDescent="0.2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61"/>
      <c r="T1368" s="19"/>
      <c r="U1368" s="19"/>
      <c r="V1368" s="20"/>
      <c r="W1368" s="20"/>
      <c r="X1368" s="19"/>
      <c r="Y1368" s="19"/>
      <c r="Z1368" s="19"/>
      <c r="AA1368" s="19"/>
      <c r="AB1368" s="19"/>
      <c r="AC1368" s="19"/>
      <c r="AD1368" s="19"/>
      <c r="AE1368" s="19"/>
      <c r="AF1368" s="19"/>
    </row>
    <row r="1369" spans="1:32" x14ac:dyDescent="0.2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61"/>
      <c r="T1369" s="19"/>
      <c r="U1369" s="19"/>
      <c r="V1369" s="20"/>
      <c r="W1369" s="20"/>
      <c r="X1369" s="19"/>
      <c r="Y1369" s="19"/>
      <c r="Z1369" s="19"/>
      <c r="AA1369" s="19"/>
      <c r="AB1369" s="19"/>
      <c r="AC1369" s="19"/>
      <c r="AD1369" s="19"/>
      <c r="AE1369" s="19"/>
      <c r="AF1369" s="19"/>
    </row>
    <row r="1370" spans="1:32" x14ac:dyDescent="0.2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61"/>
      <c r="T1370" s="19"/>
      <c r="U1370" s="19"/>
      <c r="V1370" s="20"/>
      <c r="W1370" s="20"/>
      <c r="X1370" s="19"/>
      <c r="Y1370" s="19"/>
      <c r="Z1370" s="19"/>
      <c r="AA1370" s="19"/>
      <c r="AB1370" s="19"/>
      <c r="AC1370" s="19"/>
      <c r="AD1370" s="19"/>
      <c r="AE1370" s="19"/>
      <c r="AF1370" s="19"/>
    </row>
    <row r="1371" spans="1:32" x14ac:dyDescent="0.2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61"/>
      <c r="T1371" s="19"/>
      <c r="U1371" s="19"/>
      <c r="V1371" s="20"/>
      <c r="W1371" s="20"/>
      <c r="X1371" s="19"/>
      <c r="Y1371" s="19"/>
      <c r="Z1371" s="19"/>
      <c r="AA1371" s="19"/>
      <c r="AB1371" s="19"/>
      <c r="AC1371" s="19"/>
      <c r="AD1371" s="19"/>
      <c r="AE1371" s="19"/>
      <c r="AF1371" s="19"/>
    </row>
    <row r="1372" spans="1:32" x14ac:dyDescent="0.2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61"/>
      <c r="T1372" s="19"/>
      <c r="U1372" s="19"/>
      <c r="V1372" s="20"/>
      <c r="W1372" s="20"/>
      <c r="X1372" s="19"/>
      <c r="Y1372" s="19"/>
      <c r="Z1372" s="19"/>
      <c r="AA1372" s="19"/>
      <c r="AB1372" s="19"/>
      <c r="AC1372" s="19"/>
      <c r="AD1372" s="19"/>
      <c r="AE1372" s="19"/>
      <c r="AF1372" s="19"/>
    </row>
    <row r="1373" spans="1:32" x14ac:dyDescent="0.2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61"/>
      <c r="T1373" s="19"/>
      <c r="U1373" s="19"/>
      <c r="V1373" s="20"/>
      <c r="W1373" s="20"/>
      <c r="X1373" s="19"/>
      <c r="Y1373" s="19"/>
      <c r="Z1373" s="19"/>
      <c r="AA1373" s="19"/>
      <c r="AB1373" s="19"/>
      <c r="AC1373" s="19"/>
      <c r="AD1373" s="19"/>
      <c r="AE1373" s="19"/>
      <c r="AF1373" s="19"/>
    </row>
    <row r="1374" spans="1:32" x14ac:dyDescent="0.2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61"/>
      <c r="T1374" s="19"/>
      <c r="U1374" s="19"/>
      <c r="V1374" s="20"/>
      <c r="W1374" s="20"/>
      <c r="X1374" s="19"/>
      <c r="Y1374" s="19"/>
      <c r="Z1374" s="19"/>
      <c r="AA1374" s="19"/>
      <c r="AB1374" s="19"/>
      <c r="AC1374" s="19"/>
      <c r="AD1374" s="19"/>
      <c r="AE1374" s="19"/>
      <c r="AF1374" s="19"/>
    </row>
    <row r="1375" spans="1:32" x14ac:dyDescent="0.2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61"/>
      <c r="T1375" s="19"/>
      <c r="U1375" s="19"/>
      <c r="V1375" s="20"/>
      <c r="W1375" s="20"/>
      <c r="X1375" s="19"/>
      <c r="Y1375" s="19"/>
      <c r="Z1375" s="19"/>
      <c r="AA1375" s="19"/>
      <c r="AB1375" s="19"/>
      <c r="AC1375" s="19"/>
      <c r="AD1375" s="19"/>
      <c r="AE1375" s="19"/>
      <c r="AF1375" s="19"/>
    </row>
    <row r="1376" spans="1:32" x14ac:dyDescent="0.2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61"/>
      <c r="T1376" s="19"/>
      <c r="U1376" s="19"/>
      <c r="V1376" s="20"/>
      <c r="W1376" s="20"/>
      <c r="X1376" s="19"/>
      <c r="Y1376" s="19"/>
      <c r="Z1376" s="19"/>
      <c r="AA1376" s="19"/>
      <c r="AB1376" s="19"/>
      <c r="AC1376" s="19"/>
      <c r="AD1376" s="19"/>
      <c r="AE1376" s="19"/>
      <c r="AF1376" s="19"/>
    </row>
    <row r="1377" spans="1:32" x14ac:dyDescent="0.2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61"/>
      <c r="T1377" s="19"/>
      <c r="U1377" s="19"/>
      <c r="V1377" s="20"/>
      <c r="W1377" s="20"/>
      <c r="X1377" s="19"/>
      <c r="Y1377" s="19"/>
      <c r="Z1377" s="19"/>
      <c r="AA1377" s="19"/>
      <c r="AB1377" s="19"/>
      <c r="AC1377" s="19"/>
      <c r="AD1377" s="19"/>
      <c r="AE1377" s="19"/>
      <c r="AF1377" s="19"/>
    </row>
    <row r="1378" spans="1:32" x14ac:dyDescent="0.2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61"/>
      <c r="T1378" s="19"/>
      <c r="U1378" s="19"/>
      <c r="V1378" s="20"/>
      <c r="W1378" s="20"/>
      <c r="X1378" s="19"/>
      <c r="Y1378" s="19"/>
      <c r="Z1378" s="19"/>
      <c r="AA1378" s="19"/>
      <c r="AB1378" s="19"/>
      <c r="AC1378" s="19"/>
      <c r="AD1378" s="19"/>
      <c r="AE1378" s="19"/>
      <c r="AF1378" s="19"/>
    </row>
    <row r="1379" spans="1:32" x14ac:dyDescent="0.2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61"/>
      <c r="T1379" s="19"/>
      <c r="U1379" s="19"/>
      <c r="V1379" s="20"/>
      <c r="W1379" s="20"/>
      <c r="X1379" s="19"/>
      <c r="Y1379" s="19"/>
      <c r="Z1379" s="19"/>
      <c r="AA1379" s="19"/>
      <c r="AB1379" s="19"/>
      <c r="AC1379" s="19"/>
      <c r="AD1379" s="19"/>
      <c r="AE1379" s="19"/>
      <c r="AF1379" s="19"/>
    </row>
    <row r="1380" spans="1:32" x14ac:dyDescent="0.2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61"/>
      <c r="T1380" s="19"/>
      <c r="U1380" s="19"/>
      <c r="V1380" s="20"/>
      <c r="W1380" s="20"/>
      <c r="X1380" s="19"/>
      <c r="Y1380" s="19"/>
      <c r="Z1380" s="19"/>
      <c r="AA1380" s="19"/>
      <c r="AB1380" s="19"/>
      <c r="AC1380" s="19"/>
      <c r="AD1380" s="19"/>
      <c r="AE1380" s="19"/>
      <c r="AF1380" s="19"/>
    </row>
    <row r="1381" spans="1:32" x14ac:dyDescent="0.2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61"/>
      <c r="T1381" s="19"/>
      <c r="U1381" s="19"/>
      <c r="V1381" s="20"/>
      <c r="W1381" s="20"/>
      <c r="X1381" s="19"/>
      <c r="Y1381" s="19"/>
      <c r="Z1381" s="19"/>
      <c r="AA1381" s="19"/>
      <c r="AB1381" s="19"/>
      <c r="AC1381" s="19"/>
      <c r="AD1381" s="19"/>
      <c r="AE1381" s="19"/>
      <c r="AF1381" s="19"/>
    </row>
    <row r="1382" spans="1:32" x14ac:dyDescent="0.2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61"/>
      <c r="T1382" s="19"/>
      <c r="U1382" s="19"/>
      <c r="V1382" s="20"/>
      <c r="W1382" s="20"/>
      <c r="X1382" s="19"/>
      <c r="Y1382" s="19"/>
      <c r="Z1382" s="19"/>
      <c r="AA1382" s="19"/>
      <c r="AB1382" s="19"/>
      <c r="AC1382" s="19"/>
      <c r="AD1382" s="19"/>
      <c r="AE1382" s="19"/>
      <c r="AF1382" s="19"/>
    </row>
    <row r="1383" spans="1:32" x14ac:dyDescent="0.2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61"/>
      <c r="T1383" s="19"/>
      <c r="U1383" s="19"/>
      <c r="V1383" s="20"/>
      <c r="W1383" s="20"/>
      <c r="X1383" s="19"/>
      <c r="Y1383" s="19"/>
      <c r="Z1383" s="19"/>
      <c r="AA1383" s="19"/>
      <c r="AB1383" s="19"/>
      <c r="AC1383" s="19"/>
      <c r="AD1383" s="19"/>
      <c r="AE1383" s="19"/>
      <c r="AF1383" s="19"/>
    </row>
    <row r="1384" spans="1:32" x14ac:dyDescent="0.2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61"/>
      <c r="T1384" s="19"/>
      <c r="U1384" s="19"/>
      <c r="V1384" s="20"/>
      <c r="W1384" s="20"/>
      <c r="X1384" s="19"/>
      <c r="Y1384" s="19"/>
      <c r="Z1384" s="19"/>
      <c r="AA1384" s="19"/>
      <c r="AB1384" s="19"/>
      <c r="AC1384" s="19"/>
      <c r="AD1384" s="19"/>
      <c r="AE1384" s="19"/>
      <c r="AF1384" s="19"/>
    </row>
    <row r="1385" spans="1:32" x14ac:dyDescent="0.2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61"/>
      <c r="T1385" s="19"/>
      <c r="U1385" s="19"/>
      <c r="V1385" s="20"/>
      <c r="W1385" s="20"/>
      <c r="X1385" s="19"/>
      <c r="Y1385" s="19"/>
      <c r="Z1385" s="19"/>
      <c r="AA1385" s="19"/>
      <c r="AB1385" s="19"/>
      <c r="AC1385" s="19"/>
      <c r="AD1385" s="19"/>
      <c r="AE1385" s="19"/>
      <c r="AF1385" s="19"/>
    </row>
    <row r="1386" spans="1:32" x14ac:dyDescent="0.2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61"/>
      <c r="T1386" s="19"/>
      <c r="U1386" s="19"/>
      <c r="V1386" s="20"/>
      <c r="W1386" s="20"/>
      <c r="X1386" s="19"/>
      <c r="Y1386" s="19"/>
      <c r="Z1386" s="19"/>
      <c r="AA1386" s="19"/>
      <c r="AB1386" s="19"/>
      <c r="AC1386" s="19"/>
      <c r="AD1386" s="19"/>
      <c r="AE1386" s="19"/>
      <c r="AF1386" s="19"/>
    </row>
    <row r="1387" spans="1:32" x14ac:dyDescent="0.2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61"/>
      <c r="T1387" s="19"/>
      <c r="U1387" s="19"/>
      <c r="V1387" s="20"/>
      <c r="W1387" s="20"/>
      <c r="X1387" s="19"/>
      <c r="Y1387" s="19"/>
      <c r="Z1387" s="19"/>
      <c r="AA1387" s="19"/>
      <c r="AB1387" s="19"/>
      <c r="AC1387" s="19"/>
      <c r="AD1387" s="19"/>
      <c r="AE1387" s="19"/>
      <c r="AF1387" s="19"/>
    </row>
    <row r="1388" spans="1:32" x14ac:dyDescent="0.2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61"/>
      <c r="T1388" s="19"/>
      <c r="U1388" s="19"/>
      <c r="V1388" s="20"/>
      <c r="W1388" s="20"/>
      <c r="X1388" s="19"/>
      <c r="Y1388" s="19"/>
      <c r="Z1388" s="19"/>
      <c r="AA1388" s="19"/>
      <c r="AB1388" s="19"/>
      <c r="AC1388" s="19"/>
      <c r="AD1388" s="19"/>
      <c r="AE1388" s="19"/>
      <c r="AF1388" s="19"/>
    </row>
    <row r="1389" spans="1:32" x14ac:dyDescent="0.2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61"/>
      <c r="T1389" s="19"/>
      <c r="U1389" s="19"/>
      <c r="V1389" s="20"/>
      <c r="W1389" s="20"/>
      <c r="X1389" s="19"/>
      <c r="Y1389" s="19"/>
      <c r="Z1389" s="19"/>
      <c r="AA1389" s="19"/>
      <c r="AB1389" s="19"/>
      <c r="AC1389" s="19"/>
      <c r="AD1389" s="19"/>
      <c r="AE1389" s="19"/>
      <c r="AF1389" s="19"/>
    </row>
    <row r="1390" spans="1:32" x14ac:dyDescent="0.2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61"/>
      <c r="T1390" s="19"/>
      <c r="U1390" s="19"/>
      <c r="V1390" s="20"/>
      <c r="W1390" s="20"/>
      <c r="X1390" s="19"/>
      <c r="Y1390" s="19"/>
      <c r="Z1390" s="19"/>
      <c r="AA1390" s="19"/>
      <c r="AB1390" s="19"/>
      <c r="AC1390" s="19"/>
      <c r="AD1390" s="19"/>
      <c r="AE1390" s="19"/>
      <c r="AF1390" s="19"/>
    </row>
    <row r="1391" spans="1:32" x14ac:dyDescent="0.2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61"/>
      <c r="T1391" s="19"/>
      <c r="U1391" s="19"/>
      <c r="V1391" s="20"/>
      <c r="W1391" s="20"/>
      <c r="X1391" s="19"/>
      <c r="Y1391" s="19"/>
      <c r="Z1391" s="19"/>
      <c r="AA1391" s="19"/>
      <c r="AB1391" s="19"/>
      <c r="AC1391" s="19"/>
      <c r="AD1391" s="19"/>
      <c r="AE1391" s="19"/>
      <c r="AF1391" s="19"/>
    </row>
    <row r="1392" spans="1:32" x14ac:dyDescent="0.2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61"/>
      <c r="T1392" s="19"/>
      <c r="U1392" s="19"/>
      <c r="V1392" s="20"/>
      <c r="W1392" s="20"/>
      <c r="X1392" s="19"/>
      <c r="Y1392" s="19"/>
      <c r="Z1392" s="19"/>
      <c r="AA1392" s="19"/>
      <c r="AB1392" s="19"/>
      <c r="AC1392" s="19"/>
      <c r="AD1392" s="19"/>
      <c r="AE1392" s="19"/>
      <c r="AF1392" s="19"/>
    </row>
    <row r="1393" spans="1:32" x14ac:dyDescent="0.2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61"/>
      <c r="T1393" s="19"/>
      <c r="U1393" s="19"/>
      <c r="V1393" s="20"/>
      <c r="W1393" s="20"/>
      <c r="X1393" s="19"/>
      <c r="Y1393" s="19"/>
      <c r="Z1393" s="19"/>
      <c r="AA1393" s="19"/>
      <c r="AB1393" s="19"/>
      <c r="AC1393" s="19"/>
      <c r="AD1393" s="19"/>
      <c r="AE1393" s="19"/>
      <c r="AF1393" s="19"/>
    </row>
    <row r="1394" spans="1:32" x14ac:dyDescent="0.2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61"/>
      <c r="T1394" s="19"/>
      <c r="U1394" s="19"/>
      <c r="V1394" s="20"/>
      <c r="W1394" s="20"/>
      <c r="X1394" s="19"/>
      <c r="Y1394" s="19"/>
      <c r="Z1394" s="19"/>
      <c r="AA1394" s="19"/>
      <c r="AB1394" s="19"/>
      <c r="AC1394" s="19"/>
      <c r="AD1394" s="19"/>
      <c r="AE1394" s="19"/>
      <c r="AF1394" s="19"/>
    </row>
    <row r="1395" spans="1:32" x14ac:dyDescent="0.2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61"/>
      <c r="T1395" s="19"/>
      <c r="U1395" s="19"/>
      <c r="V1395" s="20"/>
      <c r="W1395" s="20"/>
      <c r="X1395" s="19"/>
      <c r="Y1395" s="19"/>
      <c r="Z1395" s="19"/>
      <c r="AA1395" s="19"/>
      <c r="AB1395" s="19"/>
      <c r="AC1395" s="19"/>
      <c r="AD1395" s="19"/>
      <c r="AE1395" s="19"/>
      <c r="AF1395" s="19"/>
    </row>
    <row r="1396" spans="1:32" x14ac:dyDescent="0.2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61"/>
      <c r="T1396" s="19"/>
      <c r="U1396" s="19"/>
      <c r="V1396" s="20"/>
      <c r="W1396" s="20"/>
      <c r="X1396" s="19"/>
      <c r="Y1396" s="19"/>
      <c r="Z1396" s="19"/>
      <c r="AA1396" s="19"/>
      <c r="AB1396" s="19"/>
      <c r="AC1396" s="19"/>
      <c r="AD1396" s="19"/>
      <c r="AE1396" s="19"/>
      <c r="AF1396" s="19"/>
    </row>
    <row r="1397" spans="1:32" x14ac:dyDescent="0.2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61"/>
      <c r="T1397" s="19"/>
      <c r="U1397" s="19"/>
      <c r="V1397" s="20"/>
      <c r="W1397" s="20"/>
      <c r="X1397" s="19"/>
      <c r="Y1397" s="19"/>
      <c r="Z1397" s="19"/>
      <c r="AA1397" s="19"/>
      <c r="AB1397" s="19"/>
      <c r="AC1397" s="19"/>
      <c r="AD1397" s="19"/>
      <c r="AE1397" s="19"/>
      <c r="AF1397" s="19"/>
    </row>
    <row r="1398" spans="1:32" x14ac:dyDescent="0.2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61"/>
      <c r="T1398" s="19"/>
      <c r="U1398" s="19"/>
      <c r="V1398" s="20"/>
      <c r="W1398" s="20"/>
      <c r="X1398" s="19"/>
      <c r="Y1398" s="19"/>
      <c r="Z1398" s="19"/>
      <c r="AA1398" s="19"/>
      <c r="AB1398" s="19"/>
      <c r="AC1398" s="19"/>
      <c r="AD1398" s="19"/>
      <c r="AE1398" s="19"/>
      <c r="AF1398" s="19"/>
    </row>
    <row r="1399" spans="1:32" x14ac:dyDescent="0.2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61"/>
      <c r="T1399" s="19"/>
      <c r="U1399" s="19"/>
      <c r="V1399" s="20"/>
      <c r="W1399" s="20"/>
      <c r="X1399" s="19"/>
      <c r="Y1399" s="19"/>
      <c r="Z1399" s="19"/>
      <c r="AA1399" s="19"/>
      <c r="AB1399" s="19"/>
      <c r="AC1399" s="19"/>
      <c r="AD1399" s="19"/>
      <c r="AE1399" s="19"/>
      <c r="AF1399" s="19"/>
    </row>
    <row r="1400" spans="1:32" x14ac:dyDescent="0.2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61"/>
      <c r="T1400" s="19"/>
      <c r="U1400" s="19"/>
      <c r="V1400" s="20"/>
      <c r="W1400" s="20"/>
      <c r="X1400" s="19"/>
      <c r="Y1400" s="19"/>
      <c r="Z1400" s="19"/>
      <c r="AA1400" s="19"/>
      <c r="AB1400" s="19"/>
      <c r="AC1400" s="19"/>
      <c r="AD1400" s="19"/>
      <c r="AE1400" s="19"/>
      <c r="AF1400" s="19"/>
    </row>
    <row r="1401" spans="1:32" x14ac:dyDescent="0.2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61"/>
      <c r="T1401" s="19"/>
      <c r="U1401" s="19"/>
      <c r="V1401" s="20"/>
      <c r="W1401" s="20"/>
      <c r="X1401" s="19"/>
      <c r="Y1401" s="19"/>
      <c r="Z1401" s="19"/>
      <c r="AA1401" s="19"/>
      <c r="AB1401" s="19"/>
      <c r="AC1401" s="19"/>
      <c r="AD1401" s="19"/>
      <c r="AE1401" s="19"/>
      <c r="AF1401" s="19"/>
    </row>
    <row r="1402" spans="1:32" x14ac:dyDescent="0.2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61"/>
      <c r="T1402" s="19"/>
      <c r="U1402" s="19"/>
      <c r="V1402" s="20"/>
      <c r="W1402" s="20"/>
      <c r="X1402" s="19"/>
      <c r="Y1402" s="19"/>
      <c r="Z1402" s="19"/>
      <c r="AA1402" s="19"/>
      <c r="AB1402" s="19"/>
      <c r="AC1402" s="19"/>
      <c r="AD1402" s="19"/>
      <c r="AE1402" s="19"/>
      <c r="AF1402" s="19"/>
    </row>
    <row r="1403" spans="1:32" x14ac:dyDescent="0.2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61"/>
      <c r="T1403" s="19"/>
      <c r="U1403" s="19"/>
      <c r="V1403" s="20"/>
      <c r="W1403" s="20"/>
      <c r="X1403" s="19"/>
      <c r="Y1403" s="19"/>
      <c r="Z1403" s="19"/>
      <c r="AA1403" s="19"/>
      <c r="AB1403" s="19"/>
      <c r="AC1403" s="19"/>
      <c r="AD1403" s="19"/>
      <c r="AE1403" s="19"/>
      <c r="AF1403" s="19"/>
    </row>
    <row r="1404" spans="1:32" x14ac:dyDescent="0.2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61"/>
      <c r="T1404" s="19"/>
      <c r="U1404" s="19"/>
      <c r="V1404" s="20"/>
      <c r="W1404" s="20"/>
      <c r="X1404" s="19"/>
      <c r="Y1404" s="19"/>
      <c r="Z1404" s="19"/>
      <c r="AA1404" s="19"/>
      <c r="AB1404" s="19"/>
      <c r="AC1404" s="19"/>
      <c r="AD1404" s="19"/>
      <c r="AE1404" s="19"/>
      <c r="AF1404" s="19"/>
    </row>
    <row r="1405" spans="1:32" x14ac:dyDescent="0.2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61"/>
      <c r="T1405" s="19"/>
      <c r="U1405" s="19"/>
      <c r="V1405" s="20"/>
      <c r="W1405" s="20"/>
      <c r="X1405" s="19"/>
      <c r="Y1405" s="19"/>
      <c r="Z1405" s="19"/>
      <c r="AA1405" s="19"/>
      <c r="AB1405" s="19"/>
      <c r="AC1405" s="19"/>
      <c r="AD1405" s="19"/>
      <c r="AE1405" s="19"/>
      <c r="AF1405" s="19"/>
    </row>
    <row r="1406" spans="1:32" x14ac:dyDescent="0.2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61"/>
      <c r="T1406" s="19"/>
      <c r="U1406" s="19"/>
      <c r="V1406" s="20"/>
      <c r="W1406" s="20"/>
      <c r="X1406" s="19"/>
      <c r="Y1406" s="19"/>
      <c r="Z1406" s="19"/>
      <c r="AA1406" s="19"/>
      <c r="AB1406" s="19"/>
      <c r="AC1406" s="19"/>
      <c r="AD1406" s="19"/>
      <c r="AE1406" s="19"/>
      <c r="AF1406" s="19"/>
    </row>
    <row r="1407" spans="1:32" x14ac:dyDescent="0.2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61"/>
      <c r="T1407" s="19"/>
      <c r="U1407" s="19"/>
      <c r="V1407" s="20"/>
      <c r="W1407" s="20"/>
      <c r="X1407" s="19"/>
      <c r="Y1407" s="19"/>
      <c r="Z1407" s="19"/>
      <c r="AA1407" s="19"/>
      <c r="AB1407" s="19"/>
      <c r="AC1407" s="19"/>
      <c r="AD1407" s="19"/>
      <c r="AE1407" s="19"/>
      <c r="AF1407" s="19"/>
    </row>
    <row r="1408" spans="1:32" x14ac:dyDescent="0.2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61"/>
      <c r="T1408" s="19"/>
      <c r="U1408" s="19"/>
      <c r="V1408" s="20"/>
      <c r="W1408" s="20"/>
      <c r="X1408" s="19"/>
      <c r="Y1408" s="19"/>
      <c r="Z1408" s="19"/>
      <c r="AA1408" s="19"/>
      <c r="AB1408" s="19"/>
      <c r="AC1408" s="19"/>
      <c r="AD1408" s="19"/>
      <c r="AE1408" s="19"/>
      <c r="AF1408" s="19"/>
    </row>
    <row r="1409" spans="1:32" x14ac:dyDescent="0.2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61"/>
      <c r="T1409" s="19"/>
      <c r="U1409" s="19"/>
      <c r="V1409" s="20"/>
      <c r="W1409" s="20"/>
      <c r="X1409" s="19"/>
      <c r="Y1409" s="19"/>
      <c r="Z1409" s="19"/>
      <c r="AA1409" s="19"/>
      <c r="AB1409" s="19"/>
      <c r="AC1409" s="19"/>
      <c r="AD1409" s="19"/>
      <c r="AE1409" s="19"/>
      <c r="AF1409" s="19"/>
    </row>
    <row r="1410" spans="1:32" x14ac:dyDescent="0.2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61"/>
      <c r="T1410" s="19"/>
      <c r="U1410" s="19"/>
      <c r="V1410" s="20"/>
      <c r="W1410" s="20"/>
      <c r="X1410" s="19"/>
      <c r="Y1410" s="19"/>
      <c r="Z1410" s="19"/>
      <c r="AA1410" s="19"/>
      <c r="AB1410" s="19"/>
      <c r="AC1410" s="19"/>
      <c r="AD1410" s="19"/>
      <c r="AE1410" s="19"/>
      <c r="AF1410" s="19"/>
    </row>
    <row r="1411" spans="1:32" x14ac:dyDescent="0.2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61"/>
      <c r="T1411" s="19"/>
      <c r="U1411" s="19"/>
      <c r="V1411" s="20"/>
      <c r="W1411" s="20"/>
      <c r="X1411" s="19"/>
      <c r="Y1411" s="19"/>
      <c r="Z1411" s="19"/>
      <c r="AA1411" s="19"/>
      <c r="AB1411" s="19"/>
      <c r="AC1411" s="19"/>
      <c r="AD1411" s="19"/>
      <c r="AE1411" s="19"/>
      <c r="AF1411" s="19"/>
    </row>
    <row r="1412" spans="1:32" x14ac:dyDescent="0.2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61"/>
      <c r="T1412" s="19"/>
      <c r="U1412" s="19"/>
      <c r="V1412" s="20"/>
      <c r="W1412" s="20"/>
      <c r="X1412" s="19"/>
      <c r="Y1412" s="19"/>
      <c r="Z1412" s="19"/>
      <c r="AA1412" s="19"/>
      <c r="AB1412" s="19"/>
      <c r="AC1412" s="19"/>
      <c r="AD1412" s="19"/>
      <c r="AE1412" s="19"/>
      <c r="AF1412" s="19"/>
    </row>
    <row r="1413" spans="1:32" x14ac:dyDescent="0.2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61"/>
      <c r="T1413" s="19"/>
      <c r="U1413" s="19"/>
      <c r="V1413" s="20"/>
      <c r="W1413" s="20"/>
      <c r="X1413" s="19"/>
      <c r="Y1413" s="19"/>
      <c r="Z1413" s="19"/>
      <c r="AA1413" s="19"/>
      <c r="AB1413" s="19"/>
      <c r="AC1413" s="19"/>
      <c r="AD1413" s="19"/>
      <c r="AE1413" s="19"/>
      <c r="AF1413" s="19"/>
    </row>
    <row r="1414" spans="1:32" x14ac:dyDescent="0.2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61"/>
      <c r="T1414" s="19"/>
      <c r="U1414" s="19"/>
      <c r="V1414" s="20"/>
      <c r="W1414" s="20"/>
      <c r="X1414" s="19"/>
      <c r="Y1414" s="19"/>
      <c r="Z1414" s="19"/>
      <c r="AA1414" s="19"/>
      <c r="AB1414" s="19"/>
      <c r="AC1414" s="19"/>
      <c r="AD1414" s="19"/>
      <c r="AE1414" s="19"/>
      <c r="AF1414" s="19"/>
    </row>
    <row r="1415" spans="1:32" x14ac:dyDescent="0.2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61"/>
      <c r="T1415" s="19"/>
      <c r="U1415" s="19"/>
      <c r="V1415" s="20"/>
      <c r="W1415" s="20"/>
      <c r="X1415" s="19"/>
      <c r="Y1415" s="19"/>
      <c r="Z1415" s="19"/>
      <c r="AA1415" s="19"/>
      <c r="AB1415" s="19"/>
      <c r="AC1415" s="19"/>
      <c r="AD1415" s="19"/>
      <c r="AE1415" s="19"/>
      <c r="AF1415" s="19"/>
    </row>
    <row r="1416" spans="1:32" x14ac:dyDescent="0.2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61"/>
      <c r="T1416" s="19"/>
      <c r="U1416" s="19"/>
      <c r="V1416" s="20"/>
      <c r="W1416" s="20"/>
      <c r="X1416" s="19"/>
      <c r="Y1416" s="19"/>
      <c r="Z1416" s="19"/>
      <c r="AA1416" s="19"/>
      <c r="AB1416" s="19"/>
      <c r="AC1416" s="19"/>
      <c r="AD1416" s="19"/>
      <c r="AE1416" s="19"/>
      <c r="AF1416" s="19"/>
    </row>
    <row r="1417" spans="1:32" x14ac:dyDescent="0.2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61"/>
      <c r="T1417" s="19"/>
      <c r="U1417" s="19"/>
      <c r="V1417" s="20"/>
      <c r="W1417" s="20"/>
      <c r="X1417" s="19"/>
      <c r="Y1417" s="19"/>
      <c r="Z1417" s="19"/>
      <c r="AA1417" s="19"/>
      <c r="AB1417" s="19"/>
      <c r="AC1417" s="19"/>
      <c r="AD1417" s="19"/>
      <c r="AE1417" s="19"/>
      <c r="AF1417" s="19"/>
    </row>
    <row r="1418" spans="1:32" x14ac:dyDescent="0.2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61"/>
      <c r="T1418" s="19"/>
      <c r="U1418" s="19"/>
      <c r="V1418" s="20"/>
      <c r="W1418" s="20"/>
      <c r="X1418" s="19"/>
      <c r="Y1418" s="19"/>
      <c r="Z1418" s="19"/>
      <c r="AA1418" s="19"/>
      <c r="AB1418" s="19"/>
      <c r="AC1418" s="19"/>
      <c r="AD1418" s="19"/>
      <c r="AE1418" s="19"/>
      <c r="AF1418" s="19"/>
    </row>
    <row r="1419" spans="1:32" x14ac:dyDescent="0.2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61"/>
      <c r="T1419" s="19"/>
      <c r="U1419" s="19"/>
      <c r="V1419" s="20"/>
      <c r="W1419" s="20"/>
      <c r="X1419" s="19"/>
      <c r="Y1419" s="19"/>
      <c r="Z1419" s="19"/>
      <c r="AA1419" s="19"/>
      <c r="AB1419" s="19"/>
      <c r="AC1419" s="19"/>
      <c r="AD1419" s="19"/>
      <c r="AE1419" s="19"/>
      <c r="AF1419" s="19"/>
    </row>
    <row r="1420" spans="1:32" x14ac:dyDescent="0.2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61"/>
      <c r="T1420" s="19"/>
      <c r="U1420" s="19"/>
      <c r="V1420" s="20"/>
      <c r="W1420" s="20"/>
      <c r="X1420" s="19"/>
      <c r="Y1420" s="19"/>
      <c r="Z1420" s="19"/>
      <c r="AA1420" s="19"/>
      <c r="AB1420" s="19"/>
      <c r="AC1420" s="19"/>
      <c r="AD1420" s="19"/>
      <c r="AE1420" s="19"/>
      <c r="AF1420" s="19"/>
    </row>
    <row r="1421" spans="1:32" x14ac:dyDescent="0.2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61"/>
      <c r="T1421" s="19"/>
      <c r="U1421" s="19"/>
      <c r="V1421" s="20"/>
      <c r="W1421" s="20"/>
      <c r="X1421" s="19"/>
      <c r="Y1421" s="19"/>
      <c r="Z1421" s="19"/>
      <c r="AA1421" s="19"/>
      <c r="AB1421" s="19"/>
      <c r="AC1421" s="19"/>
      <c r="AD1421" s="19"/>
      <c r="AE1421" s="19"/>
      <c r="AF1421" s="19"/>
    </row>
    <row r="1422" spans="1:32" x14ac:dyDescent="0.2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61"/>
      <c r="T1422" s="19"/>
      <c r="U1422" s="19"/>
      <c r="V1422" s="20"/>
      <c r="W1422" s="20"/>
      <c r="X1422" s="19"/>
      <c r="Y1422" s="19"/>
      <c r="Z1422" s="19"/>
      <c r="AA1422" s="19"/>
      <c r="AB1422" s="19"/>
      <c r="AC1422" s="19"/>
      <c r="AD1422" s="19"/>
      <c r="AE1422" s="19"/>
      <c r="AF1422" s="19"/>
    </row>
    <row r="1423" spans="1:32" x14ac:dyDescent="0.2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61"/>
      <c r="T1423" s="19"/>
      <c r="U1423" s="19"/>
      <c r="V1423" s="20"/>
      <c r="W1423" s="20"/>
      <c r="X1423" s="19"/>
      <c r="Y1423" s="19"/>
      <c r="Z1423" s="19"/>
      <c r="AA1423" s="19"/>
      <c r="AB1423" s="19"/>
      <c r="AC1423" s="19"/>
      <c r="AD1423" s="19"/>
      <c r="AE1423" s="19"/>
      <c r="AF1423" s="19"/>
    </row>
    <row r="1424" spans="1:32" x14ac:dyDescent="0.2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61"/>
      <c r="T1424" s="19"/>
      <c r="U1424" s="19"/>
      <c r="V1424" s="20"/>
      <c r="W1424" s="20"/>
      <c r="X1424" s="19"/>
      <c r="Y1424" s="19"/>
      <c r="Z1424" s="19"/>
      <c r="AA1424" s="19"/>
      <c r="AB1424" s="19"/>
      <c r="AC1424" s="19"/>
      <c r="AD1424" s="19"/>
      <c r="AE1424" s="19"/>
      <c r="AF1424" s="19"/>
    </row>
    <row r="1425" spans="1:32" x14ac:dyDescent="0.2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61"/>
      <c r="T1425" s="19"/>
      <c r="U1425" s="19"/>
      <c r="V1425" s="20"/>
      <c r="W1425" s="20"/>
      <c r="X1425" s="19"/>
      <c r="Y1425" s="19"/>
      <c r="Z1425" s="19"/>
      <c r="AA1425" s="19"/>
      <c r="AB1425" s="19"/>
      <c r="AC1425" s="19"/>
      <c r="AD1425" s="19"/>
      <c r="AE1425" s="19"/>
      <c r="AF1425" s="19"/>
    </row>
    <row r="1426" spans="1:32" x14ac:dyDescent="0.2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61"/>
      <c r="T1426" s="19"/>
      <c r="U1426" s="19"/>
      <c r="V1426" s="20"/>
      <c r="W1426" s="20"/>
      <c r="X1426" s="19"/>
      <c r="Y1426" s="19"/>
      <c r="Z1426" s="19"/>
      <c r="AA1426" s="19"/>
      <c r="AB1426" s="19"/>
      <c r="AC1426" s="19"/>
      <c r="AD1426" s="19"/>
      <c r="AE1426" s="19"/>
      <c r="AF1426" s="19"/>
    </row>
    <row r="1427" spans="1:32" x14ac:dyDescent="0.2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61"/>
      <c r="T1427" s="19"/>
      <c r="U1427" s="19"/>
      <c r="V1427" s="20"/>
      <c r="W1427" s="20"/>
      <c r="X1427" s="19"/>
      <c r="Y1427" s="19"/>
      <c r="Z1427" s="19"/>
      <c r="AA1427" s="19"/>
      <c r="AB1427" s="19"/>
      <c r="AC1427" s="19"/>
      <c r="AD1427" s="19"/>
    </row>
    <row r="1428" spans="1:32" x14ac:dyDescent="0.2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61"/>
      <c r="T1428" s="19"/>
      <c r="U1428" s="19"/>
      <c r="V1428" s="20"/>
      <c r="W1428" s="20"/>
      <c r="X1428" s="19"/>
      <c r="Y1428" s="19"/>
      <c r="Z1428" s="19"/>
      <c r="AA1428" s="19"/>
      <c r="AB1428" s="19"/>
      <c r="AC1428" s="19"/>
      <c r="AD1428" s="19"/>
      <c r="AE1428" s="17"/>
    </row>
    <row r="1429" spans="1:32" x14ac:dyDescent="0.2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61"/>
      <c r="T1429" s="19"/>
      <c r="U1429" s="19"/>
      <c r="V1429" s="20"/>
      <c r="W1429" s="20"/>
      <c r="X1429" s="19"/>
      <c r="Y1429" s="19"/>
      <c r="Z1429" s="19"/>
      <c r="AA1429" s="19"/>
      <c r="AB1429" s="19"/>
      <c r="AC1429" s="19"/>
      <c r="AD1429" s="19"/>
      <c r="AE1429" s="17"/>
    </row>
    <row r="1430" spans="1:32" x14ac:dyDescent="0.2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61"/>
      <c r="T1430" s="19"/>
      <c r="U1430" s="19"/>
      <c r="V1430" s="20"/>
      <c r="W1430" s="20"/>
      <c r="X1430" s="19"/>
      <c r="Y1430" s="19"/>
      <c r="Z1430" s="19"/>
      <c r="AA1430" s="19"/>
      <c r="AB1430" s="19"/>
      <c r="AC1430" s="19"/>
      <c r="AD1430" s="19"/>
      <c r="AE1430" s="17"/>
    </row>
    <row r="1431" spans="1:32" x14ac:dyDescent="0.2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61"/>
      <c r="T1431" s="19"/>
      <c r="U1431" s="19"/>
      <c r="V1431" s="20"/>
      <c r="W1431" s="20"/>
      <c r="X1431" s="19"/>
      <c r="Y1431" s="19"/>
      <c r="Z1431" s="19"/>
      <c r="AA1431" s="19"/>
      <c r="AB1431" s="19"/>
      <c r="AC1431" s="19"/>
      <c r="AD1431" s="19"/>
      <c r="AE1431" s="17"/>
    </row>
    <row r="1432" spans="1:32" x14ac:dyDescent="0.2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61"/>
      <c r="T1432" s="19"/>
      <c r="U1432" s="19"/>
      <c r="V1432" s="20"/>
      <c r="W1432" s="20"/>
      <c r="X1432" s="19"/>
      <c r="Y1432" s="19"/>
      <c r="Z1432" s="19"/>
      <c r="AA1432" s="19"/>
      <c r="AB1432" s="19"/>
      <c r="AC1432" s="19"/>
      <c r="AD1432" s="19"/>
      <c r="AE1432" s="17"/>
    </row>
    <row r="1433" spans="1:32" x14ac:dyDescent="0.2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61"/>
      <c r="T1433" s="19"/>
      <c r="U1433" s="19"/>
      <c r="V1433" s="20"/>
      <c r="W1433" s="20"/>
      <c r="X1433" s="19"/>
      <c r="Y1433" s="19"/>
      <c r="Z1433" s="19"/>
      <c r="AA1433" s="19"/>
      <c r="AB1433" s="19"/>
      <c r="AC1433" s="19"/>
      <c r="AD1433" s="19"/>
      <c r="AE1433" s="17"/>
    </row>
    <row r="1434" spans="1:32" x14ac:dyDescent="0.2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61"/>
      <c r="T1434" s="19"/>
      <c r="U1434" s="19"/>
      <c r="V1434" s="20"/>
      <c r="W1434" s="20"/>
      <c r="X1434" s="19"/>
      <c r="Y1434" s="19"/>
      <c r="Z1434" s="19"/>
      <c r="AA1434" s="19"/>
      <c r="AB1434" s="19"/>
      <c r="AC1434" s="19"/>
      <c r="AD1434" s="19"/>
      <c r="AE1434" s="17"/>
    </row>
    <row r="1435" spans="1:32" x14ac:dyDescent="0.2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61"/>
      <c r="T1435" s="19"/>
      <c r="U1435" s="19"/>
      <c r="V1435" s="20"/>
      <c r="W1435" s="20"/>
      <c r="X1435" s="19"/>
      <c r="Y1435" s="19"/>
      <c r="Z1435" s="19"/>
      <c r="AA1435" s="19"/>
      <c r="AB1435" s="19"/>
      <c r="AC1435" s="19"/>
      <c r="AD1435" s="19"/>
      <c r="AE1435" s="17"/>
    </row>
    <row r="1436" spans="1:32" x14ac:dyDescent="0.2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61"/>
      <c r="T1436" s="19"/>
      <c r="U1436" s="19"/>
      <c r="V1436" s="20"/>
      <c r="W1436" s="20"/>
      <c r="X1436" s="19"/>
      <c r="Y1436" s="19"/>
      <c r="Z1436" s="19"/>
      <c r="AA1436" s="19"/>
      <c r="AB1436" s="19"/>
      <c r="AC1436" s="19"/>
      <c r="AD1436" s="19"/>
      <c r="AE1436" s="17"/>
    </row>
    <row r="1437" spans="1:32" x14ac:dyDescent="0.2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61"/>
      <c r="T1437" s="19"/>
      <c r="U1437" s="19"/>
      <c r="V1437" s="20"/>
      <c r="W1437" s="20"/>
      <c r="X1437" s="19"/>
      <c r="Y1437" s="19"/>
      <c r="Z1437" s="19"/>
      <c r="AA1437" s="19"/>
      <c r="AB1437" s="19"/>
      <c r="AC1437" s="19"/>
      <c r="AD1437" s="19"/>
      <c r="AE1437" s="17"/>
    </row>
    <row r="1438" spans="1:32" x14ac:dyDescent="0.2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61"/>
      <c r="T1438" s="19"/>
      <c r="U1438" s="19"/>
      <c r="V1438" s="20"/>
      <c r="W1438" s="20"/>
      <c r="X1438" s="19"/>
      <c r="Y1438" s="19"/>
      <c r="Z1438" s="19"/>
      <c r="AA1438" s="19"/>
      <c r="AB1438" s="19"/>
      <c r="AC1438" s="19"/>
      <c r="AD1438" s="19"/>
      <c r="AE1438" s="17"/>
    </row>
    <row r="1439" spans="1:32" x14ac:dyDescent="0.2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61"/>
      <c r="T1439" s="19"/>
      <c r="U1439" s="19"/>
      <c r="V1439" s="20"/>
      <c r="W1439" s="20"/>
      <c r="X1439" s="19"/>
      <c r="Y1439" s="19"/>
      <c r="Z1439" s="19"/>
      <c r="AA1439" s="19"/>
      <c r="AB1439" s="19"/>
      <c r="AC1439" s="19"/>
      <c r="AD1439" s="19"/>
      <c r="AE1439" s="17"/>
    </row>
    <row r="1440" spans="1:32" x14ac:dyDescent="0.2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61"/>
      <c r="T1440" s="19"/>
      <c r="U1440" s="19"/>
      <c r="V1440" s="20"/>
      <c r="W1440" s="20"/>
      <c r="X1440" s="19"/>
      <c r="Y1440" s="19"/>
      <c r="Z1440" s="19"/>
      <c r="AA1440" s="19"/>
      <c r="AB1440" s="19"/>
      <c r="AC1440" s="19"/>
      <c r="AD1440" s="19"/>
      <c r="AE1440" s="17"/>
    </row>
    <row r="1441" spans="1:31" x14ac:dyDescent="0.2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61"/>
      <c r="T1441" s="19"/>
      <c r="U1441" s="19"/>
      <c r="V1441" s="20"/>
      <c r="W1441" s="20"/>
      <c r="X1441" s="19"/>
      <c r="Y1441" s="19"/>
      <c r="Z1441" s="19"/>
      <c r="AA1441" s="19"/>
      <c r="AB1441" s="19"/>
      <c r="AC1441" s="19"/>
      <c r="AD1441" s="19"/>
      <c r="AE1441" s="17"/>
    </row>
    <row r="1442" spans="1:31" x14ac:dyDescent="0.2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61"/>
      <c r="T1442" s="19"/>
      <c r="U1442" s="19"/>
      <c r="V1442" s="20"/>
      <c r="W1442" s="20"/>
      <c r="X1442" s="19"/>
      <c r="Y1442" s="19"/>
      <c r="Z1442" s="19"/>
      <c r="AA1442" s="19"/>
      <c r="AB1442" s="19"/>
      <c r="AC1442" s="19"/>
      <c r="AD1442" s="19"/>
      <c r="AE1442" s="17"/>
    </row>
    <row r="1443" spans="1:31" x14ac:dyDescent="0.2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61"/>
      <c r="T1443" s="19"/>
      <c r="U1443" s="19"/>
      <c r="V1443" s="20"/>
      <c r="W1443" s="20"/>
      <c r="X1443" s="19"/>
      <c r="Y1443" s="19"/>
      <c r="Z1443" s="19"/>
      <c r="AA1443" s="19"/>
      <c r="AB1443" s="19"/>
      <c r="AC1443" s="19"/>
      <c r="AD1443" s="19"/>
      <c r="AE1443" s="17"/>
    </row>
    <row r="1444" spans="1:31" x14ac:dyDescent="0.2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61"/>
      <c r="T1444" s="19"/>
      <c r="U1444" s="19"/>
      <c r="V1444" s="20"/>
      <c r="W1444" s="20"/>
      <c r="X1444" s="19"/>
      <c r="Y1444" s="19"/>
      <c r="Z1444" s="19"/>
      <c r="AA1444" s="19"/>
      <c r="AB1444" s="19"/>
      <c r="AC1444" s="19"/>
      <c r="AD1444" s="19"/>
      <c r="AE1444" s="17"/>
    </row>
    <row r="1445" spans="1:31" x14ac:dyDescent="0.2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61"/>
      <c r="T1445" s="19"/>
      <c r="U1445" s="19"/>
      <c r="V1445" s="20"/>
      <c r="W1445" s="20"/>
      <c r="X1445" s="19"/>
      <c r="Y1445" s="19"/>
      <c r="Z1445" s="19"/>
      <c r="AA1445" s="19"/>
      <c r="AB1445" s="19"/>
      <c r="AC1445" s="19"/>
      <c r="AD1445" s="19"/>
      <c r="AE1445" s="17"/>
    </row>
    <row r="1446" spans="1:31" x14ac:dyDescent="0.2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61"/>
      <c r="T1446" s="19"/>
      <c r="U1446" s="19"/>
      <c r="V1446" s="20"/>
      <c r="W1446" s="20"/>
      <c r="X1446" s="19"/>
      <c r="Y1446" s="19"/>
      <c r="Z1446" s="19"/>
      <c r="AA1446" s="19"/>
      <c r="AB1446" s="19"/>
      <c r="AC1446" s="19"/>
      <c r="AD1446" s="19"/>
      <c r="AE1446" s="17"/>
    </row>
    <row r="1447" spans="1:31" x14ac:dyDescent="0.2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61"/>
      <c r="T1447" s="19"/>
      <c r="U1447" s="19"/>
      <c r="V1447" s="20"/>
      <c r="W1447" s="20"/>
      <c r="X1447" s="19"/>
      <c r="Y1447" s="19"/>
      <c r="Z1447" s="19"/>
      <c r="AA1447" s="19"/>
      <c r="AB1447" s="19"/>
      <c r="AC1447" s="19"/>
      <c r="AD1447" s="19"/>
      <c r="AE1447" s="17"/>
    </row>
    <row r="1448" spans="1:31" x14ac:dyDescent="0.2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61"/>
      <c r="T1448" s="19"/>
      <c r="U1448" s="19"/>
      <c r="V1448" s="20"/>
      <c r="W1448" s="20"/>
      <c r="X1448" s="19"/>
      <c r="Y1448" s="19"/>
      <c r="Z1448" s="19"/>
      <c r="AA1448" s="19"/>
      <c r="AB1448" s="19"/>
      <c r="AC1448" s="19"/>
      <c r="AD1448" s="19"/>
      <c r="AE1448" s="17"/>
    </row>
    <row r="1449" spans="1:31" x14ac:dyDescent="0.2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61"/>
      <c r="T1449" s="19"/>
      <c r="U1449" s="19"/>
      <c r="V1449" s="20"/>
      <c r="W1449" s="20"/>
      <c r="X1449" s="19"/>
      <c r="Y1449" s="19"/>
      <c r="Z1449" s="19"/>
      <c r="AA1449" s="19"/>
      <c r="AB1449" s="19"/>
      <c r="AC1449" s="19"/>
      <c r="AD1449" s="19"/>
      <c r="AE1449" s="17"/>
    </row>
    <row r="1450" spans="1:31" x14ac:dyDescent="0.2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61"/>
      <c r="T1450" s="19"/>
      <c r="U1450" s="19"/>
      <c r="V1450" s="20"/>
      <c r="W1450" s="20"/>
      <c r="X1450" s="19"/>
      <c r="Y1450" s="19"/>
      <c r="Z1450" s="19"/>
      <c r="AA1450" s="19"/>
      <c r="AB1450" s="19"/>
      <c r="AC1450" s="19"/>
      <c r="AD1450" s="19"/>
      <c r="AE1450" s="17"/>
    </row>
    <row r="1451" spans="1:31" x14ac:dyDescent="0.2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61"/>
      <c r="T1451" s="19"/>
      <c r="U1451" s="19"/>
      <c r="V1451" s="20"/>
      <c r="W1451" s="20"/>
      <c r="X1451" s="19"/>
      <c r="Y1451" s="19"/>
      <c r="Z1451" s="19"/>
      <c r="AA1451" s="19"/>
      <c r="AB1451" s="19"/>
      <c r="AC1451" s="19"/>
      <c r="AD1451" s="19"/>
      <c r="AE1451" s="17"/>
    </row>
    <row r="1452" spans="1:31" x14ac:dyDescent="0.2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61"/>
      <c r="T1452" s="19"/>
      <c r="U1452" s="19"/>
      <c r="V1452" s="20"/>
      <c r="W1452" s="20"/>
      <c r="X1452" s="19"/>
      <c r="Y1452" s="19"/>
      <c r="Z1452" s="19"/>
      <c r="AA1452" s="19"/>
      <c r="AB1452" s="19"/>
      <c r="AC1452" s="19"/>
      <c r="AD1452" s="19"/>
      <c r="AE1452" s="17"/>
    </row>
    <row r="1453" spans="1:31" x14ac:dyDescent="0.2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61"/>
      <c r="T1453" s="19"/>
      <c r="U1453" s="19"/>
      <c r="V1453" s="20"/>
      <c r="W1453" s="20"/>
      <c r="X1453" s="19"/>
      <c r="Y1453" s="19"/>
      <c r="Z1453" s="19"/>
      <c r="AA1453" s="19"/>
      <c r="AB1453" s="19"/>
      <c r="AC1453" s="19"/>
      <c r="AD1453" s="19"/>
      <c r="AE1453" s="17"/>
    </row>
    <row r="1454" spans="1:31" x14ac:dyDescent="0.2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61"/>
      <c r="T1454" s="19"/>
      <c r="U1454" s="19"/>
      <c r="V1454" s="20"/>
      <c r="W1454" s="20"/>
      <c r="X1454" s="19"/>
      <c r="Y1454" s="19"/>
      <c r="Z1454" s="19"/>
      <c r="AA1454" s="19"/>
      <c r="AB1454" s="19"/>
      <c r="AC1454" s="19"/>
      <c r="AD1454" s="19"/>
      <c r="AE1454" s="17"/>
    </row>
    <row r="1455" spans="1:31" x14ac:dyDescent="0.2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61"/>
      <c r="T1455" s="19"/>
      <c r="U1455" s="19"/>
      <c r="V1455" s="20"/>
      <c r="W1455" s="20"/>
      <c r="X1455" s="19"/>
      <c r="Y1455" s="19"/>
      <c r="Z1455" s="19"/>
      <c r="AA1455" s="19"/>
      <c r="AB1455" s="19"/>
      <c r="AC1455" s="19"/>
      <c r="AD1455" s="19"/>
      <c r="AE1455" s="17"/>
    </row>
    <row r="1456" spans="1:31" x14ac:dyDescent="0.2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61"/>
      <c r="T1456" s="19"/>
      <c r="U1456" s="19"/>
      <c r="V1456" s="20"/>
      <c r="W1456" s="20"/>
      <c r="X1456" s="19"/>
      <c r="Y1456" s="19"/>
      <c r="Z1456" s="19"/>
      <c r="AA1456" s="19"/>
      <c r="AB1456" s="19"/>
      <c r="AC1456" s="19"/>
      <c r="AD1456" s="19"/>
      <c r="AE1456" s="17"/>
    </row>
    <row r="1457" spans="1:31" x14ac:dyDescent="0.2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61"/>
      <c r="T1457" s="19"/>
      <c r="U1457" s="19"/>
      <c r="V1457" s="20"/>
      <c r="W1457" s="20"/>
      <c r="X1457" s="19"/>
      <c r="Y1457" s="19"/>
      <c r="Z1457" s="19"/>
      <c r="AA1457" s="19"/>
      <c r="AB1457" s="19"/>
      <c r="AC1457" s="19"/>
      <c r="AD1457" s="19"/>
      <c r="AE1457" s="17"/>
    </row>
    <row r="1458" spans="1:31" x14ac:dyDescent="0.2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61"/>
      <c r="T1458" s="19"/>
      <c r="U1458" s="19"/>
      <c r="V1458" s="20"/>
      <c r="W1458" s="20"/>
      <c r="X1458" s="19"/>
      <c r="Y1458" s="19"/>
      <c r="Z1458" s="19"/>
      <c r="AA1458" s="19"/>
      <c r="AB1458" s="19"/>
      <c r="AC1458" s="19"/>
      <c r="AD1458" s="19"/>
      <c r="AE1458" s="17"/>
    </row>
    <row r="1459" spans="1:31" x14ac:dyDescent="0.2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61"/>
      <c r="T1459" s="19"/>
      <c r="U1459" s="19"/>
      <c r="V1459" s="20"/>
      <c r="W1459" s="20"/>
      <c r="X1459" s="19"/>
      <c r="Y1459" s="19"/>
      <c r="Z1459" s="19"/>
      <c r="AA1459" s="19"/>
      <c r="AB1459" s="19"/>
      <c r="AC1459" s="19"/>
      <c r="AD1459" s="19"/>
      <c r="AE1459" s="17"/>
    </row>
    <row r="1460" spans="1:31" x14ac:dyDescent="0.2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61"/>
      <c r="T1460" s="19"/>
      <c r="U1460" s="19"/>
      <c r="V1460" s="20"/>
      <c r="W1460" s="20"/>
      <c r="X1460" s="19"/>
      <c r="Y1460" s="19"/>
      <c r="Z1460" s="19"/>
      <c r="AA1460" s="19"/>
      <c r="AB1460" s="19"/>
      <c r="AC1460" s="19"/>
      <c r="AD1460" s="19"/>
      <c r="AE1460" s="17"/>
    </row>
    <row r="1461" spans="1:31" x14ac:dyDescent="0.2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61"/>
      <c r="T1461" s="19"/>
      <c r="U1461" s="19"/>
      <c r="V1461" s="20"/>
      <c r="W1461" s="20"/>
      <c r="X1461" s="19"/>
      <c r="Y1461" s="19"/>
      <c r="Z1461" s="19"/>
      <c r="AA1461" s="19"/>
      <c r="AB1461" s="19"/>
      <c r="AC1461" s="19"/>
      <c r="AD1461" s="19"/>
      <c r="AE1461" s="17"/>
    </row>
    <row r="1462" spans="1:31" x14ac:dyDescent="0.2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61"/>
      <c r="T1462" s="19"/>
      <c r="U1462" s="19"/>
      <c r="V1462" s="20"/>
      <c r="W1462" s="20"/>
      <c r="X1462" s="19"/>
      <c r="Y1462" s="19"/>
      <c r="Z1462" s="19"/>
      <c r="AA1462" s="19"/>
      <c r="AB1462" s="19"/>
      <c r="AC1462" s="19"/>
      <c r="AD1462" s="19"/>
      <c r="AE1462" s="17"/>
    </row>
    <row r="1463" spans="1:31" x14ac:dyDescent="0.2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61"/>
      <c r="T1463" s="19"/>
      <c r="U1463" s="19"/>
      <c r="V1463" s="20"/>
      <c r="W1463" s="20"/>
      <c r="X1463" s="19"/>
      <c r="Y1463" s="19"/>
      <c r="Z1463" s="19"/>
      <c r="AA1463" s="19"/>
      <c r="AB1463" s="19"/>
      <c r="AC1463" s="19"/>
      <c r="AD1463" s="19"/>
      <c r="AE1463" s="17"/>
    </row>
    <row r="1464" spans="1:31" x14ac:dyDescent="0.2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61"/>
      <c r="T1464" s="19"/>
      <c r="U1464" s="19"/>
      <c r="V1464" s="20"/>
      <c r="W1464" s="20"/>
      <c r="X1464" s="19"/>
      <c r="Y1464" s="19"/>
      <c r="Z1464" s="19"/>
      <c r="AA1464" s="19"/>
      <c r="AB1464" s="19"/>
      <c r="AC1464" s="19"/>
      <c r="AD1464" s="19"/>
      <c r="AE1464" s="17"/>
    </row>
    <row r="1465" spans="1:31" x14ac:dyDescent="0.2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61"/>
      <c r="T1465" s="19"/>
      <c r="U1465" s="19"/>
      <c r="V1465" s="20"/>
      <c r="W1465" s="20"/>
      <c r="X1465" s="19"/>
      <c r="Y1465" s="19"/>
      <c r="Z1465" s="19"/>
      <c r="AA1465" s="19"/>
      <c r="AB1465" s="19"/>
      <c r="AC1465" s="19"/>
      <c r="AD1465" s="19"/>
      <c r="AE1465" s="17"/>
    </row>
    <row r="1466" spans="1:31" x14ac:dyDescent="0.2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61"/>
      <c r="T1466" s="19"/>
      <c r="U1466" s="19"/>
      <c r="V1466" s="20"/>
      <c r="W1466" s="20"/>
      <c r="X1466" s="19"/>
      <c r="Y1466" s="19"/>
      <c r="Z1466" s="19"/>
      <c r="AA1466" s="19"/>
      <c r="AB1466" s="19"/>
      <c r="AC1466" s="19"/>
      <c r="AD1466" s="19"/>
      <c r="AE1466" s="17"/>
    </row>
    <row r="1467" spans="1:31" x14ac:dyDescent="0.2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61"/>
      <c r="T1467" s="19"/>
      <c r="U1467" s="19"/>
      <c r="V1467" s="20"/>
      <c r="W1467" s="20"/>
      <c r="X1467" s="19"/>
      <c r="Y1467" s="19"/>
      <c r="Z1467" s="19"/>
      <c r="AA1467" s="19"/>
      <c r="AB1467" s="19"/>
      <c r="AC1467" s="19"/>
      <c r="AD1467" s="19"/>
      <c r="AE1467" s="17"/>
    </row>
    <row r="1468" spans="1:31" x14ac:dyDescent="0.2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61"/>
      <c r="T1468" s="19"/>
      <c r="U1468" s="19"/>
      <c r="V1468" s="20"/>
      <c r="W1468" s="20"/>
      <c r="X1468" s="19"/>
      <c r="Y1468" s="19"/>
      <c r="Z1468" s="19"/>
      <c r="AA1468" s="19"/>
      <c r="AB1468" s="19"/>
      <c r="AC1468" s="19"/>
      <c r="AD1468" s="19"/>
      <c r="AE1468" s="17"/>
    </row>
    <row r="1469" spans="1:31" x14ac:dyDescent="0.2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61"/>
      <c r="T1469" s="19"/>
      <c r="U1469" s="19"/>
      <c r="V1469" s="20"/>
      <c r="W1469" s="20"/>
      <c r="X1469" s="19"/>
      <c r="Y1469" s="19"/>
      <c r="Z1469" s="19"/>
      <c r="AA1469" s="19"/>
      <c r="AB1469" s="19"/>
      <c r="AC1469" s="19"/>
      <c r="AD1469" s="19"/>
      <c r="AE1469" s="17"/>
    </row>
    <row r="1470" spans="1:31" x14ac:dyDescent="0.2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61"/>
      <c r="T1470" s="19"/>
      <c r="U1470" s="19"/>
      <c r="V1470" s="20"/>
      <c r="W1470" s="20"/>
      <c r="X1470" s="19"/>
      <c r="Y1470" s="19"/>
      <c r="Z1470" s="19"/>
      <c r="AA1470" s="19"/>
      <c r="AB1470" s="19"/>
      <c r="AC1470" s="19"/>
      <c r="AD1470" s="19"/>
      <c r="AE1470" s="17"/>
    </row>
    <row r="1471" spans="1:31" x14ac:dyDescent="0.2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61"/>
      <c r="T1471" s="19"/>
      <c r="U1471" s="19"/>
      <c r="V1471" s="20"/>
      <c r="W1471" s="20"/>
      <c r="X1471" s="19"/>
      <c r="Y1471" s="19"/>
      <c r="Z1471" s="19"/>
      <c r="AA1471" s="19"/>
      <c r="AB1471" s="19"/>
      <c r="AC1471" s="19"/>
      <c r="AD1471" s="19"/>
      <c r="AE1471" s="17"/>
    </row>
    <row r="1472" spans="1:31" x14ac:dyDescent="0.2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61"/>
      <c r="T1472" s="19"/>
      <c r="U1472" s="19"/>
      <c r="V1472" s="20"/>
      <c r="W1472" s="20"/>
      <c r="X1472" s="19"/>
      <c r="Y1472" s="19"/>
      <c r="Z1472" s="19"/>
      <c r="AA1472" s="19"/>
      <c r="AB1472" s="19"/>
      <c r="AC1472" s="19"/>
      <c r="AD1472" s="19"/>
      <c r="AE1472" s="17"/>
    </row>
    <row r="1473" spans="1:31" x14ac:dyDescent="0.2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61"/>
      <c r="T1473" s="19"/>
      <c r="U1473" s="19"/>
      <c r="V1473" s="20"/>
      <c r="W1473" s="20"/>
      <c r="X1473" s="19"/>
      <c r="Y1473" s="19"/>
      <c r="Z1473" s="19"/>
      <c r="AA1473" s="19"/>
      <c r="AB1473" s="19"/>
      <c r="AC1473" s="19"/>
      <c r="AD1473" s="19"/>
      <c r="AE1473" s="17"/>
    </row>
    <row r="1474" spans="1:31" x14ac:dyDescent="0.2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61"/>
      <c r="T1474" s="19"/>
      <c r="U1474" s="19"/>
      <c r="V1474" s="20"/>
      <c r="W1474" s="20"/>
      <c r="X1474" s="19"/>
      <c r="Y1474" s="19"/>
      <c r="Z1474" s="19"/>
      <c r="AA1474" s="19"/>
      <c r="AB1474" s="19"/>
      <c r="AC1474" s="19"/>
      <c r="AD1474" s="19"/>
      <c r="AE1474" s="17"/>
    </row>
    <row r="1475" spans="1:31" x14ac:dyDescent="0.2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61"/>
      <c r="T1475" s="19"/>
      <c r="U1475" s="19"/>
      <c r="V1475" s="20"/>
      <c r="W1475" s="20"/>
      <c r="X1475" s="19"/>
      <c r="Y1475" s="19"/>
      <c r="Z1475" s="19"/>
      <c r="AA1475" s="19"/>
      <c r="AB1475" s="19"/>
      <c r="AC1475" s="19"/>
      <c r="AD1475" s="19"/>
      <c r="AE1475" s="17"/>
    </row>
    <row r="1476" spans="1:31" x14ac:dyDescent="0.2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61"/>
      <c r="T1476" s="19"/>
      <c r="U1476" s="19"/>
      <c r="V1476" s="20"/>
      <c r="W1476" s="20"/>
      <c r="X1476" s="19"/>
      <c r="Y1476" s="19"/>
      <c r="Z1476" s="19"/>
      <c r="AA1476" s="19"/>
      <c r="AB1476" s="19"/>
      <c r="AC1476" s="19"/>
      <c r="AD1476" s="19"/>
      <c r="AE1476" s="17"/>
    </row>
    <row r="1477" spans="1:31" x14ac:dyDescent="0.2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61"/>
      <c r="T1477" s="19"/>
      <c r="U1477" s="19"/>
      <c r="V1477" s="20"/>
      <c r="W1477" s="20"/>
      <c r="X1477" s="19"/>
      <c r="Y1477" s="19"/>
      <c r="Z1477" s="19"/>
      <c r="AA1477" s="19"/>
      <c r="AB1477" s="19"/>
      <c r="AC1477" s="19"/>
      <c r="AD1477" s="19"/>
      <c r="AE1477" s="17"/>
    </row>
    <row r="1478" spans="1:31" x14ac:dyDescent="0.2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61"/>
      <c r="T1478" s="19"/>
      <c r="U1478" s="19"/>
      <c r="V1478" s="20"/>
      <c r="W1478" s="20"/>
      <c r="X1478" s="19"/>
      <c r="Y1478" s="19"/>
      <c r="Z1478" s="19"/>
      <c r="AA1478" s="19"/>
      <c r="AB1478" s="19"/>
      <c r="AC1478" s="19"/>
      <c r="AD1478" s="19"/>
      <c r="AE1478" s="17"/>
    </row>
    <row r="1479" spans="1:31" x14ac:dyDescent="0.2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61"/>
      <c r="T1479" s="19"/>
      <c r="U1479" s="19"/>
      <c r="V1479" s="20"/>
      <c r="W1479" s="20"/>
      <c r="X1479" s="19"/>
      <c r="Y1479" s="19"/>
      <c r="Z1479" s="19"/>
      <c r="AA1479" s="19"/>
      <c r="AB1479" s="19"/>
      <c r="AC1479" s="19"/>
      <c r="AD1479" s="19"/>
      <c r="AE1479" s="17"/>
    </row>
    <row r="1480" spans="1:31" x14ac:dyDescent="0.2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61"/>
      <c r="T1480" s="19"/>
      <c r="U1480" s="19"/>
      <c r="V1480" s="20"/>
      <c r="W1480" s="20"/>
      <c r="X1480" s="19"/>
      <c r="Y1480" s="19"/>
      <c r="Z1480" s="19"/>
      <c r="AA1480" s="19"/>
      <c r="AB1480" s="19"/>
      <c r="AC1480" s="19"/>
      <c r="AD1480" s="19"/>
      <c r="AE1480" s="17"/>
    </row>
    <row r="1481" spans="1:31" x14ac:dyDescent="0.2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61"/>
      <c r="T1481" s="19"/>
      <c r="U1481" s="19"/>
      <c r="V1481" s="20"/>
      <c r="W1481" s="20"/>
      <c r="X1481" s="19"/>
      <c r="Y1481" s="19"/>
      <c r="Z1481" s="19"/>
      <c r="AA1481" s="19"/>
      <c r="AB1481" s="19"/>
      <c r="AC1481" s="19"/>
      <c r="AD1481" s="19"/>
      <c r="AE1481" s="17"/>
    </row>
    <row r="1482" spans="1:31" x14ac:dyDescent="0.2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61"/>
      <c r="T1482" s="19"/>
      <c r="U1482" s="19"/>
      <c r="V1482" s="20"/>
      <c r="W1482" s="20"/>
      <c r="X1482" s="19"/>
      <c r="Y1482" s="19"/>
      <c r="Z1482" s="19"/>
      <c r="AA1482" s="19"/>
      <c r="AB1482" s="19"/>
      <c r="AC1482" s="19"/>
      <c r="AD1482" s="19"/>
      <c r="AE1482" s="17"/>
    </row>
    <row r="1483" spans="1:31" x14ac:dyDescent="0.2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61"/>
      <c r="T1483" s="19"/>
      <c r="U1483" s="19"/>
      <c r="V1483" s="20"/>
      <c r="W1483" s="20"/>
      <c r="X1483" s="19"/>
      <c r="Y1483" s="19"/>
      <c r="Z1483" s="19"/>
      <c r="AA1483" s="19"/>
      <c r="AB1483" s="19"/>
      <c r="AC1483" s="19"/>
      <c r="AD1483" s="19"/>
      <c r="AE1483" s="17"/>
    </row>
    <row r="1484" spans="1:31" x14ac:dyDescent="0.2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61"/>
      <c r="T1484" s="19"/>
      <c r="U1484" s="19"/>
      <c r="V1484" s="20"/>
      <c r="W1484" s="20"/>
      <c r="X1484" s="19"/>
      <c r="Y1484" s="19"/>
      <c r="Z1484" s="19"/>
      <c r="AA1484" s="19"/>
      <c r="AB1484" s="19"/>
      <c r="AC1484" s="19"/>
      <c r="AD1484" s="19"/>
      <c r="AE1484" s="17"/>
    </row>
    <row r="1485" spans="1:31" x14ac:dyDescent="0.2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61"/>
      <c r="T1485" s="19"/>
      <c r="U1485" s="19"/>
      <c r="V1485" s="20"/>
      <c r="W1485" s="20"/>
      <c r="X1485" s="19"/>
      <c r="Y1485" s="19"/>
      <c r="Z1485" s="19"/>
      <c r="AA1485" s="19"/>
      <c r="AB1485" s="19"/>
      <c r="AC1485" s="19"/>
      <c r="AD1485" s="19"/>
      <c r="AE1485" s="17"/>
    </row>
    <row r="1486" spans="1:31" x14ac:dyDescent="0.2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61"/>
      <c r="T1486" s="19"/>
      <c r="U1486" s="19"/>
      <c r="V1486" s="20"/>
      <c r="W1486" s="20"/>
      <c r="X1486" s="19"/>
      <c r="Y1486" s="19"/>
      <c r="Z1486" s="19"/>
      <c r="AA1486" s="19"/>
      <c r="AB1486" s="19"/>
      <c r="AC1486" s="19"/>
      <c r="AD1486" s="19"/>
      <c r="AE1486" s="17"/>
    </row>
    <row r="1487" spans="1:31" x14ac:dyDescent="0.2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61"/>
      <c r="T1487" s="19"/>
      <c r="U1487" s="19"/>
      <c r="V1487" s="20"/>
      <c r="W1487" s="20"/>
      <c r="X1487" s="19"/>
      <c r="Y1487" s="19"/>
      <c r="Z1487" s="19"/>
      <c r="AA1487" s="19"/>
      <c r="AB1487" s="19"/>
      <c r="AC1487" s="19"/>
      <c r="AD1487" s="19"/>
      <c r="AE1487" s="17"/>
    </row>
    <row r="1488" spans="1:31" x14ac:dyDescent="0.2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61"/>
      <c r="T1488" s="19"/>
      <c r="U1488" s="19"/>
      <c r="V1488" s="20"/>
      <c r="W1488" s="20"/>
      <c r="X1488" s="19"/>
      <c r="Y1488" s="19"/>
      <c r="Z1488" s="19"/>
      <c r="AA1488" s="19"/>
      <c r="AB1488" s="19"/>
      <c r="AC1488" s="19"/>
      <c r="AD1488" s="19"/>
      <c r="AE1488" s="17"/>
    </row>
    <row r="1489" spans="1:31" x14ac:dyDescent="0.2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61"/>
      <c r="T1489" s="19"/>
      <c r="U1489" s="19"/>
      <c r="V1489" s="20"/>
      <c r="W1489" s="20"/>
      <c r="X1489" s="19"/>
      <c r="Y1489" s="19"/>
      <c r="Z1489" s="19"/>
      <c r="AA1489" s="19"/>
      <c r="AB1489" s="19"/>
      <c r="AC1489" s="19"/>
      <c r="AD1489" s="19"/>
      <c r="AE1489" s="17"/>
    </row>
    <row r="1490" spans="1:31" x14ac:dyDescent="0.2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61"/>
      <c r="T1490" s="19"/>
      <c r="U1490" s="19"/>
      <c r="V1490" s="20"/>
      <c r="W1490" s="20"/>
      <c r="X1490" s="19"/>
      <c r="Y1490" s="19"/>
      <c r="Z1490" s="19"/>
      <c r="AA1490" s="19"/>
      <c r="AB1490" s="19"/>
      <c r="AC1490" s="19"/>
      <c r="AD1490" s="19"/>
      <c r="AE1490" s="17"/>
    </row>
    <row r="1491" spans="1:31" x14ac:dyDescent="0.2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61"/>
      <c r="T1491" s="19"/>
      <c r="U1491" s="19"/>
      <c r="V1491" s="20"/>
      <c r="W1491" s="20"/>
      <c r="X1491" s="19"/>
      <c r="Y1491" s="19"/>
      <c r="Z1491" s="19"/>
      <c r="AA1491" s="19"/>
      <c r="AB1491" s="19"/>
      <c r="AC1491" s="19"/>
      <c r="AD1491" s="19"/>
      <c r="AE1491" s="17"/>
    </row>
    <row r="1492" spans="1:31" x14ac:dyDescent="0.2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61"/>
      <c r="T1492" s="19"/>
      <c r="U1492" s="19"/>
      <c r="V1492" s="20"/>
      <c r="W1492" s="20"/>
      <c r="X1492" s="19"/>
      <c r="Y1492" s="19"/>
      <c r="Z1492" s="19"/>
      <c r="AA1492" s="19"/>
      <c r="AB1492" s="19"/>
      <c r="AC1492" s="19"/>
      <c r="AD1492" s="19"/>
      <c r="AE1492" s="17"/>
    </row>
    <row r="1493" spans="1:31" x14ac:dyDescent="0.2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61"/>
      <c r="T1493" s="19"/>
      <c r="U1493" s="19"/>
      <c r="V1493" s="20"/>
      <c r="W1493" s="20"/>
      <c r="X1493" s="19"/>
      <c r="Y1493" s="19"/>
      <c r="Z1493" s="19"/>
      <c r="AA1493" s="19"/>
      <c r="AB1493" s="19"/>
      <c r="AC1493" s="19"/>
      <c r="AD1493" s="19"/>
      <c r="AE1493" s="17"/>
    </row>
    <row r="1494" spans="1:31" x14ac:dyDescent="0.2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61"/>
      <c r="T1494" s="19"/>
      <c r="U1494" s="19"/>
      <c r="V1494" s="20"/>
      <c r="W1494" s="20"/>
      <c r="X1494" s="19"/>
      <c r="Y1494" s="19"/>
      <c r="Z1494" s="19"/>
      <c r="AA1494" s="19"/>
      <c r="AB1494" s="19"/>
      <c r="AC1494" s="19"/>
      <c r="AD1494" s="19"/>
      <c r="AE1494" s="17"/>
    </row>
    <row r="1495" spans="1:31" x14ac:dyDescent="0.2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61"/>
      <c r="T1495" s="19"/>
      <c r="U1495" s="19"/>
      <c r="V1495" s="20"/>
      <c r="W1495" s="20"/>
      <c r="X1495" s="19"/>
      <c r="Y1495" s="19"/>
      <c r="Z1495" s="19"/>
      <c r="AA1495" s="19"/>
      <c r="AB1495" s="19"/>
      <c r="AC1495" s="19"/>
      <c r="AD1495" s="19"/>
      <c r="AE1495" s="17"/>
    </row>
    <row r="1496" spans="1:31" x14ac:dyDescent="0.2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61"/>
      <c r="T1496" s="19"/>
      <c r="U1496" s="19"/>
      <c r="V1496" s="20"/>
      <c r="W1496" s="20"/>
      <c r="X1496" s="19"/>
      <c r="Y1496" s="19"/>
      <c r="Z1496" s="19"/>
      <c r="AA1496" s="19"/>
      <c r="AB1496" s="19"/>
      <c r="AC1496" s="19"/>
      <c r="AD1496" s="19"/>
      <c r="AE1496" s="17"/>
    </row>
    <row r="1497" spans="1:31" x14ac:dyDescent="0.2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61"/>
      <c r="T1497" s="19"/>
      <c r="U1497" s="19"/>
      <c r="V1497" s="20"/>
      <c r="W1497" s="20"/>
      <c r="X1497" s="19"/>
      <c r="Y1497" s="19"/>
      <c r="Z1497" s="19"/>
      <c r="AA1497" s="19"/>
      <c r="AB1497" s="19"/>
      <c r="AC1497" s="19"/>
      <c r="AD1497" s="19"/>
      <c r="AE1497" s="17"/>
    </row>
    <row r="1498" spans="1:31" x14ac:dyDescent="0.2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61"/>
      <c r="T1498" s="19"/>
      <c r="U1498" s="19"/>
      <c r="V1498" s="20"/>
      <c r="W1498" s="20"/>
      <c r="X1498" s="19"/>
      <c r="Y1498" s="19"/>
      <c r="Z1498" s="19"/>
      <c r="AA1498" s="19"/>
      <c r="AB1498" s="19"/>
      <c r="AC1498" s="19"/>
      <c r="AD1498" s="19"/>
      <c r="AE1498" s="17"/>
    </row>
    <row r="1499" spans="1:31" x14ac:dyDescent="0.2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61"/>
      <c r="T1499" s="19"/>
      <c r="U1499" s="19"/>
      <c r="V1499" s="20"/>
      <c r="W1499" s="20"/>
      <c r="X1499" s="19"/>
      <c r="Y1499" s="19"/>
      <c r="Z1499" s="19"/>
      <c r="AA1499" s="19"/>
      <c r="AB1499" s="19"/>
      <c r="AC1499" s="19"/>
      <c r="AD1499" s="19"/>
      <c r="AE1499" s="17"/>
    </row>
    <row r="1500" spans="1:31" x14ac:dyDescent="0.2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61"/>
      <c r="T1500" s="19"/>
      <c r="U1500" s="19"/>
      <c r="V1500" s="20"/>
      <c r="W1500" s="20"/>
      <c r="X1500" s="19"/>
      <c r="Y1500" s="19"/>
      <c r="Z1500" s="19"/>
      <c r="AA1500" s="19"/>
      <c r="AB1500" s="19"/>
      <c r="AC1500" s="19"/>
      <c r="AD1500" s="19"/>
      <c r="AE1500" s="17"/>
    </row>
    <row r="1501" spans="1:31" x14ac:dyDescent="0.2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61"/>
      <c r="T1501" s="19"/>
      <c r="U1501" s="19"/>
      <c r="V1501" s="20"/>
      <c r="W1501" s="20"/>
      <c r="X1501" s="19"/>
      <c r="Y1501" s="19"/>
      <c r="Z1501" s="19"/>
      <c r="AA1501" s="19"/>
      <c r="AB1501" s="19"/>
      <c r="AC1501" s="19"/>
      <c r="AD1501" s="19"/>
      <c r="AE1501" s="17"/>
    </row>
    <row r="1502" spans="1:31" x14ac:dyDescent="0.2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61"/>
      <c r="T1502" s="19"/>
      <c r="U1502" s="19"/>
      <c r="V1502" s="20"/>
      <c r="W1502" s="20"/>
      <c r="X1502" s="19"/>
      <c r="Y1502" s="19"/>
      <c r="Z1502" s="19"/>
      <c r="AA1502" s="19"/>
      <c r="AB1502" s="19"/>
      <c r="AC1502" s="19"/>
      <c r="AD1502" s="19"/>
      <c r="AE1502" s="17"/>
    </row>
    <row r="1503" spans="1:31" x14ac:dyDescent="0.2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61"/>
      <c r="T1503" s="19"/>
      <c r="U1503" s="19"/>
      <c r="V1503" s="20"/>
      <c r="W1503" s="20"/>
      <c r="X1503" s="19"/>
      <c r="Y1503" s="19"/>
      <c r="Z1503" s="19"/>
      <c r="AA1503" s="19"/>
      <c r="AB1503" s="19"/>
      <c r="AC1503" s="19"/>
      <c r="AD1503" s="19"/>
      <c r="AE1503" s="17"/>
    </row>
    <row r="1504" spans="1:31" x14ac:dyDescent="0.2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61"/>
      <c r="T1504" s="19"/>
      <c r="U1504" s="19"/>
      <c r="V1504" s="20"/>
      <c r="W1504" s="20"/>
      <c r="X1504" s="19"/>
      <c r="Y1504" s="19"/>
      <c r="Z1504" s="19"/>
      <c r="AA1504" s="19"/>
      <c r="AB1504" s="19"/>
      <c r="AC1504" s="19"/>
      <c r="AD1504" s="19"/>
      <c r="AE1504" s="17"/>
    </row>
    <row r="1505" spans="1:31" x14ac:dyDescent="0.2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61"/>
      <c r="T1505" s="19"/>
      <c r="U1505" s="19"/>
      <c r="V1505" s="20"/>
      <c r="W1505" s="20"/>
      <c r="X1505" s="19"/>
      <c r="Y1505" s="19"/>
      <c r="Z1505" s="19"/>
      <c r="AA1505" s="19"/>
      <c r="AB1505" s="19"/>
      <c r="AC1505" s="19"/>
      <c r="AD1505" s="19"/>
      <c r="AE1505" s="17"/>
    </row>
    <row r="1506" spans="1:31" x14ac:dyDescent="0.2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61"/>
      <c r="T1506" s="19"/>
      <c r="U1506" s="19"/>
      <c r="V1506" s="20"/>
      <c r="W1506" s="20"/>
      <c r="X1506" s="19"/>
      <c r="Y1506" s="19"/>
      <c r="Z1506" s="19"/>
      <c r="AA1506" s="19"/>
      <c r="AB1506" s="19"/>
      <c r="AC1506" s="19"/>
      <c r="AD1506" s="19"/>
      <c r="AE1506" s="17"/>
    </row>
    <row r="1507" spans="1:31" x14ac:dyDescent="0.2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61"/>
      <c r="T1507" s="19"/>
      <c r="U1507" s="19"/>
      <c r="V1507" s="20"/>
      <c r="W1507" s="20"/>
      <c r="X1507" s="19"/>
      <c r="Y1507" s="19"/>
      <c r="Z1507" s="19"/>
      <c r="AA1507" s="19"/>
      <c r="AB1507" s="19"/>
      <c r="AC1507" s="19"/>
      <c r="AD1507" s="19"/>
      <c r="AE1507" s="17"/>
    </row>
    <row r="1508" spans="1:31" x14ac:dyDescent="0.2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61"/>
      <c r="T1508" s="19"/>
      <c r="U1508" s="19"/>
      <c r="V1508" s="20"/>
      <c r="W1508" s="20"/>
      <c r="X1508" s="19"/>
      <c r="Y1508" s="19"/>
      <c r="Z1508" s="19"/>
      <c r="AA1508" s="19"/>
      <c r="AB1508" s="19"/>
      <c r="AC1508" s="19"/>
      <c r="AD1508" s="19"/>
      <c r="AE1508" s="17"/>
    </row>
    <row r="1509" spans="1:31" x14ac:dyDescent="0.2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61"/>
      <c r="T1509" s="19"/>
      <c r="U1509" s="19"/>
      <c r="V1509" s="20"/>
      <c r="W1509" s="20"/>
      <c r="X1509" s="19"/>
      <c r="Y1509" s="19"/>
      <c r="Z1509" s="19"/>
      <c r="AA1509" s="19"/>
      <c r="AB1509" s="19"/>
      <c r="AC1509" s="19"/>
      <c r="AD1509" s="19"/>
      <c r="AE1509" s="17"/>
    </row>
    <row r="1510" spans="1:31" x14ac:dyDescent="0.2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61"/>
      <c r="T1510" s="19"/>
      <c r="U1510" s="19"/>
      <c r="V1510" s="20"/>
      <c r="W1510" s="20"/>
      <c r="X1510" s="19"/>
      <c r="Y1510" s="19"/>
      <c r="Z1510" s="19"/>
      <c r="AA1510" s="19"/>
      <c r="AB1510" s="19"/>
      <c r="AC1510" s="19"/>
      <c r="AD1510" s="19"/>
      <c r="AE1510" s="17"/>
    </row>
    <row r="1511" spans="1:31" x14ac:dyDescent="0.2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61"/>
      <c r="T1511" s="19"/>
      <c r="U1511" s="19"/>
      <c r="V1511" s="20"/>
      <c r="W1511" s="20"/>
      <c r="X1511" s="19"/>
      <c r="Y1511" s="19"/>
      <c r="Z1511" s="19"/>
      <c r="AA1511" s="19"/>
      <c r="AB1511" s="19"/>
      <c r="AC1511" s="19"/>
      <c r="AD1511" s="19"/>
      <c r="AE1511" s="17"/>
    </row>
    <row r="1512" spans="1:31" x14ac:dyDescent="0.2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61"/>
      <c r="T1512" s="19"/>
      <c r="U1512" s="19"/>
      <c r="V1512" s="20"/>
      <c r="W1512" s="20"/>
      <c r="X1512" s="19"/>
      <c r="Y1512" s="19"/>
      <c r="Z1512" s="19"/>
      <c r="AA1512" s="19"/>
      <c r="AB1512" s="19"/>
      <c r="AC1512" s="19"/>
      <c r="AD1512" s="19"/>
      <c r="AE1512" s="17"/>
    </row>
    <row r="1513" spans="1:31" x14ac:dyDescent="0.2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61"/>
      <c r="T1513" s="19"/>
      <c r="U1513" s="19"/>
      <c r="V1513" s="20"/>
      <c r="W1513" s="20"/>
      <c r="X1513" s="19"/>
      <c r="Y1513" s="19"/>
      <c r="Z1513" s="19"/>
      <c r="AA1513" s="19"/>
      <c r="AB1513" s="19"/>
      <c r="AC1513" s="19"/>
      <c r="AD1513" s="19"/>
      <c r="AE1513" s="17"/>
    </row>
    <row r="1514" spans="1:31" x14ac:dyDescent="0.2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61"/>
      <c r="T1514" s="19"/>
      <c r="U1514" s="19"/>
      <c r="V1514" s="20"/>
      <c r="W1514" s="20"/>
      <c r="X1514" s="19"/>
      <c r="Y1514" s="19"/>
      <c r="Z1514" s="19"/>
      <c r="AA1514" s="19"/>
      <c r="AB1514" s="19"/>
      <c r="AC1514" s="19"/>
      <c r="AD1514" s="19"/>
      <c r="AE1514" s="17"/>
    </row>
    <row r="1515" spans="1:31" x14ac:dyDescent="0.2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61"/>
      <c r="T1515" s="19"/>
      <c r="U1515" s="19"/>
      <c r="V1515" s="20"/>
      <c r="W1515" s="20"/>
      <c r="X1515" s="19"/>
      <c r="Y1515" s="19"/>
      <c r="Z1515" s="19"/>
      <c r="AA1515" s="19"/>
      <c r="AB1515" s="19"/>
      <c r="AC1515" s="19"/>
      <c r="AD1515" s="19"/>
      <c r="AE1515" s="17"/>
    </row>
    <row r="1516" spans="1:31" x14ac:dyDescent="0.2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61"/>
      <c r="T1516" s="19"/>
      <c r="U1516" s="19"/>
      <c r="V1516" s="20"/>
      <c r="W1516" s="20"/>
      <c r="X1516" s="19"/>
      <c r="Y1516" s="19"/>
      <c r="Z1516" s="19"/>
      <c r="AA1516" s="19"/>
      <c r="AB1516" s="19"/>
      <c r="AC1516" s="19"/>
      <c r="AD1516" s="19"/>
      <c r="AE1516" s="17"/>
    </row>
    <row r="1517" spans="1:31" x14ac:dyDescent="0.2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61"/>
      <c r="T1517" s="19"/>
      <c r="U1517" s="19"/>
      <c r="V1517" s="20"/>
      <c r="W1517" s="20"/>
      <c r="X1517" s="19"/>
      <c r="Y1517" s="19"/>
      <c r="Z1517" s="19"/>
      <c r="AA1517" s="19"/>
      <c r="AB1517" s="19"/>
      <c r="AC1517" s="19"/>
      <c r="AD1517" s="19"/>
      <c r="AE1517" s="17"/>
    </row>
    <row r="1518" spans="1:31" x14ac:dyDescent="0.2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61"/>
      <c r="T1518" s="19"/>
      <c r="U1518" s="19"/>
      <c r="V1518" s="20"/>
      <c r="W1518" s="20"/>
      <c r="X1518" s="19"/>
      <c r="Y1518" s="19"/>
      <c r="Z1518" s="19"/>
      <c r="AA1518" s="19"/>
      <c r="AB1518" s="19"/>
      <c r="AC1518" s="19"/>
      <c r="AD1518" s="19"/>
      <c r="AE1518" s="17"/>
    </row>
    <row r="1519" spans="1:31" x14ac:dyDescent="0.2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61"/>
      <c r="T1519" s="19"/>
      <c r="U1519" s="19"/>
      <c r="V1519" s="20"/>
      <c r="W1519" s="20"/>
      <c r="X1519" s="19"/>
      <c r="Y1519" s="19"/>
      <c r="Z1519" s="19"/>
      <c r="AA1519" s="19"/>
      <c r="AB1519" s="19"/>
      <c r="AC1519" s="19"/>
      <c r="AD1519" s="19"/>
      <c r="AE1519" s="17"/>
    </row>
    <row r="1520" spans="1:31" x14ac:dyDescent="0.2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61"/>
      <c r="T1520" s="19"/>
      <c r="U1520" s="19"/>
      <c r="V1520" s="20"/>
      <c r="W1520" s="20"/>
      <c r="X1520" s="19"/>
      <c r="Y1520" s="19"/>
      <c r="Z1520" s="19"/>
      <c r="AA1520" s="19"/>
      <c r="AB1520" s="19"/>
      <c r="AC1520" s="19"/>
      <c r="AD1520" s="19"/>
      <c r="AE1520" s="17"/>
    </row>
    <row r="1521" spans="1:31" x14ac:dyDescent="0.2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61"/>
      <c r="T1521" s="19"/>
      <c r="U1521" s="19"/>
      <c r="V1521" s="20"/>
      <c r="W1521" s="20"/>
      <c r="X1521" s="19"/>
      <c r="Y1521" s="19"/>
      <c r="Z1521" s="19"/>
      <c r="AA1521" s="19"/>
      <c r="AB1521" s="19"/>
      <c r="AC1521" s="19"/>
      <c r="AD1521" s="19"/>
      <c r="AE1521" s="17"/>
    </row>
    <row r="1522" spans="1:31" x14ac:dyDescent="0.2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61"/>
      <c r="T1522" s="19"/>
      <c r="U1522" s="19"/>
      <c r="V1522" s="20"/>
      <c r="W1522" s="20"/>
      <c r="X1522" s="19"/>
      <c r="Y1522" s="19"/>
      <c r="Z1522" s="19"/>
      <c r="AA1522" s="19"/>
      <c r="AB1522" s="19"/>
      <c r="AC1522" s="19"/>
      <c r="AD1522" s="19"/>
      <c r="AE1522" s="17"/>
    </row>
    <row r="1523" spans="1:31" x14ac:dyDescent="0.2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61"/>
      <c r="T1523" s="19"/>
      <c r="U1523" s="19"/>
      <c r="V1523" s="20"/>
      <c r="W1523" s="20"/>
      <c r="X1523" s="19"/>
      <c r="Y1523" s="19"/>
      <c r="Z1523" s="19"/>
      <c r="AA1523" s="19"/>
      <c r="AB1523" s="19"/>
      <c r="AC1523" s="19"/>
      <c r="AD1523" s="19"/>
      <c r="AE1523" s="17"/>
    </row>
    <row r="1524" spans="1:31" x14ac:dyDescent="0.2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61"/>
      <c r="T1524" s="19"/>
      <c r="U1524" s="19"/>
      <c r="V1524" s="20"/>
      <c r="W1524" s="20"/>
      <c r="X1524" s="19"/>
      <c r="Y1524" s="19"/>
      <c r="Z1524" s="19"/>
      <c r="AA1524" s="19"/>
      <c r="AB1524" s="19"/>
      <c r="AC1524" s="19"/>
      <c r="AD1524" s="19"/>
      <c r="AE1524" s="17"/>
    </row>
    <row r="1525" spans="1:31" x14ac:dyDescent="0.2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61"/>
      <c r="T1525" s="19"/>
      <c r="U1525" s="19"/>
      <c r="V1525" s="20"/>
      <c r="W1525" s="20"/>
      <c r="X1525" s="19"/>
      <c r="Y1525" s="19"/>
      <c r="Z1525" s="19"/>
      <c r="AA1525" s="19"/>
      <c r="AB1525" s="19"/>
      <c r="AC1525" s="19"/>
      <c r="AD1525" s="19"/>
      <c r="AE1525" s="17"/>
    </row>
    <row r="1526" spans="1:31" x14ac:dyDescent="0.2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61"/>
      <c r="T1526" s="19"/>
      <c r="U1526" s="19"/>
      <c r="V1526" s="20"/>
      <c r="W1526" s="20"/>
      <c r="X1526" s="19"/>
      <c r="Y1526" s="19"/>
      <c r="Z1526" s="19"/>
      <c r="AA1526" s="19"/>
      <c r="AB1526" s="19"/>
      <c r="AC1526" s="19"/>
      <c r="AD1526" s="19"/>
      <c r="AE1526" s="17"/>
    </row>
    <row r="1527" spans="1:31" x14ac:dyDescent="0.2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61"/>
      <c r="T1527" s="19"/>
      <c r="U1527" s="19"/>
      <c r="V1527" s="20"/>
      <c r="W1527" s="20"/>
      <c r="X1527" s="19"/>
      <c r="Y1527" s="19"/>
      <c r="Z1527" s="19"/>
      <c r="AA1527" s="19"/>
      <c r="AB1527" s="19"/>
      <c r="AC1527" s="19"/>
      <c r="AD1527" s="19"/>
      <c r="AE1527" s="17"/>
    </row>
    <row r="1528" spans="1:31" x14ac:dyDescent="0.2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61"/>
      <c r="T1528" s="19"/>
      <c r="U1528" s="19"/>
      <c r="V1528" s="20"/>
      <c r="W1528" s="20"/>
      <c r="X1528" s="19"/>
      <c r="Y1528" s="19"/>
      <c r="Z1528" s="19"/>
      <c r="AA1528" s="19"/>
      <c r="AB1528" s="19"/>
      <c r="AC1528" s="19"/>
      <c r="AD1528" s="19"/>
      <c r="AE1528" s="17"/>
    </row>
    <row r="1529" spans="1:31" x14ac:dyDescent="0.2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61"/>
      <c r="T1529" s="19"/>
      <c r="U1529" s="19"/>
      <c r="V1529" s="20"/>
      <c r="W1529" s="20"/>
      <c r="X1529" s="19"/>
      <c r="Y1529" s="19"/>
      <c r="Z1529" s="19"/>
      <c r="AA1529" s="19"/>
      <c r="AB1529" s="19"/>
      <c r="AC1529" s="19"/>
      <c r="AD1529" s="19"/>
      <c r="AE1529" s="17"/>
    </row>
    <row r="1530" spans="1:31" x14ac:dyDescent="0.2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61"/>
      <c r="T1530" s="19"/>
      <c r="U1530" s="19"/>
      <c r="V1530" s="20"/>
      <c r="W1530" s="20"/>
      <c r="X1530" s="19"/>
      <c r="Y1530" s="19"/>
      <c r="Z1530" s="19"/>
      <c r="AA1530" s="19"/>
      <c r="AB1530" s="19"/>
      <c r="AC1530" s="19"/>
      <c r="AD1530" s="19"/>
      <c r="AE1530" s="17"/>
    </row>
    <row r="1531" spans="1:31" x14ac:dyDescent="0.2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61"/>
      <c r="T1531" s="19"/>
      <c r="U1531" s="19"/>
      <c r="V1531" s="20"/>
      <c r="W1531" s="20"/>
      <c r="X1531" s="19"/>
      <c r="Y1531" s="19"/>
      <c r="Z1531" s="19"/>
      <c r="AA1531" s="19"/>
      <c r="AB1531" s="19"/>
      <c r="AC1531" s="19"/>
      <c r="AD1531" s="19"/>
      <c r="AE1531" s="17"/>
    </row>
    <row r="1532" spans="1:31" x14ac:dyDescent="0.2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61"/>
      <c r="T1532" s="19"/>
      <c r="U1532" s="19"/>
      <c r="V1532" s="20"/>
      <c r="W1532" s="20"/>
      <c r="X1532" s="19"/>
      <c r="Y1532" s="19"/>
      <c r="Z1532" s="19"/>
      <c r="AA1532" s="19"/>
      <c r="AB1532" s="19"/>
      <c r="AC1532" s="19"/>
      <c r="AD1532" s="19"/>
      <c r="AE1532" s="17"/>
    </row>
    <row r="1533" spans="1:31" x14ac:dyDescent="0.2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61"/>
      <c r="T1533" s="19"/>
      <c r="U1533" s="19"/>
      <c r="V1533" s="20"/>
      <c r="W1533" s="20"/>
      <c r="X1533" s="19"/>
      <c r="Y1533" s="19"/>
      <c r="Z1533" s="19"/>
      <c r="AA1533" s="19"/>
      <c r="AB1533" s="19"/>
      <c r="AC1533" s="19"/>
      <c r="AD1533" s="19"/>
      <c r="AE1533" s="17"/>
    </row>
    <row r="1534" spans="1:31" x14ac:dyDescent="0.2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61"/>
      <c r="T1534" s="19"/>
      <c r="U1534" s="19"/>
      <c r="V1534" s="20"/>
      <c r="W1534" s="20"/>
      <c r="X1534" s="19"/>
      <c r="Y1534" s="19"/>
      <c r="Z1534" s="19"/>
      <c r="AA1534" s="19"/>
      <c r="AB1534" s="19"/>
      <c r="AC1534" s="19"/>
      <c r="AD1534" s="19"/>
      <c r="AE1534" s="17"/>
    </row>
    <row r="1535" spans="1:31" x14ac:dyDescent="0.2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61"/>
      <c r="T1535" s="19"/>
      <c r="U1535" s="19"/>
      <c r="V1535" s="20"/>
      <c r="W1535" s="20"/>
      <c r="X1535" s="19"/>
      <c r="Y1535" s="19"/>
      <c r="Z1535" s="19"/>
      <c r="AA1535" s="19"/>
      <c r="AB1535" s="19"/>
      <c r="AC1535" s="19"/>
      <c r="AD1535" s="19"/>
      <c r="AE1535" s="17"/>
    </row>
    <row r="1536" spans="1:31" x14ac:dyDescent="0.2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61"/>
      <c r="T1536" s="19"/>
      <c r="U1536" s="19"/>
      <c r="V1536" s="20"/>
      <c r="W1536" s="20"/>
      <c r="X1536" s="19"/>
      <c r="Y1536" s="19"/>
      <c r="Z1536" s="19"/>
      <c r="AA1536" s="19"/>
      <c r="AB1536" s="19"/>
      <c r="AC1536" s="19"/>
      <c r="AD1536" s="19"/>
      <c r="AE1536" s="17"/>
    </row>
    <row r="1537" spans="1:31" x14ac:dyDescent="0.2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61"/>
      <c r="T1537" s="19"/>
      <c r="U1537" s="19"/>
      <c r="V1537" s="20"/>
      <c r="W1537" s="20"/>
      <c r="X1537" s="19"/>
      <c r="Y1537" s="19"/>
      <c r="Z1537" s="19"/>
      <c r="AA1537" s="19"/>
      <c r="AB1537" s="19"/>
      <c r="AC1537" s="19"/>
      <c r="AD1537" s="19"/>
      <c r="AE1537" s="17"/>
    </row>
    <row r="1538" spans="1:31" x14ac:dyDescent="0.2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61"/>
      <c r="T1538" s="19"/>
      <c r="U1538" s="19"/>
      <c r="V1538" s="20"/>
      <c r="W1538" s="20"/>
      <c r="X1538" s="19"/>
      <c r="Y1538" s="19"/>
      <c r="Z1538" s="19"/>
      <c r="AA1538" s="19"/>
      <c r="AB1538" s="19"/>
      <c r="AC1538" s="19"/>
      <c r="AD1538" s="19"/>
      <c r="AE1538" s="17"/>
    </row>
    <row r="1539" spans="1:31" x14ac:dyDescent="0.2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61"/>
      <c r="T1539" s="19"/>
      <c r="U1539" s="19"/>
      <c r="V1539" s="20"/>
      <c r="W1539" s="20"/>
      <c r="X1539" s="19"/>
      <c r="Y1539" s="19"/>
      <c r="Z1539" s="19"/>
      <c r="AA1539" s="19"/>
      <c r="AB1539" s="19"/>
      <c r="AC1539" s="19"/>
      <c r="AD1539" s="19"/>
      <c r="AE1539" s="17"/>
    </row>
    <row r="1540" spans="1:31" x14ac:dyDescent="0.2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61"/>
      <c r="T1540" s="19"/>
      <c r="U1540" s="19"/>
      <c r="V1540" s="20"/>
      <c r="W1540" s="20"/>
      <c r="X1540" s="19"/>
      <c r="Y1540" s="19"/>
      <c r="Z1540" s="19"/>
      <c r="AA1540" s="19"/>
      <c r="AB1540" s="19"/>
      <c r="AC1540" s="19"/>
      <c r="AD1540" s="19"/>
      <c r="AE1540" s="17"/>
    </row>
    <row r="1541" spans="1:31" x14ac:dyDescent="0.2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61"/>
      <c r="T1541" s="19"/>
      <c r="U1541" s="19"/>
      <c r="V1541" s="20"/>
      <c r="W1541" s="20"/>
      <c r="X1541" s="19"/>
      <c r="Y1541" s="19"/>
      <c r="Z1541" s="19"/>
      <c r="AA1541" s="19"/>
      <c r="AB1541" s="19"/>
      <c r="AC1541" s="19"/>
      <c r="AD1541" s="19"/>
      <c r="AE1541" s="17"/>
    </row>
    <row r="1542" spans="1:31" x14ac:dyDescent="0.2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61"/>
      <c r="T1542" s="19"/>
      <c r="U1542" s="19"/>
      <c r="V1542" s="20"/>
      <c r="W1542" s="20"/>
      <c r="X1542" s="19"/>
      <c r="Y1542" s="19"/>
      <c r="Z1542" s="19"/>
      <c r="AA1542" s="19"/>
      <c r="AB1542" s="19"/>
      <c r="AC1542" s="19"/>
      <c r="AD1542" s="19"/>
      <c r="AE1542" s="17"/>
    </row>
    <row r="1543" spans="1:31" x14ac:dyDescent="0.2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61"/>
      <c r="T1543" s="19"/>
      <c r="U1543" s="19"/>
      <c r="V1543" s="20"/>
      <c r="W1543" s="20"/>
      <c r="X1543" s="19"/>
      <c r="Y1543" s="19"/>
      <c r="Z1543" s="19"/>
      <c r="AA1543" s="19"/>
      <c r="AB1543" s="19"/>
      <c r="AC1543" s="19"/>
      <c r="AD1543" s="19"/>
      <c r="AE1543" s="17"/>
    </row>
    <row r="1544" spans="1:31" x14ac:dyDescent="0.2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61"/>
      <c r="T1544" s="19"/>
      <c r="U1544" s="19"/>
      <c r="V1544" s="20"/>
      <c r="W1544" s="20"/>
      <c r="X1544" s="19"/>
      <c r="Y1544" s="19"/>
      <c r="Z1544" s="19"/>
      <c r="AA1544" s="19"/>
      <c r="AB1544" s="19"/>
      <c r="AC1544" s="19"/>
      <c r="AD1544" s="19"/>
      <c r="AE1544" s="17"/>
    </row>
    <row r="1545" spans="1:31" x14ac:dyDescent="0.2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61"/>
      <c r="T1545" s="19"/>
      <c r="U1545" s="19"/>
      <c r="V1545" s="20"/>
      <c r="W1545" s="20"/>
      <c r="X1545" s="19"/>
      <c r="Y1545" s="19"/>
      <c r="Z1545" s="19"/>
      <c r="AA1545" s="19"/>
      <c r="AB1545" s="19"/>
      <c r="AC1545" s="19"/>
      <c r="AD1545" s="19"/>
      <c r="AE1545" s="17"/>
    </row>
    <row r="1546" spans="1:31" x14ac:dyDescent="0.2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61"/>
      <c r="T1546" s="19"/>
      <c r="U1546" s="19"/>
      <c r="V1546" s="20"/>
      <c r="W1546" s="20"/>
      <c r="X1546" s="19"/>
      <c r="Y1546" s="19"/>
      <c r="Z1546" s="19"/>
      <c r="AA1546" s="19"/>
      <c r="AB1546" s="19"/>
      <c r="AC1546" s="19"/>
      <c r="AD1546" s="19"/>
      <c r="AE1546" s="17"/>
    </row>
    <row r="1547" spans="1:31" x14ac:dyDescent="0.2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61"/>
      <c r="T1547" s="19"/>
      <c r="U1547" s="19"/>
      <c r="V1547" s="20"/>
      <c r="W1547" s="20"/>
      <c r="X1547" s="19"/>
      <c r="Y1547" s="19"/>
      <c r="Z1547" s="19"/>
      <c r="AA1547" s="19"/>
      <c r="AB1547" s="19"/>
      <c r="AC1547" s="19"/>
      <c r="AD1547" s="19"/>
      <c r="AE1547" s="17"/>
    </row>
    <row r="1548" spans="1:31" x14ac:dyDescent="0.2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61"/>
      <c r="T1548" s="19"/>
      <c r="U1548" s="19"/>
      <c r="V1548" s="20"/>
      <c r="W1548" s="20"/>
      <c r="X1548" s="19"/>
      <c r="Y1548" s="19"/>
      <c r="Z1548" s="19"/>
      <c r="AA1548" s="19"/>
      <c r="AB1548" s="19"/>
      <c r="AC1548" s="19"/>
      <c r="AD1548" s="19"/>
      <c r="AE1548" s="17"/>
    </row>
    <row r="1549" spans="1:31" x14ac:dyDescent="0.2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61"/>
      <c r="T1549" s="19"/>
      <c r="U1549" s="19"/>
      <c r="V1549" s="20"/>
      <c r="W1549" s="20"/>
      <c r="X1549" s="19"/>
      <c r="Y1549" s="19"/>
      <c r="Z1549" s="19"/>
      <c r="AA1549" s="19"/>
      <c r="AB1549" s="19"/>
      <c r="AC1549" s="19"/>
      <c r="AD1549" s="19"/>
      <c r="AE1549" s="17"/>
    </row>
    <row r="1550" spans="1:31" x14ac:dyDescent="0.2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61"/>
      <c r="T1550" s="19"/>
      <c r="U1550" s="19"/>
      <c r="V1550" s="20"/>
      <c r="W1550" s="20"/>
      <c r="X1550" s="19"/>
      <c r="Y1550" s="19"/>
      <c r="Z1550" s="19"/>
      <c r="AA1550" s="19"/>
      <c r="AB1550" s="19"/>
      <c r="AC1550" s="19"/>
      <c r="AD1550" s="19"/>
      <c r="AE1550" s="17"/>
    </row>
    <row r="1551" spans="1:31" x14ac:dyDescent="0.2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61"/>
      <c r="T1551" s="19"/>
      <c r="U1551" s="19"/>
      <c r="V1551" s="20"/>
      <c r="W1551" s="20"/>
      <c r="X1551" s="19"/>
      <c r="Y1551" s="19"/>
      <c r="Z1551" s="19"/>
      <c r="AA1551" s="19"/>
      <c r="AB1551" s="19"/>
      <c r="AC1551" s="19"/>
      <c r="AD1551" s="19"/>
      <c r="AE1551" s="17"/>
    </row>
    <row r="1552" spans="1:31" x14ac:dyDescent="0.2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61"/>
      <c r="T1552" s="19"/>
      <c r="U1552" s="19"/>
      <c r="V1552" s="20"/>
      <c r="W1552" s="20"/>
      <c r="X1552" s="19"/>
      <c r="Y1552" s="19"/>
      <c r="Z1552" s="19"/>
      <c r="AA1552" s="19"/>
      <c r="AB1552" s="19"/>
      <c r="AC1552" s="19"/>
      <c r="AD1552" s="19"/>
      <c r="AE1552" s="17"/>
    </row>
    <row r="1553" spans="1:31" x14ac:dyDescent="0.2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61"/>
      <c r="T1553" s="19"/>
      <c r="U1553" s="19"/>
      <c r="V1553" s="20"/>
      <c r="W1553" s="20"/>
      <c r="X1553" s="19"/>
      <c r="Y1553" s="19"/>
      <c r="Z1553" s="19"/>
      <c r="AA1553" s="19"/>
      <c r="AB1553" s="19"/>
      <c r="AC1553" s="19"/>
      <c r="AD1553" s="19"/>
      <c r="AE1553" s="17"/>
    </row>
    <row r="1554" spans="1:31" x14ac:dyDescent="0.2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61"/>
      <c r="T1554" s="19"/>
      <c r="U1554" s="19"/>
      <c r="V1554" s="20"/>
      <c r="W1554" s="20"/>
      <c r="X1554" s="19"/>
      <c r="Y1554" s="19"/>
      <c r="Z1554" s="19"/>
      <c r="AA1554" s="19"/>
      <c r="AB1554" s="19"/>
      <c r="AC1554" s="19"/>
      <c r="AD1554" s="19"/>
      <c r="AE1554" s="17"/>
    </row>
    <row r="1555" spans="1:31" x14ac:dyDescent="0.2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61"/>
      <c r="T1555" s="19"/>
      <c r="U1555" s="19"/>
      <c r="V1555" s="20"/>
      <c r="W1555" s="20"/>
      <c r="X1555" s="19"/>
      <c r="Y1555" s="19"/>
      <c r="Z1555" s="19"/>
      <c r="AA1555" s="19"/>
      <c r="AB1555" s="19"/>
      <c r="AC1555" s="19"/>
      <c r="AD1555" s="19"/>
      <c r="AE1555" s="17"/>
    </row>
    <row r="1556" spans="1:31" x14ac:dyDescent="0.2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61"/>
      <c r="T1556" s="19"/>
      <c r="U1556" s="19"/>
      <c r="V1556" s="20"/>
      <c r="W1556" s="20"/>
      <c r="X1556" s="19"/>
      <c r="Y1556" s="19"/>
      <c r="Z1556" s="19"/>
      <c r="AA1556" s="19"/>
      <c r="AB1556" s="19"/>
      <c r="AC1556" s="19"/>
      <c r="AD1556" s="19"/>
      <c r="AE1556" s="17"/>
    </row>
    <row r="1557" spans="1:31" x14ac:dyDescent="0.2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61"/>
      <c r="T1557" s="19"/>
      <c r="U1557" s="19"/>
      <c r="V1557" s="20"/>
      <c r="W1557" s="20"/>
      <c r="X1557" s="19"/>
      <c r="Y1557" s="19"/>
      <c r="Z1557" s="19"/>
      <c r="AA1557" s="19"/>
      <c r="AB1557" s="19"/>
      <c r="AC1557" s="19"/>
      <c r="AD1557" s="19"/>
      <c r="AE1557" s="17"/>
    </row>
    <row r="1558" spans="1:31" x14ac:dyDescent="0.2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61"/>
      <c r="T1558" s="19"/>
      <c r="U1558" s="19"/>
      <c r="V1558" s="20"/>
      <c r="W1558" s="20"/>
      <c r="X1558" s="19"/>
      <c r="Y1558" s="19"/>
      <c r="Z1558" s="19"/>
      <c r="AA1558" s="19"/>
      <c r="AB1558" s="19"/>
      <c r="AC1558" s="19"/>
      <c r="AD1558" s="19"/>
      <c r="AE1558" s="17"/>
    </row>
    <row r="1559" spans="1:31" x14ac:dyDescent="0.2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61"/>
      <c r="T1559" s="19"/>
      <c r="U1559" s="19"/>
      <c r="V1559" s="20"/>
      <c r="W1559" s="20"/>
      <c r="X1559" s="19"/>
      <c r="Y1559" s="19"/>
      <c r="Z1559" s="19"/>
      <c r="AA1559" s="19"/>
      <c r="AB1559" s="19"/>
      <c r="AC1559" s="19"/>
      <c r="AD1559" s="19"/>
      <c r="AE1559" s="17"/>
    </row>
    <row r="1560" spans="1:31" x14ac:dyDescent="0.2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61"/>
      <c r="T1560" s="19"/>
      <c r="U1560" s="19"/>
      <c r="V1560" s="20"/>
      <c r="W1560" s="20"/>
      <c r="X1560" s="19"/>
      <c r="Y1560" s="19"/>
      <c r="Z1560" s="19"/>
      <c r="AA1560" s="19"/>
      <c r="AB1560" s="19"/>
      <c r="AC1560" s="19"/>
      <c r="AD1560" s="19"/>
      <c r="AE1560" s="17"/>
    </row>
    <row r="1561" spans="1:31" x14ac:dyDescent="0.2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61"/>
      <c r="T1561" s="19"/>
      <c r="U1561" s="19"/>
      <c r="V1561" s="20"/>
      <c r="W1561" s="20"/>
      <c r="X1561" s="19"/>
      <c r="Y1561" s="19"/>
      <c r="Z1561" s="19"/>
      <c r="AA1561" s="19"/>
      <c r="AB1561" s="19"/>
      <c r="AC1561" s="19"/>
      <c r="AD1561" s="19"/>
      <c r="AE1561" s="17"/>
    </row>
    <row r="1562" spans="1:31" x14ac:dyDescent="0.2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61"/>
      <c r="T1562" s="19"/>
      <c r="U1562" s="19"/>
      <c r="V1562" s="20"/>
      <c r="W1562" s="20"/>
      <c r="X1562" s="19"/>
      <c r="Y1562" s="19"/>
      <c r="Z1562" s="19"/>
      <c r="AA1562" s="19"/>
      <c r="AB1562" s="19"/>
      <c r="AC1562" s="19"/>
      <c r="AD1562" s="19"/>
      <c r="AE1562" s="17"/>
    </row>
    <row r="1563" spans="1:31" x14ac:dyDescent="0.2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61"/>
      <c r="T1563" s="19"/>
      <c r="U1563" s="19"/>
      <c r="V1563" s="20"/>
      <c r="W1563" s="20"/>
      <c r="X1563" s="19"/>
      <c r="Y1563" s="19"/>
      <c r="Z1563" s="19"/>
      <c r="AA1563" s="19"/>
      <c r="AB1563" s="19"/>
      <c r="AC1563" s="19"/>
      <c r="AD1563" s="19"/>
      <c r="AE1563" s="17"/>
    </row>
    <row r="1564" spans="1:31" x14ac:dyDescent="0.2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61"/>
      <c r="T1564" s="19"/>
      <c r="U1564" s="19"/>
      <c r="V1564" s="20"/>
      <c r="W1564" s="20"/>
      <c r="X1564" s="19"/>
      <c r="Y1564" s="19"/>
      <c r="Z1564" s="19"/>
      <c r="AA1564" s="19"/>
      <c r="AB1564" s="19"/>
      <c r="AC1564" s="19"/>
      <c r="AD1564" s="19"/>
      <c r="AE1564" s="17"/>
    </row>
    <row r="1565" spans="1:31" x14ac:dyDescent="0.2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61"/>
      <c r="T1565" s="19"/>
      <c r="U1565" s="19"/>
      <c r="V1565" s="20"/>
      <c r="W1565" s="20"/>
      <c r="X1565" s="19"/>
      <c r="Y1565" s="19"/>
      <c r="Z1565" s="19"/>
      <c r="AA1565" s="19"/>
      <c r="AB1565" s="19"/>
      <c r="AC1565" s="19"/>
      <c r="AD1565" s="19"/>
      <c r="AE1565" s="17"/>
    </row>
    <row r="1566" spans="1:31" x14ac:dyDescent="0.2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61"/>
      <c r="T1566" s="19"/>
      <c r="U1566" s="19"/>
      <c r="V1566" s="20"/>
      <c r="W1566" s="20"/>
      <c r="X1566" s="19"/>
      <c r="Y1566" s="19"/>
      <c r="Z1566" s="19"/>
      <c r="AA1566" s="19"/>
      <c r="AB1566" s="19"/>
      <c r="AC1566" s="19"/>
      <c r="AD1566" s="19"/>
      <c r="AE1566" s="17"/>
    </row>
    <row r="1567" spans="1:31" x14ac:dyDescent="0.2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61"/>
      <c r="T1567" s="19"/>
      <c r="U1567" s="19"/>
      <c r="V1567" s="20"/>
      <c r="W1567" s="20"/>
      <c r="X1567" s="19"/>
      <c r="Y1567" s="19"/>
      <c r="Z1567" s="19"/>
      <c r="AA1567" s="19"/>
      <c r="AB1567" s="19"/>
      <c r="AC1567" s="19"/>
      <c r="AD1567" s="19"/>
      <c r="AE1567" s="17"/>
    </row>
    <row r="1568" spans="1:31" x14ac:dyDescent="0.2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61"/>
      <c r="T1568" s="19"/>
      <c r="U1568" s="19"/>
      <c r="V1568" s="20"/>
      <c r="W1568" s="20"/>
      <c r="X1568" s="19"/>
      <c r="Y1568" s="19"/>
      <c r="Z1568" s="19"/>
      <c r="AA1568" s="19"/>
      <c r="AB1568" s="19"/>
      <c r="AC1568" s="19"/>
      <c r="AD1568" s="19"/>
      <c r="AE1568" s="17"/>
    </row>
    <row r="1569" spans="1:31" x14ac:dyDescent="0.2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61"/>
      <c r="T1569" s="19"/>
      <c r="U1569" s="19"/>
      <c r="V1569" s="20"/>
      <c r="W1569" s="20"/>
      <c r="X1569" s="19"/>
      <c r="Y1569" s="19"/>
      <c r="Z1569" s="19"/>
      <c r="AA1569" s="19"/>
      <c r="AB1569" s="19"/>
      <c r="AC1569" s="19"/>
      <c r="AD1569" s="19"/>
      <c r="AE1569" s="17"/>
    </row>
    <row r="1570" spans="1:31" x14ac:dyDescent="0.2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61"/>
      <c r="T1570" s="19"/>
      <c r="U1570" s="19"/>
      <c r="V1570" s="20"/>
      <c r="W1570" s="20"/>
      <c r="X1570" s="19"/>
      <c r="Y1570" s="19"/>
      <c r="Z1570" s="19"/>
      <c r="AA1570" s="19"/>
      <c r="AB1570" s="19"/>
      <c r="AC1570" s="19"/>
      <c r="AD1570" s="19"/>
      <c r="AE1570" s="17"/>
    </row>
    <row r="1571" spans="1:31" x14ac:dyDescent="0.2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61"/>
      <c r="T1571" s="19"/>
      <c r="U1571" s="19"/>
      <c r="V1571" s="20"/>
      <c r="W1571" s="20"/>
      <c r="X1571" s="19"/>
      <c r="Y1571" s="19"/>
      <c r="Z1571" s="19"/>
      <c r="AA1571" s="19"/>
      <c r="AB1571" s="19"/>
      <c r="AC1571" s="19"/>
      <c r="AD1571" s="19"/>
      <c r="AE1571" s="17"/>
    </row>
    <row r="1572" spans="1:31" x14ac:dyDescent="0.2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61"/>
      <c r="T1572" s="19"/>
      <c r="U1572" s="19"/>
      <c r="V1572" s="20"/>
      <c r="W1572" s="20"/>
      <c r="X1572" s="19"/>
      <c r="Y1572" s="19"/>
      <c r="Z1572" s="19"/>
      <c r="AA1572" s="19"/>
      <c r="AB1572" s="19"/>
      <c r="AC1572" s="19"/>
      <c r="AD1572" s="19"/>
      <c r="AE1572" s="17"/>
    </row>
    <row r="1573" spans="1:31" x14ac:dyDescent="0.2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61"/>
      <c r="T1573" s="19"/>
      <c r="U1573" s="19"/>
      <c r="V1573" s="20"/>
      <c r="W1573" s="20"/>
      <c r="X1573" s="19"/>
      <c r="Y1573" s="19"/>
      <c r="Z1573" s="19"/>
      <c r="AA1573" s="19"/>
      <c r="AB1573" s="19"/>
      <c r="AC1573" s="19"/>
      <c r="AD1573" s="19"/>
      <c r="AE1573" s="17"/>
    </row>
    <row r="1574" spans="1:31" x14ac:dyDescent="0.2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61"/>
      <c r="T1574" s="19"/>
      <c r="U1574" s="19"/>
      <c r="V1574" s="20"/>
      <c r="W1574" s="20"/>
      <c r="X1574" s="19"/>
      <c r="Y1574" s="19"/>
      <c r="Z1574" s="19"/>
      <c r="AA1574" s="19"/>
      <c r="AB1574" s="19"/>
      <c r="AC1574" s="19"/>
      <c r="AD1574" s="19"/>
      <c r="AE1574" s="17"/>
    </row>
    <row r="1575" spans="1:31" x14ac:dyDescent="0.2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61"/>
      <c r="T1575" s="19"/>
      <c r="U1575" s="19"/>
      <c r="V1575" s="20"/>
      <c r="W1575" s="20"/>
      <c r="X1575" s="19"/>
      <c r="Y1575" s="19"/>
      <c r="Z1575" s="19"/>
      <c r="AA1575" s="19"/>
      <c r="AB1575" s="19"/>
      <c r="AC1575" s="19"/>
      <c r="AD1575" s="19"/>
      <c r="AE1575" s="17"/>
    </row>
    <row r="1576" spans="1:31" x14ac:dyDescent="0.2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61"/>
      <c r="T1576" s="19"/>
      <c r="U1576" s="19"/>
      <c r="V1576" s="20"/>
      <c r="W1576" s="20"/>
      <c r="X1576" s="19"/>
      <c r="Y1576" s="19"/>
      <c r="Z1576" s="19"/>
      <c r="AA1576" s="19"/>
      <c r="AB1576" s="19"/>
      <c r="AC1576" s="19"/>
      <c r="AD1576" s="19"/>
      <c r="AE1576" s="17"/>
    </row>
    <row r="1577" spans="1:31" x14ac:dyDescent="0.2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61"/>
      <c r="T1577" s="19"/>
      <c r="U1577" s="19"/>
      <c r="V1577" s="20"/>
      <c r="W1577" s="20"/>
      <c r="X1577" s="19"/>
      <c r="Y1577" s="19"/>
      <c r="Z1577" s="19"/>
      <c r="AA1577" s="19"/>
      <c r="AB1577" s="19"/>
      <c r="AC1577" s="19"/>
      <c r="AD1577" s="19"/>
      <c r="AE1577" s="17"/>
    </row>
    <row r="1578" spans="1:31" x14ac:dyDescent="0.2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61"/>
      <c r="T1578" s="19"/>
      <c r="U1578" s="19"/>
      <c r="V1578" s="20"/>
      <c r="W1578" s="20"/>
      <c r="X1578" s="19"/>
      <c r="Y1578" s="19"/>
      <c r="Z1578" s="19"/>
      <c r="AA1578" s="19"/>
      <c r="AB1578" s="19"/>
      <c r="AC1578" s="19"/>
      <c r="AD1578" s="19"/>
      <c r="AE1578" s="17"/>
    </row>
    <row r="1579" spans="1:31" x14ac:dyDescent="0.2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61"/>
      <c r="T1579" s="19"/>
      <c r="U1579" s="19"/>
      <c r="V1579" s="20"/>
      <c r="W1579" s="20"/>
      <c r="X1579" s="19"/>
      <c r="Y1579" s="19"/>
      <c r="Z1579" s="19"/>
      <c r="AA1579" s="19"/>
      <c r="AB1579" s="19"/>
      <c r="AC1579" s="19"/>
      <c r="AD1579" s="19"/>
      <c r="AE1579" s="17"/>
    </row>
    <row r="1580" spans="1:31" x14ac:dyDescent="0.2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61"/>
      <c r="T1580" s="19"/>
      <c r="U1580" s="19"/>
      <c r="V1580" s="20"/>
      <c r="W1580" s="20"/>
      <c r="X1580" s="19"/>
      <c r="Y1580" s="19"/>
      <c r="Z1580" s="19"/>
      <c r="AA1580" s="19"/>
      <c r="AB1580" s="19"/>
      <c r="AC1580" s="19"/>
      <c r="AD1580" s="19"/>
      <c r="AE1580" s="17"/>
    </row>
    <row r="1581" spans="1:31" x14ac:dyDescent="0.2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61"/>
      <c r="T1581" s="19"/>
      <c r="U1581" s="19"/>
      <c r="V1581" s="20"/>
      <c r="W1581" s="20"/>
      <c r="X1581" s="19"/>
      <c r="Y1581" s="19"/>
      <c r="Z1581" s="19"/>
      <c r="AA1581" s="19"/>
      <c r="AB1581" s="19"/>
      <c r="AC1581" s="19"/>
      <c r="AD1581" s="19"/>
      <c r="AE1581" s="17"/>
    </row>
    <row r="1582" spans="1:31" x14ac:dyDescent="0.2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61"/>
      <c r="T1582" s="19"/>
      <c r="U1582" s="19"/>
      <c r="V1582" s="20"/>
      <c r="W1582" s="20"/>
      <c r="X1582" s="19"/>
      <c r="Y1582" s="19"/>
      <c r="Z1582" s="19"/>
      <c r="AA1582" s="19"/>
      <c r="AB1582" s="19"/>
      <c r="AC1582" s="19"/>
      <c r="AD1582" s="19"/>
      <c r="AE1582" s="17"/>
    </row>
    <row r="1583" spans="1:31" x14ac:dyDescent="0.2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61"/>
      <c r="T1583" s="19"/>
      <c r="U1583" s="19"/>
      <c r="V1583" s="20"/>
      <c r="W1583" s="20"/>
      <c r="X1583" s="19"/>
      <c r="Y1583" s="19"/>
      <c r="Z1583" s="19"/>
      <c r="AA1583" s="19"/>
      <c r="AB1583" s="19"/>
      <c r="AC1583" s="19"/>
      <c r="AD1583" s="19"/>
      <c r="AE1583" s="17"/>
    </row>
    <row r="1584" spans="1:31" x14ac:dyDescent="0.2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61"/>
      <c r="T1584" s="19"/>
      <c r="U1584" s="19"/>
      <c r="V1584" s="20"/>
      <c r="W1584" s="20"/>
      <c r="X1584" s="19"/>
      <c r="Y1584" s="19"/>
      <c r="Z1584" s="19"/>
      <c r="AA1584" s="19"/>
      <c r="AB1584" s="19"/>
      <c r="AC1584" s="19"/>
      <c r="AD1584" s="19"/>
      <c r="AE1584" s="17"/>
    </row>
    <row r="1585" spans="1:31" x14ac:dyDescent="0.2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61"/>
      <c r="T1585" s="19"/>
      <c r="U1585" s="19"/>
      <c r="V1585" s="20"/>
      <c r="W1585" s="20"/>
      <c r="X1585" s="19"/>
      <c r="Y1585" s="19"/>
      <c r="Z1585" s="19"/>
      <c r="AA1585" s="19"/>
      <c r="AB1585" s="19"/>
      <c r="AC1585" s="19"/>
      <c r="AD1585" s="19"/>
      <c r="AE1585" s="17"/>
    </row>
    <row r="1586" spans="1:31" x14ac:dyDescent="0.2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61"/>
      <c r="T1586" s="19"/>
      <c r="U1586" s="19"/>
      <c r="V1586" s="20"/>
      <c r="W1586" s="20"/>
      <c r="X1586" s="19"/>
      <c r="Y1586" s="19"/>
      <c r="Z1586" s="19"/>
      <c r="AA1586" s="19"/>
      <c r="AB1586" s="19"/>
      <c r="AC1586" s="19"/>
      <c r="AD1586" s="19"/>
    </row>
    <row r="1587" spans="1:31" x14ac:dyDescent="0.2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61"/>
      <c r="T1587" s="19"/>
      <c r="U1587" s="19"/>
      <c r="V1587" s="20"/>
      <c r="W1587" s="20"/>
      <c r="X1587" s="19"/>
      <c r="Y1587" s="19"/>
      <c r="Z1587" s="19"/>
      <c r="AA1587" s="19"/>
      <c r="AB1587" s="19"/>
      <c r="AC1587" s="19"/>
      <c r="AD1587" s="19"/>
    </row>
    <row r="1588" spans="1:31" x14ac:dyDescent="0.2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61"/>
      <c r="T1588" s="19"/>
      <c r="U1588" s="19"/>
      <c r="V1588" s="20"/>
      <c r="W1588" s="20"/>
      <c r="X1588" s="19"/>
      <c r="Y1588" s="19"/>
      <c r="Z1588" s="19"/>
      <c r="AA1588" s="19"/>
      <c r="AB1588" s="19"/>
      <c r="AC1588" s="19"/>
      <c r="AD1588" s="19"/>
    </row>
    <row r="1589" spans="1:31" x14ac:dyDescent="0.2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61"/>
      <c r="T1589" s="19"/>
      <c r="U1589" s="19"/>
      <c r="V1589" s="20"/>
      <c r="W1589" s="20"/>
      <c r="X1589" s="19"/>
      <c r="Y1589" s="19"/>
      <c r="Z1589" s="19"/>
      <c r="AA1589" s="19"/>
      <c r="AB1589" s="19"/>
      <c r="AC1589" s="19"/>
      <c r="AD1589" s="19"/>
    </row>
    <row r="1590" spans="1:31" x14ac:dyDescent="0.2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61"/>
      <c r="T1590" s="19"/>
      <c r="U1590" s="19"/>
      <c r="V1590" s="20"/>
      <c r="W1590" s="20"/>
      <c r="X1590" s="19"/>
      <c r="Y1590" s="19"/>
      <c r="Z1590" s="19"/>
      <c r="AA1590" s="19"/>
      <c r="AB1590" s="19"/>
      <c r="AC1590" s="19"/>
      <c r="AD1590" s="19"/>
    </row>
    <row r="1591" spans="1:31" x14ac:dyDescent="0.2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61"/>
      <c r="T1591" s="19"/>
      <c r="U1591" s="19"/>
      <c r="V1591" s="20"/>
      <c r="W1591" s="20"/>
      <c r="X1591" s="19"/>
      <c r="Y1591" s="19"/>
      <c r="Z1591" s="19"/>
      <c r="AA1591" s="19"/>
      <c r="AB1591" s="19"/>
      <c r="AC1591" s="19"/>
      <c r="AD1591" s="19"/>
    </row>
    <row r="1592" spans="1:31" x14ac:dyDescent="0.2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61"/>
      <c r="T1592" s="19"/>
      <c r="U1592" s="19"/>
      <c r="V1592" s="20"/>
      <c r="W1592" s="20"/>
      <c r="X1592" s="19"/>
      <c r="Y1592" s="19"/>
      <c r="Z1592" s="19"/>
      <c r="AA1592" s="19"/>
      <c r="AB1592" s="19"/>
      <c r="AC1592" s="19"/>
      <c r="AD1592" s="19"/>
    </row>
    <row r="1593" spans="1:31" x14ac:dyDescent="0.2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61"/>
      <c r="T1593" s="19"/>
      <c r="U1593" s="19"/>
      <c r="V1593" s="20"/>
      <c r="W1593" s="20"/>
      <c r="X1593" s="19"/>
      <c r="Y1593" s="19"/>
      <c r="Z1593" s="19"/>
      <c r="AA1593" s="19"/>
      <c r="AB1593" s="19"/>
      <c r="AC1593" s="19"/>
      <c r="AD1593" s="19"/>
    </row>
    <row r="1594" spans="1:31" x14ac:dyDescent="0.2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61"/>
      <c r="T1594" s="19"/>
      <c r="U1594" s="19"/>
      <c r="V1594" s="20"/>
      <c r="W1594" s="20"/>
      <c r="X1594" s="19"/>
      <c r="Y1594" s="19"/>
      <c r="Z1594" s="19"/>
      <c r="AA1594" s="19"/>
      <c r="AB1594" s="19"/>
      <c r="AC1594" s="19"/>
      <c r="AD1594" s="19"/>
    </row>
    <row r="1595" spans="1:31" x14ac:dyDescent="0.2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61"/>
      <c r="T1595" s="19"/>
      <c r="U1595" s="19"/>
      <c r="V1595" s="20"/>
      <c r="W1595" s="20"/>
      <c r="X1595" s="19"/>
      <c r="Y1595" s="19"/>
      <c r="Z1595" s="19"/>
      <c r="AA1595" s="19"/>
      <c r="AB1595" s="19"/>
      <c r="AC1595" s="19"/>
      <c r="AD1595" s="19"/>
    </row>
    <row r="1596" spans="1:31" x14ac:dyDescent="0.2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61"/>
      <c r="T1596" s="19"/>
      <c r="U1596" s="19"/>
      <c r="V1596" s="20"/>
      <c r="W1596" s="20"/>
      <c r="X1596" s="19"/>
      <c r="Y1596" s="19"/>
      <c r="Z1596" s="19"/>
      <c r="AA1596" s="19"/>
      <c r="AB1596" s="19"/>
      <c r="AC1596" s="19"/>
      <c r="AD1596" s="19"/>
    </row>
    <row r="1597" spans="1:31" x14ac:dyDescent="0.2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61"/>
      <c r="T1597" s="19"/>
      <c r="U1597" s="19"/>
      <c r="V1597" s="20"/>
      <c r="W1597" s="20"/>
      <c r="X1597" s="19"/>
      <c r="Y1597" s="19"/>
      <c r="Z1597" s="19"/>
      <c r="AA1597" s="19"/>
      <c r="AB1597" s="19"/>
      <c r="AC1597" s="19"/>
      <c r="AD1597" s="19"/>
    </row>
    <row r="1598" spans="1:31" x14ac:dyDescent="0.2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61"/>
      <c r="T1598" s="19"/>
      <c r="U1598" s="19"/>
      <c r="V1598" s="20"/>
      <c r="W1598" s="20"/>
      <c r="X1598" s="19"/>
      <c r="Y1598" s="19"/>
      <c r="Z1598" s="19"/>
      <c r="AA1598" s="19"/>
      <c r="AB1598" s="19"/>
      <c r="AC1598" s="19"/>
      <c r="AD1598" s="19"/>
    </row>
    <row r="1599" spans="1:31" x14ac:dyDescent="0.2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61"/>
      <c r="T1599" s="19"/>
      <c r="U1599" s="19"/>
      <c r="V1599" s="20"/>
      <c r="W1599" s="20"/>
      <c r="X1599" s="19"/>
      <c r="Y1599" s="19"/>
      <c r="Z1599" s="19"/>
      <c r="AA1599" s="19"/>
      <c r="AB1599" s="19"/>
      <c r="AC1599" s="19"/>
      <c r="AD1599" s="19"/>
    </row>
    <row r="1600" spans="1:31" x14ac:dyDescent="0.2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61"/>
      <c r="T1600" s="19"/>
      <c r="U1600" s="19"/>
      <c r="V1600" s="20"/>
      <c r="W1600" s="20"/>
      <c r="X1600" s="19"/>
      <c r="Y1600" s="19"/>
      <c r="Z1600" s="19"/>
      <c r="AA1600" s="19"/>
      <c r="AB1600" s="19"/>
      <c r="AC1600" s="19"/>
      <c r="AD1600" s="19"/>
    </row>
    <row r="1601" spans="1:32" x14ac:dyDescent="0.2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61"/>
      <c r="T1601" s="19"/>
      <c r="U1601" s="19"/>
      <c r="V1601" s="20"/>
      <c r="W1601" s="20"/>
      <c r="X1601" s="19"/>
      <c r="Y1601" s="19"/>
      <c r="Z1601" s="19"/>
      <c r="AA1601" s="19"/>
      <c r="AB1601" s="19"/>
      <c r="AC1601" s="19"/>
      <c r="AD1601" s="19"/>
    </row>
    <row r="1602" spans="1:32" x14ac:dyDescent="0.2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61"/>
      <c r="T1602" s="19"/>
      <c r="U1602" s="19"/>
      <c r="V1602" s="20"/>
      <c r="W1602" s="20"/>
      <c r="X1602" s="19"/>
      <c r="Y1602" s="19"/>
      <c r="Z1602" s="19"/>
      <c r="AA1602" s="19"/>
      <c r="AB1602" s="19"/>
      <c r="AC1602" s="19"/>
      <c r="AD1602" s="19"/>
    </row>
    <row r="1603" spans="1:32" x14ac:dyDescent="0.2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61"/>
      <c r="T1603" s="19"/>
      <c r="U1603" s="19"/>
      <c r="V1603" s="20"/>
      <c r="W1603" s="20"/>
      <c r="X1603" s="19"/>
      <c r="Y1603" s="19"/>
      <c r="Z1603" s="19"/>
      <c r="AA1603" s="19"/>
      <c r="AB1603" s="19"/>
      <c r="AC1603" s="19"/>
      <c r="AD1603" s="19"/>
      <c r="AE1603" s="19"/>
      <c r="AF1603" s="19"/>
    </row>
    <row r="1604" spans="1:32" x14ac:dyDescent="0.2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61"/>
      <c r="T1604" s="19"/>
      <c r="U1604" s="19"/>
      <c r="V1604" s="20"/>
      <c r="W1604" s="20"/>
      <c r="X1604" s="19"/>
      <c r="Y1604" s="19"/>
      <c r="Z1604" s="19"/>
      <c r="AA1604" s="19"/>
      <c r="AB1604" s="19"/>
      <c r="AC1604" s="19"/>
      <c r="AD1604" s="19"/>
      <c r="AE1604" s="19"/>
      <c r="AF1604" s="19"/>
    </row>
    <row r="1605" spans="1:32" x14ac:dyDescent="0.2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61"/>
      <c r="T1605" s="19"/>
      <c r="U1605" s="19"/>
      <c r="V1605" s="20"/>
      <c r="W1605" s="20"/>
      <c r="X1605" s="19"/>
      <c r="Y1605" s="19"/>
      <c r="Z1605" s="19"/>
      <c r="AA1605" s="19"/>
      <c r="AB1605" s="19"/>
      <c r="AC1605" s="19"/>
      <c r="AD1605" s="19"/>
      <c r="AE1605" s="19"/>
      <c r="AF1605" s="19"/>
    </row>
    <row r="1606" spans="1:32" x14ac:dyDescent="0.2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61"/>
      <c r="T1606" s="19"/>
      <c r="U1606" s="19"/>
      <c r="V1606" s="20"/>
      <c r="W1606" s="20"/>
      <c r="X1606" s="19"/>
      <c r="Y1606" s="19"/>
      <c r="Z1606" s="19"/>
      <c r="AA1606" s="19"/>
      <c r="AB1606" s="19"/>
      <c r="AC1606" s="19"/>
      <c r="AD1606" s="19"/>
      <c r="AE1606" s="19"/>
      <c r="AF1606" s="19"/>
    </row>
    <row r="1607" spans="1:32" x14ac:dyDescent="0.2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61"/>
      <c r="T1607" s="19"/>
      <c r="U1607" s="19"/>
      <c r="V1607" s="20"/>
      <c r="W1607" s="20"/>
      <c r="X1607" s="19"/>
      <c r="Y1607" s="19"/>
      <c r="Z1607" s="19"/>
      <c r="AA1607" s="19"/>
      <c r="AB1607" s="19"/>
      <c r="AC1607" s="19"/>
      <c r="AD1607" s="19"/>
      <c r="AE1607" s="19"/>
      <c r="AF1607" s="19"/>
    </row>
    <row r="1608" spans="1:32" x14ac:dyDescent="0.2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61"/>
      <c r="T1608" s="19"/>
      <c r="U1608" s="19"/>
      <c r="V1608" s="20"/>
      <c r="W1608" s="20"/>
      <c r="X1608" s="19"/>
      <c r="Y1608" s="19"/>
      <c r="Z1608" s="19"/>
      <c r="AA1608" s="19"/>
      <c r="AB1608" s="19"/>
      <c r="AC1608" s="19"/>
      <c r="AD1608" s="19"/>
      <c r="AE1608" s="19"/>
      <c r="AF1608" s="19"/>
    </row>
    <row r="1609" spans="1:32" x14ac:dyDescent="0.2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61"/>
      <c r="T1609" s="19"/>
      <c r="U1609" s="19"/>
      <c r="V1609" s="20"/>
      <c r="W1609" s="20"/>
      <c r="X1609" s="19"/>
      <c r="Y1609" s="19"/>
      <c r="Z1609" s="19"/>
      <c r="AA1609" s="19"/>
      <c r="AB1609" s="19"/>
      <c r="AC1609" s="19"/>
      <c r="AD1609" s="19"/>
      <c r="AE1609" s="19"/>
      <c r="AF1609" s="19"/>
    </row>
    <row r="1610" spans="1:32" x14ac:dyDescent="0.2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61"/>
      <c r="T1610" s="19"/>
      <c r="U1610" s="19"/>
      <c r="V1610" s="20"/>
      <c r="W1610" s="20"/>
      <c r="X1610" s="19"/>
      <c r="Y1610" s="19"/>
      <c r="Z1610" s="19"/>
      <c r="AA1610" s="19"/>
      <c r="AB1610" s="19"/>
      <c r="AC1610" s="19"/>
      <c r="AD1610" s="19"/>
      <c r="AE1610" s="19"/>
      <c r="AF1610" s="19"/>
    </row>
    <row r="1611" spans="1:32" x14ac:dyDescent="0.2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61"/>
      <c r="T1611" s="19"/>
      <c r="U1611" s="19"/>
      <c r="V1611" s="20"/>
      <c r="W1611" s="20"/>
      <c r="X1611" s="19"/>
      <c r="Y1611" s="19"/>
      <c r="Z1611" s="19"/>
      <c r="AA1611" s="19"/>
      <c r="AB1611" s="19"/>
      <c r="AC1611" s="19"/>
      <c r="AD1611" s="19"/>
      <c r="AE1611" s="19"/>
      <c r="AF1611" s="19"/>
    </row>
    <row r="1612" spans="1:32" x14ac:dyDescent="0.2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61"/>
      <c r="T1612" s="19"/>
      <c r="U1612" s="19"/>
      <c r="V1612" s="20"/>
      <c r="W1612" s="20"/>
      <c r="X1612" s="19"/>
      <c r="Y1612" s="19"/>
      <c r="Z1612" s="19"/>
      <c r="AA1612" s="19"/>
      <c r="AB1612" s="19"/>
      <c r="AC1612" s="19"/>
      <c r="AD1612" s="19"/>
      <c r="AE1612" s="19"/>
      <c r="AF1612" s="19"/>
    </row>
    <row r="1613" spans="1:32" x14ac:dyDescent="0.2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61"/>
      <c r="T1613" s="19"/>
      <c r="U1613" s="19"/>
      <c r="V1613" s="20"/>
      <c r="W1613" s="20"/>
      <c r="X1613" s="19"/>
      <c r="Y1613" s="19"/>
      <c r="Z1613" s="19"/>
      <c r="AA1613" s="19"/>
      <c r="AB1613" s="19"/>
      <c r="AC1613" s="19"/>
      <c r="AD1613" s="19"/>
      <c r="AE1613" s="19"/>
      <c r="AF1613" s="19"/>
    </row>
    <row r="1614" spans="1:32" x14ac:dyDescent="0.2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61"/>
      <c r="T1614" s="19"/>
      <c r="U1614" s="19"/>
      <c r="V1614" s="20"/>
      <c r="W1614" s="20"/>
      <c r="X1614" s="19"/>
      <c r="Y1614" s="19"/>
      <c r="Z1614" s="19"/>
      <c r="AA1614" s="19"/>
      <c r="AB1614" s="19"/>
      <c r="AC1614" s="19"/>
      <c r="AD1614" s="19"/>
      <c r="AE1614" s="19"/>
      <c r="AF1614" s="19"/>
    </row>
    <row r="1615" spans="1:32" x14ac:dyDescent="0.2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61"/>
      <c r="T1615" s="19"/>
      <c r="U1615" s="19"/>
      <c r="V1615" s="20"/>
      <c r="W1615" s="20"/>
      <c r="X1615" s="19"/>
      <c r="Y1615" s="19"/>
      <c r="Z1615" s="19"/>
      <c r="AA1615" s="19"/>
      <c r="AB1615" s="19"/>
      <c r="AC1615" s="19"/>
      <c r="AD1615" s="19"/>
      <c r="AE1615" s="19"/>
      <c r="AF1615" s="19"/>
    </row>
    <row r="1616" spans="1:32" x14ac:dyDescent="0.2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61"/>
      <c r="T1616" s="19"/>
      <c r="U1616" s="19"/>
      <c r="V1616" s="20"/>
      <c r="W1616" s="20"/>
      <c r="X1616" s="19"/>
      <c r="Y1616" s="19"/>
      <c r="Z1616" s="19"/>
      <c r="AA1616" s="19"/>
      <c r="AB1616" s="19"/>
      <c r="AC1616" s="19"/>
      <c r="AD1616" s="19"/>
      <c r="AE1616" s="19"/>
      <c r="AF1616" s="19"/>
    </row>
    <row r="1617" spans="1:32" x14ac:dyDescent="0.2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61"/>
      <c r="T1617" s="19"/>
      <c r="U1617" s="19"/>
      <c r="V1617" s="20"/>
      <c r="W1617" s="20"/>
      <c r="X1617" s="19"/>
      <c r="Y1617" s="19"/>
      <c r="Z1617" s="19"/>
      <c r="AA1617" s="19"/>
      <c r="AB1617" s="19"/>
      <c r="AC1617" s="19"/>
      <c r="AD1617" s="19"/>
      <c r="AE1617" s="19"/>
      <c r="AF1617" s="19"/>
    </row>
    <row r="1618" spans="1:32" x14ac:dyDescent="0.2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61"/>
      <c r="T1618" s="19"/>
      <c r="U1618" s="19"/>
      <c r="V1618" s="20"/>
      <c r="W1618" s="20"/>
      <c r="X1618" s="19"/>
      <c r="Y1618" s="19"/>
      <c r="Z1618" s="19"/>
      <c r="AA1618" s="19"/>
      <c r="AB1618" s="19"/>
      <c r="AC1618" s="19"/>
      <c r="AD1618" s="19"/>
      <c r="AE1618" s="19"/>
      <c r="AF1618" s="19"/>
    </row>
    <row r="1619" spans="1:32" x14ac:dyDescent="0.2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61"/>
      <c r="T1619" s="19"/>
      <c r="U1619" s="19"/>
      <c r="V1619" s="20"/>
      <c r="W1619" s="20"/>
      <c r="X1619" s="19"/>
      <c r="Y1619" s="19"/>
      <c r="Z1619" s="19"/>
      <c r="AA1619" s="19"/>
      <c r="AB1619" s="19"/>
      <c r="AC1619" s="19"/>
      <c r="AD1619" s="19"/>
      <c r="AE1619" s="19"/>
      <c r="AF1619" s="19"/>
    </row>
    <row r="1620" spans="1:32" x14ac:dyDescent="0.2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61"/>
      <c r="T1620" s="19"/>
      <c r="U1620" s="19"/>
      <c r="V1620" s="20"/>
      <c r="W1620" s="20"/>
      <c r="X1620" s="19"/>
      <c r="Y1620" s="19"/>
      <c r="Z1620" s="19"/>
      <c r="AA1620" s="19"/>
      <c r="AB1620" s="19"/>
      <c r="AC1620" s="19"/>
      <c r="AD1620" s="19"/>
      <c r="AE1620" s="19"/>
      <c r="AF1620" s="19"/>
    </row>
    <row r="1621" spans="1:32" x14ac:dyDescent="0.2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61"/>
      <c r="T1621" s="19"/>
      <c r="U1621" s="19"/>
      <c r="V1621" s="20"/>
      <c r="W1621" s="20"/>
      <c r="X1621" s="19"/>
      <c r="Y1621" s="19"/>
      <c r="Z1621" s="19"/>
      <c r="AA1621" s="19"/>
      <c r="AB1621" s="19"/>
      <c r="AC1621" s="19"/>
      <c r="AD1621" s="19"/>
      <c r="AE1621" s="19"/>
      <c r="AF1621" s="19"/>
    </row>
    <row r="1622" spans="1:32" x14ac:dyDescent="0.2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61"/>
      <c r="T1622" s="19"/>
      <c r="U1622" s="19"/>
      <c r="V1622" s="20"/>
      <c r="W1622" s="20"/>
      <c r="X1622" s="19"/>
      <c r="Y1622" s="19"/>
      <c r="Z1622" s="19"/>
      <c r="AA1622" s="19"/>
      <c r="AB1622" s="19"/>
      <c r="AC1622" s="19"/>
      <c r="AD1622" s="19"/>
      <c r="AE1622" s="19"/>
      <c r="AF1622" s="19"/>
    </row>
    <row r="1623" spans="1:32" x14ac:dyDescent="0.2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61"/>
      <c r="T1623" s="19"/>
      <c r="U1623" s="19"/>
      <c r="V1623" s="20"/>
      <c r="W1623" s="20"/>
      <c r="X1623" s="19"/>
      <c r="Y1623" s="19"/>
      <c r="Z1623" s="19"/>
      <c r="AA1623" s="19"/>
      <c r="AB1623" s="19"/>
      <c r="AC1623" s="19"/>
      <c r="AD1623" s="19"/>
      <c r="AE1623" s="19"/>
      <c r="AF1623" s="19"/>
    </row>
    <row r="1624" spans="1:32" x14ac:dyDescent="0.2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61"/>
      <c r="T1624" s="19"/>
      <c r="U1624" s="19"/>
      <c r="V1624" s="20"/>
      <c r="W1624" s="20"/>
      <c r="X1624" s="19"/>
      <c r="Y1624" s="19"/>
      <c r="Z1624" s="19"/>
      <c r="AA1624" s="19"/>
      <c r="AB1624" s="19"/>
      <c r="AC1624" s="19"/>
      <c r="AD1624" s="19"/>
      <c r="AE1624" s="19"/>
      <c r="AF1624" s="19"/>
    </row>
    <row r="1625" spans="1:32" x14ac:dyDescent="0.2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61"/>
      <c r="T1625" s="19"/>
      <c r="U1625" s="19"/>
      <c r="V1625" s="20"/>
      <c r="W1625" s="20"/>
      <c r="X1625" s="19"/>
      <c r="Y1625" s="19"/>
      <c r="Z1625" s="19"/>
      <c r="AA1625" s="19"/>
      <c r="AB1625" s="19"/>
      <c r="AC1625" s="19"/>
      <c r="AD1625" s="19"/>
      <c r="AE1625" s="19"/>
      <c r="AF1625" s="19"/>
    </row>
    <row r="1626" spans="1:32" x14ac:dyDescent="0.2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61"/>
      <c r="T1626" s="19"/>
      <c r="U1626" s="19"/>
      <c r="V1626" s="20"/>
      <c r="W1626" s="20"/>
      <c r="X1626" s="19"/>
      <c r="Y1626" s="19"/>
      <c r="Z1626" s="19"/>
      <c r="AA1626" s="19"/>
      <c r="AB1626" s="19"/>
      <c r="AC1626" s="19"/>
      <c r="AD1626" s="19"/>
      <c r="AE1626" s="19"/>
      <c r="AF1626" s="19"/>
    </row>
    <row r="1627" spans="1:32" x14ac:dyDescent="0.2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61"/>
      <c r="T1627" s="19"/>
      <c r="U1627" s="19"/>
      <c r="V1627" s="20"/>
      <c r="W1627" s="20"/>
      <c r="X1627" s="19"/>
      <c r="Y1627" s="19"/>
      <c r="Z1627" s="19"/>
      <c r="AA1627" s="19"/>
      <c r="AB1627" s="19"/>
      <c r="AC1627" s="19"/>
      <c r="AD1627" s="19"/>
      <c r="AE1627" s="19"/>
      <c r="AF1627" s="19"/>
    </row>
    <row r="1628" spans="1:32" x14ac:dyDescent="0.2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61"/>
      <c r="T1628" s="19"/>
      <c r="U1628" s="19"/>
      <c r="V1628" s="20"/>
      <c r="W1628" s="20"/>
      <c r="X1628" s="19"/>
      <c r="Y1628" s="19"/>
      <c r="Z1628" s="19"/>
      <c r="AA1628" s="19"/>
      <c r="AB1628" s="19"/>
      <c r="AC1628" s="19"/>
      <c r="AD1628" s="19"/>
      <c r="AE1628" s="19"/>
      <c r="AF1628" s="19"/>
    </row>
    <row r="1629" spans="1:32" x14ac:dyDescent="0.2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61"/>
      <c r="T1629" s="19"/>
      <c r="U1629" s="19"/>
      <c r="V1629" s="20"/>
      <c r="W1629" s="20"/>
      <c r="X1629" s="19"/>
      <c r="Y1629" s="19"/>
      <c r="Z1629" s="19"/>
      <c r="AA1629" s="19"/>
      <c r="AB1629" s="19"/>
      <c r="AC1629" s="19"/>
      <c r="AD1629" s="19"/>
      <c r="AE1629" s="19"/>
      <c r="AF1629" s="19"/>
    </row>
    <row r="1630" spans="1:32" x14ac:dyDescent="0.2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61"/>
      <c r="T1630" s="19"/>
      <c r="U1630" s="19"/>
      <c r="V1630" s="20"/>
      <c r="W1630" s="20"/>
      <c r="X1630" s="19"/>
      <c r="Y1630" s="19"/>
      <c r="Z1630" s="19"/>
      <c r="AA1630" s="19"/>
      <c r="AB1630" s="19"/>
      <c r="AC1630" s="19"/>
      <c r="AD1630" s="19"/>
      <c r="AE1630" s="19"/>
      <c r="AF1630" s="19"/>
    </row>
    <row r="1631" spans="1:32" x14ac:dyDescent="0.2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61"/>
      <c r="T1631" s="19"/>
      <c r="U1631" s="19"/>
      <c r="V1631" s="20"/>
      <c r="W1631" s="20"/>
      <c r="X1631" s="19"/>
      <c r="Y1631" s="19"/>
      <c r="Z1631" s="19"/>
      <c r="AA1631" s="19"/>
      <c r="AB1631" s="19"/>
      <c r="AC1631" s="19"/>
      <c r="AD1631" s="19"/>
      <c r="AE1631" s="19"/>
      <c r="AF1631" s="19"/>
    </row>
    <row r="1632" spans="1:32" x14ac:dyDescent="0.2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61"/>
      <c r="T1632" s="19"/>
      <c r="U1632" s="19"/>
      <c r="V1632" s="20"/>
      <c r="W1632" s="20"/>
      <c r="X1632" s="19"/>
      <c r="Y1632" s="19"/>
      <c r="Z1632" s="19"/>
      <c r="AA1632" s="19"/>
      <c r="AB1632" s="19"/>
      <c r="AC1632" s="19"/>
      <c r="AD1632" s="19"/>
      <c r="AE1632" s="19"/>
      <c r="AF1632" s="19"/>
    </row>
    <row r="1633" spans="1:32" x14ac:dyDescent="0.2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61"/>
      <c r="T1633" s="19"/>
      <c r="U1633" s="19"/>
      <c r="V1633" s="20"/>
      <c r="W1633" s="20"/>
      <c r="X1633" s="19"/>
      <c r="Y1633" s="19"/>
      <c r="Z1633" s="19"/>
      <c r="AA1633" s="19"/>
      <c r="AB1633" s="19"/>
      <c r="AC1633" s="19"/>
      <c r="AD1633" s="19"/>
      <c r="AE1633" s="19"/>
      <c r="AF1633" s="19"/>
    </row>
    <row r="1634" spans="1:32" x14ac:dyDescent="0.2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61"/>
      <c r="T1634" s="19"/>
      <c r="U1634" s="19"/>
      <c r="V1634" s="20"/>
      <c r="W1634" s="20"/>
      <c r="X1634" s="19"/>
      <c r="Y1634" s="19"/>
      <c r="Z1634" s="19"/>
      <c r="AA1634" s="19"/>
      <c r="AB1634" s="19"/>
      <c r="AC1634" s="19"/>
      <c r="AD1634" s="19"/>
      <c r="AE1634" s="19"/>
      <c r="AF1634" s="19"/>
    </row>
    <row r="1635" spans="1:32" x14ac:dyDescent="0.2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61"/>
      <c r="T1635" s="19"/>
      <c r="U1635" s="19"/>
      <c r="V1635" s="20"/>
      <c r="W1635" s="20"/>
      <c r="X1635" s="19"/>
      <c r="Y1635" s="19"/>
      <c r="Z1635" s="19"/>
      <c r="AA1635" s="19"/>
      <c r="AB1635" s="19"/>
      <c r="AC1635" s="19"/>
      <c r="AD1635" s="19"/>
      <c r="AE1635" s="19"/>
      <c r="AF1635" s="19"/>
    </row>
    <row r="1636" spans="1:32" x14ac:dyDescent="0.2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61"/>
      <c r="T1636" s="19"/>
      <c r="U1636" s="19"/>
      <c r="V1636" s="20"/>
      <c r="W1636" s="20"/>
      <c r="X1636" s="19"/>
      <c r="Y1636" s="19"/>
      <c r="Z1636" s="19"/>
      <c r="AA1636" s="19"/>
      <c r="AB1636" s="19"/>
      <c r="AC1636" s="19"/>
      <c r="AD1636" s="19"/>
      <c r="AE1636" s="19"/>
      <c r="AF1636" s="19"/>
    </row>
    <row r="1637" spans="1:32" x14ac:dyDescent="0.2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61"/>
      <c r="T1637" s="19"/>
      <c r="U1637" s="19"/>
      <c r="V1637" s="20"/>
      <c r="W1637" s="20"/>
      <c r="X1637" s="19"/>
      <c r="Y1637" s="19"/>
      <c r="Z1637" s="19"/>
      <c r="AA1637" s="19"/>
      <c r="AB1637" s="19"/>
      <c r="AC1637" s="19"/>
      <c r="AD1637" s="19"/>
      <c r="AE1637" s="19"/>
      <c r="AF1637" s="19"/>
    </row>
    <row r="1638" spans="1:32" x14ac:dyDescent="0.2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61"/>
      <c r="T1638" s="19"/>
      <c r="U1638" s="19"/>
      <c r="V1638" s="20"/>
      <c r="W1638" s="20"/>
      <c r="X1638" s="19"/>
      <c r="Y1638" s="19"/>
      <c r="Z1638" s="19"/>
      <c r="AA1638" s="19"/>
      <c r="AB1638" s="19"/>
      <c r="AC1638" s="19"/>
      <c r="AD1638" s="19"/>
      <c r="AE1638" s="19"/>
      <c r="AF1638" s="19"/>
    </row>
    <row r="1639" spans="1:32" x14ac:dyDescent="0.2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61"/>
      <c r="T1639" s="19"/>
      <c r="U1639" s="19"/>
      <c r="V1639" s="20"/>
      <c r="W1639" s="20"/>
      <c r="X1639" s="19"/>
      <c r="Y1639" s="19"/>
      <c r="Z1639" s="19"/>
      <c r="AA1639" s="19"/>
      <c r="AB1639" s="19"/>
      <c r="AC1639" s="19"/>
      <c r="AD1639" s="19"/>
      <c r="AE1639" s="19"/>
      <c r="AF1639" s="19"/>
    </row>
    <row r="1640" spans="1:32" x14ac:dyDescent="0.2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61"/>
      <c r="T1640" s="19"/>
      <c r="U1640" s="19"/>
      <c r="V1640" s="20"/>
      <c r="W1640" s="20"/>
      <c r="X1640" s="19"/>
      <c r="Y1640" s="19"/>
      <c r="Z1640" s="19"/>
      <c r="AA1640" s="19"/>
      <c r="AB1640" s="19"/>
      <c r="AC1640" s="19"/>
      <c r="AD1640" s="19"/>
      <c r="AE1640" s="19"/>
      <c r="AF1640" s="19"/>
    </row>
    <row r="1641" spans="1:32" x14ac:dyDescent="0.2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61"/>
      <c r="T1641" s="19"/>
      <c r="U1641" s="19"/>
      <c r="V1641" s="20"/>
      <c r="W1641" s="20"/>
      <c r="X1641" s="19"/>
      <c r="Y1641" s="19"/>
      <c r="Z1641" s="19"/>
      <c r="AA1641" s="19"/>
      <c r="AB1641" s="19"/>
      <c r="AC1641" s="19"/>
      <c r="AD1641" s="19"/>
      <c r="AE1641" s="19"/>
      <c r="AF1641" s="19"/>
    </row>
    <row r="1642" spans="1:32" x14ac:dyDescent="0.2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61"/>
      <c r="T1642" s="19"/>
      <c r="U1642" s="19"/>
      <c r="V1642" s="20"/>
      <c r="W1642" s="20"/>
      <c r="X1642" s="19"/>
      <c r="Y1642" s="19"/>
      <c r="Z1642" s="19"/>
      <c r="AA1642" s="19"/>
      <c r="AB1642" s="19"/>
      <c r="AC1642" s="19"/>
      <c r="AD1642" s="19"/>
      <c r="AE1642" s="19"/>
      <c r="AF1642" s="19"/>
    </row>
    <row r="1643" spans="1:32" x14ac:dyDescent="0.2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61"/>
      <c r="T1643" s="19"/>
      <c r="U1643" s="19"/>
      <c r="V1643" s="20"/>
      <c r="W1643" s="20"/>
      <c r="X1643" s="19"/>
      <c r="Y1643" s="19"/>
      <c r="Z1643" s="19"/>
      <c r="AA1643" s="19"/>
      <c r="AB1643" s="19"/>
      <c r="AC1643" s="19"/>
      <c r="AD1643" s="19"/>
      <c r="AE1643" s="19"/>
      <c r="AF1643" s="19"/>
    </row>
    <row r="1644" spans="1:32" x14ac:dyDescent="0.2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61"/>
      <c r="T1644" s="19"/>
      <c r="U1644" s="19"/>
      <c r="V1644" s="20"/>
      <c r="W1644" s="20"/>
      <c r="X1644" s="19"/>
      <c r="Y1644" s="19"/>
      <c r="Z1644" s="19"/>
      <c r="AA1644" s="19"/>
      <c r="AB1644" s="19"/>
      <c r="AC1644" s="19"/>
      <c r="AD1644" s="19"/>
      <c r="AE1644" s="19"/>
      <c r="AF1644" s="19"/>
    </row>
    <row r="1645" spans="1:32" x14ac:dyDescent="0.2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61"/>
      <c r="T1645" s="19"/>
      <c r="U1645" s="19"/>
      <c r="V1645" s="20"/>
      <c r="W1645" s="20"/>
      <c r="X1645" s="19"/>
      <c r="Y1645" s="19"/>
      <c r="Z1645" s="19"/>
      <c r="AA1645" s="19"/>
      <c r="AB1645" s="19"/>
      <c r="AC1645" s="19"/>
      <c r="AD1645" s="19"/>
      <c r="AE1645" s="19"/>
      <c r="AF1645" s="19"/>
    </row>
    <row r="1646" spans="1:32" x14ac:dyDescent="0.2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61"/>
      <c r="T1646" s="19"/>
      <c r="U1646" s="19"/>
      <c r="V1646" s="20"/>
      <c r="W1646" s="20"/>
      <c r="X1646" s="19"/>
      <c r="Y1646" s="19"/>
      <c r="Z1646" s="19"/>
      <c r="AA1646" s="19"/>
      <c r="AB1646" s="19"/>
      <c r="AC1646" s="19"/>
      <c r="AD1646" s="19"/>
      <c r="AE1646" s="19"/>
      <c r="AF1646" s="19"/>
    </row>
    <row r="1647" spans="1:32" x14ac:dyDescent="0.2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61"/>
      <c r="T1647" s="19"/>
      <c r="U1647" s="19"/>
      <c r="V1647" s="20"/>
      <c r="W1647" s="20"/>
      <c r="X1647" s="19"/>
      <c r="Y1647" s="19"/>
      <c r="Z1647" s="19"/>
      <c r="AA1647" s="19"/>
      <c r="AB1647" s="19"/>
      <c r="AC1647" s="19"/>
      <c r="AD1647" s="19"/>
      <c r="AE1647" s="19"/>
      <c r="AF1647" s="19"/>
    </row>
    <row r="1648" spans="1:32" x14ac:dyDescent="0.2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61"/>
      <c r="T1648" s="19"/>
      <c r="U1648" s="19"/>
      <c r="V1648" s="20"/>
      <c r="W1648" s="20"/>
      <c r="X1648" s="19"/>
      <c r="Y1648" s="19"/>
      <c r="Z1648" s="19"/>
      <c r="AA1648" s="19"/>
      <c r="AB1648" s="19"/>
      <c r="AC1648" s="19"/>
      <c r="AD1648" s="19"/>
      <c r="AE1648" s="19"/>
      <c r="AF1648" s="19"/>
    </row>
    <row r="1649" spans="1:32" x14ac:dyDescent="0.2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61"/>
      <c r="T1649" s="19"/>
      <c r="U1649" s="19"/>
      <c r="V1649" s="20"/>
      <c r="W1649" s="20"/>
      <c r="X1649" s="19"/>
      <c r="Y1649" s="19"/>
      <c r="Z1649" s="19"/>
      <c r="AA1649" s="19"/>
      <c r="AB1649" s="19"/>
      <c r="AC1649" s="19"/>
      <c r="AD1649" s="19"/>
      <c r="AE1649" s="19"/>
      <c r="AF1649" s="19"/>
    </row>
    <row r="1650" spans="1:32" x14ac:dyDescent="0.2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61"/>
      <c r="T1650" s="19"/>
      <c r="U1650" s="19"/>
      <c r="V1650" s="20"/>
      <c r="W1650" s="20"/>
      <c r="X1650" s="19"/>
      <c r="Y1650" s="19"/>
      <c r="Z1650" s="19"/>
      <c r="AA1650" s="19"/>
      <c r="AB1650" s="19"/>
      <c r="AC1650" s="19"/>
      <c r="AD1650" s="19"/>
      <c r="AE1650" s="19"/>
      <c r="AF1650" s="19"/>
    </row>
    <row r="1651" spans="1:32" x14ac:dyDescent="0.2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61"/>
      <c r="T1651" s="19"/>
      <c r="U1651" s="19"/>
      <c r="V1651" s="20"/>
      <c r="W1651" s="20"/>
      <c r="X1651" s="19"/>
      <c r="Y1651" s="19"/>
      <c r="Z1651" s="19"/>
      <c r="AA1651" s="19"/>
      <c r="AB1651" s="19"/>
      <c r="AC1651" s="19"/>
      <c r="AD1651" s="19"/>
      <c r="AE1651" s="19"/>
      <c r="AF1651" s="19"/>
    </row>
    <row r="1652" spans="1:32" x14ac:dyDescent="0.2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61"/>
      <c r="T1652" s="19"/>
      <c r="U1652" s="19"/>
      <c r="V1652" s="20"/>
      <c r="W1652" s="20"/>
      <c r="X1652" s="19"/>
      <c r="Y1652" s="19"/>
      <c r="Z1652" s="19"/>
      <c r="AA1652" s="19"/>
      <c r="AB1652" s="19"/>
      <c r="AC1652" s="19"/>
      <c r="AD1652" s="19"/>
      <c r="AE1652" s="19"/>
      <c r="AF1652" s="19"/>
    </row>
    <row r="1653" spans="1:32" x14ac:dyDescent="0.2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61"/>
      <c r="T1653" s="19"/>
      <c r="U1653" s="19"/>
      <c r="V1653" s="20"/>
      <c r="W1653" s="20"/>
      <c r="X1653" s="19"/>
      <c r="Y1653" s="19"/>
      <c r="Z1653" s="19"/>
      <c r="AA1653" s="19"/>
      <c r="AB1653" s="19"/>
      <c r="AC1653" s="19"/>
      <c r="AD1653" s="19"/>
      <c r="AE1653" s="19"/>
      <c r="AF1653" s="19"/>
    </row>
    <row r="1654" spans="1:32" x14ac:dyDescent="0.2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61"/>
      <c r="T1654" s="19"/>
      <c r="U1654" s="19"/>
      <c r="V1654" s="20"/>
      <c r="W1654" s="20"/>
      <c r="X1654" s="19"/>
      <c r="Y1654" s="19"/>
      <c r="Z1654" s="19"/>
      <c r="AA1654" s="19"/>
      <c r="AB1654" s="19"/>
      <c r="AC1654" s="19"/>
      <c r="AD1654" s="19"/>
      <c r="AE1654" s="19"/>
      <c r="AF1654" s="19"/>
    </row>
    <row r="1655" spans="1:32" x14ac:dyDescent="0.2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61"/>
      <c r="T1655" s="19"/>
      <c r="U1655" s="19"/>
      <c r="V1655" s="20"/>
      <c r="W1655" s="20"/>
      <c r="X1655" s="19"/>
      <c r="Y1655" s="19"/>
      <c r="Z1655" s="19"/>
      <c r="AA1655" s="19"/>
      <c r="AB1655" s="19"/>
      <c r="AC1655" s="19"/>
      <c r="AD1655" s="19"/>
      <c r="AE1655" s="19"/>
      <c r="AF1655" s="19"/>
    </row>
    <row r="1656" spans="1:32" x14ac:dyDescent="0.2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61"/>
      <c r="T1656" s="19"/>
      <c r="U1656" s="19"/>
      <c r="V1656" s="20"/>
      <c r="W1656" s="20"/>
      <c r="X1656" s="19"/>
      <c r="Y1656" s="19"/>
      <c r="Z1656" s="19"/>
      <c r="AA1656" s="19"/>
      <c r="AB1656" s="19"/>
      <c r="AC1656" s="19"/>
      <c r="AD1656" s="19"/>
      <c r="AE1656" s="19"/>
      <c r="AF1656" s="19"/>
    </row>
    <row r="1657" spans="1:32" x14ac:dyDescent="0.2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61"/>
      <c r="T1657" s="19"/>
      <c r="U1657" s="19"/>
      <c r="V1657" s="20"/>
      <c r="W1657" s="20"/>
      <c r="X1657" s="19"/>
      <c r="Y1657" s="19"/>
      <c r="Z1657" s="19"/>
      <c r="AA1657" s="19"/>
      <c r="AB1657" s="19"/>
      <c r="AC1657" s="19"/>
      <c r="AD1657" s="19"/>
      <c r="AE1657" s="19"/>
      <c r="AF1657" s="19"/>
    </row>
    <row r="1658" spans="1:32" x14ac:dyDescent="0.2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61"/>
      <c r="T1658" s="19"/>
      <c r="U1658" s="19"/>
      <c r="V1658" s="20"/>
      <c r="W1658" s="20"/>
      <c r="X1658" s="19"/>
      <c r="Y1658" s="19"/>
      <c r="Z1658" s="19"/>
      <c r="AA1658" s="19"/>
      <c r="AB1658" s="19"/>
      <c r="AC1658" s="19"/>
      <c r="AD1658" s="19"/>
      <c r="AE1658" s="19"/>
      <c r="AF1658" s="19"/>
    </row>
    <row r="1659" spans="1:32" x14ac:dyDescent="0.2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61"/>
      <c r="T1659" s="19"/>
      <c r="U1659" s="19"/>
      <c r="V1659" s="20"/>
      <c r="W1659" s="20"/>
      <c r="X1659" s="19"/>
      <c r="Y1659" s="19"/>
      <c r="Z1659" s="19"/>
      <c r="AA1659" s="19"/>
      <c r="AB1659" s="19"/>
      <c r="AC1659" s="19"/>
      <c r="AD1659" s="19"/>
      <c r="AE1659" s="19"/>
      <c r="AF1659" s="19"/>
    </row>
    <row r="1660" spans="1:32" x14ac:dyDescent="0.2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61"/>
      <c r="T1660" s="19"/>
      <c r="U1660" s="19"/>
      <c r="V1660" s="20"/>
      <c r="W1660" s="20"/>
      <c r="X1660" s="19"/>
      <c r="Y1660" s="19"/>
      <c r="Z1660" s="19"/>
      <c r="AA1660" s="19"/>
      <c r="AB1660" s="19"/>
      <c r="AC1660" s="19"/>
      <c r="AD1660" s="19"/>
      <c r="AE1660" s="19"/>
      <c r="AF1660" s="19"/>
    </row>
    <row r="1661" spans="1:32" x14ac:dyDescent="0.2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61"/>
      <c r="T1661" s="19"/>
      <c r="U1661" s="19"/>
      <c r="V1661" s="20"/>
      <c r="W1661" s="20"/>
      <c r="X1661" s="19"/>
      <c r="Y1661" s="19"/>
      <c r="Z1661" s="19"/>
      <c r="AA1661" s="19"/>
      <c r="AB1661" s="19"/>
      <c r="AC1661" s="19"/>
      <c r="AD1661" s="19"/>
      <c r="AE1661" s="19"/>
      <c r="AF1661" s="19"/>
    </row>
    <row r="1662" spans="1:32" x14ac:dyDescent="0.2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61"/>
      <c r="T1662" s="19"/>
      <c r="U1662" s="19"/>
      <c r="V1662" s="20"/>
      <c r="W1662" s="20"/>
      <c r="X1662" s="19"/>
      <c r="Y1662" s="19"/>
      <c r="Z1662" s="19"/>
      <c r="AA1662" s="19"/>
      <c r="AB1662" s="19"/>
      <c r="AC1662" s="19"/>
      <c r="AD1662" s="19"/>
      <c r="AE1662" s="19"/>
      <c r="AF1662" s="19"/>
    </row>
    <row r="1663" spans="1:32" x14ac:dyDescent="0.2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61"/>
      <c r="T1663" s="19"/>
      <c r="U1663" s="19"/>
      <c r="V1663" s="20"/>
      <c r="W1663" s="20"/>
      <c r="X1663" s="19"/>
      <c r="Y1663" s="19"/>
      <c r="Z1663" s="19"/>
      <c r="AA1663" s="19"/>
      <c r="AB1663" s="19"/>
      <c r="AC1663" s="19"/>
      <c r="AD1663" s="19"/>
      <c r="AE1663" s="19"/>
      <c r="AF1663" s="19"/>
    </row>
    <row r="1664" spans="1:32" x14ac:dyDescent="0.2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61"/>
      <c r="T1664" s="19"/>
      <c r="U1664" s="19"/>
      <c r="V1664" s="20"/>
      <c r="W1664" s="20"/>
      <c r="X1664" s="19"/>
      <c r="Y1664" s="19"/>
      <c r="Z1664" s="19"/>
      <c r="AA1664" s="19"/>
      <c r="AB1664" s="19"/>
      <c r="AC1664" s="19"/>
      <c r="AD1664" s="19"/>
      <c r="AE1664" s="19"/>
      <c r="AF1664" s="19"/>
    </row>
    <row r="1665" spans="1:32" x14ac:dyDescent="0.2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61"/>
      <c r="T1665" s="19"/>
      <c r="U1665" s="19"/>
      <c r="V1665" s="20"/>
      <c r="W1665" s="20"/>
      <c r="X1665" s="19"/>
      <c r="Y1665" s="19"/>
      <c r="Z1665" s="19"/>
      <c r="AA1665" s="19"/>
      <c r="AB1665" s="19"/>
      <c r="AC1665" s="19"/>
      <c r="AD1665" s="19"/>
      <c r="AE1665" s="19"/>
      <c r="AF1665" s="19"/>
    </row>
    <row r="1666" spans="1:32" x14ac:dyDescent="0.2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61"/>
      <c r="T1666" s="19"/>
      <c r="U1666" s="19"/>
      <c r="V1666" s="20"/>
      <c r="W1666" s="20"/>
      <c r="X1666" s="19"/>
      <c r="Y1666" s="19"/>
      <c r="Z1666" s="19"/>
      <c r="AA1666" s="19"/>
      <c r="AB1666" s="19"/>
      <c r="AC1666" s="19"/>
      <c r="AD1666" s="19"/>
      <c r="AE1666" s="19"/>
      <c r="AF1666" s="19"/>
    </row>
    <row r="1667" spans="1:32" x14ac:dyDescent="0.2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61"/>
      <c r="T1667" s="19"/>
      <c r="U1667" s="19"/>
      <c r="V1667" s="20"/>
      <c r="W1667" s="20"/>
      <c r="X1667" s="19"/>
      <c r="Y1667" s="19"/>
      <c r="Z1667" s="19"/>
      <c r="AA1667" s="19"/>
      <c r="AB1667" s="19"/>
      <c r="AC1667" s="19"/>
      <c r="AD1667" s="19"/>
      <c r="AE1667" s="19"/>
      <c r="AF1667" s="19"/>
    </row>
    <row r="1668" spans="1:32" x14ac:dyDescent="0.2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61"/>
      <c r="T1668" s="19"/>
      <c r="U1668" s="19"/>
      <c r="V1668" s="20"/>
      <c r="W1668" s="20"/>
      <c r="X1668" s="19"/>
      <c r="Y1668" s="19"/>
      <c r="Z1668" s="19"/>
      <c r="AA1668" s="19"/>
      <c r="AB1668" s="19"/>
      <c r="AC1668" s="19"/>
      <c r="AD1668" s="19"/>
      <c r="AE1668" s="19"/>
      <c r="AF1668" s="19"/>
    </row>
    <row r="1669" spans="1:32" x14ac:dyDescent="0.2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61"/>
      <c r="T1669" s="19"/>
      <c r="U1669" s="19"/>
      <c r="V1669" s="20"/>
      <c r="W1669" s="20"/>
      <c r="X1669" s="19"/>
      <c r="Y1669" s="19"/>
      <c r="Z1669" s="19"/>
      <c r="AA1669" s="19"/>
      <c r="AB1669" s="19"/>
      <c r="AC1669" s="19"/>
      <c r="AD1669" s="19"/>
      <c r="AE1669" s="19"/>
      <c r="AF1669" s="19"/>
    </row>
    <row r="1670" spans="1:32" x14ac:dyDescent="0.2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61"/>
      <c r="T1670" s="19"/>
      <c r="U1670" s="19"/>
      <c r="V1670" s="20"/>
      <c r="W1670" s="20"/>
      <c r="X1670" s="19"/>
      <c r="Y1670" s="19"/>
      <c r="Z1670" s="19"/>
      <c r="AA1670" s="19"/>
      <c r="AB1670" s="19"/>
      <c r="AC1670" s="19"/>
      <c r="AD1670" s="19"/>
      <c r="AE1670" s="19"/>
      <c r="AF1670" s="19"/>
    </row>
    <row r="1671" spans="1:32" x14ac:dyDescent="0.2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61"/>
      <c r="T1671" s="19"/>
      <c r="U1671" s="19"/>
      <c r="V1671" s="20"/>
      <c r="W1671" s="20"/>
      <c r="X1671" s="19"/>
      <c r="Y1671" s="19"/>
      <c r="Z1671" s="19"/>
      <c r="AA1671" s="19"/>
      <c r="AB1671" s="19"/>
      <c r="AC1671" s="19"/>
      <c r="AD1671" s="19"/>
      <c r="AE1671" s="19"/>
      <c r="AF1671" s="19"/>
    </row>
    <row r="1672" spans="1:32" x14ac:dyDescent="0.2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61"/>
      <c r="T1672" s="19"/>
      <c r="U1672" s="19"/>
      <c r="V1672" s="20"/>
      <c r="W1672" s="20"/>
      <c r="X1672" s="19"/>
      <c r="Y1672" s="19"/>
      <c r="Z1672" s="19"/>
      <c r="AA1672" s="19"/>
      <c r="AB1672" s="19"/>
      <c r="AC1672" s="19"/>
      <c r="AD1672" s="19"/>
      <c r="AE1672" s="19"/>
      <c r="AF1672" s="19"/>
    </row>
    <row r="1673" spans="1:32" x14ac:dyDescent="0.2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61"/>
      <c r="T1673" s="19"/>
      <c r="U1673" s="19"/>
      <c r="V1673" s="20"/>
      <c r="W1673" s="20"/>
      <c r="X1673" s="19"/>
      <c r="Y1673" s="19"/>
      <c r="Z1673" s="19"/>
      <c r="AA1673" s="19"/>
      <c r="AB1673" s="19"/>
      <c r="AC1673" s="19"/>
      <c r="AD1673" s="19"/>
      <c r="AE1673" s="19"/>
      <c r="AF1673" s="19"/>
    </row>
    <row r="1674" spans="1:32" x14ac:dyDescent="0.2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61"/>
      <c r="T1674" s="19"/>
      <c r="U1674" s="19"/>
      <c r="V1674" s="20"/>
      <c r="W1674" s="20"/>
      <c r="X1674" s="19"/>
      <c r="Y1674" s="19"/>
      <c r="Z1674" s="19"/>
      <c r="AA1674" s="19"/>
      <c r="AB1674" s="19"/>
      <c r="AC1674" s="19"/>
      <c r="AD1674" s="19"/>
      <c r="AE1674" s="19"/>
      <c r="AF1674" s="19"/>
    </row>
    <row r="1675" spans="1:32" x14ac:dyDescent="0.2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61"/>
      <c r="T1675" s="19"/>
      <c r="U1675" s="19"/>
      <c r="V1675" s="20"/>
      <c r="W1675" s="20"/>
      <c r="X1675" s="19"/>
      <c r="Y1675" s="19"/>
      <c r="Z1675" s="19"/>
      <c r="AA1675" s="19"/>
      <c r="AB1675" s="19"/>
      <c r="AC1675" s="19"/>
      <c r="AD1675" s="19"/>
      <c r="AE1675" s="19"/>
      <c r="AF1675" s="19"/>
    </row>
    <row r="1676" spans="1:32" x14ac:dyDescent="0.2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61"/>
      <c r="T1676" s="19"/>
      <c r="U1676" s="19"/>
      <c r="V1676" s="20"/>
      <c r="W1676" s="20"/>
      <c r="X1676" s="19"/>
      <c r="Y1676" s="19"/>
      <c r="Z1676" s="19"/>
      <c r="AA1676" s="19"/>
      <c r="AB1676" s="19"/>
      <c r="AC1676" s="19"/>
      <c r="AD1676" s="19"/>
      <c r="AE1676" s="19"/>
      <c r="AF1676" s="19"/>
    </row>
    <row r="1677" spans="1:32" x14ac:dyDescent="0.2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61"/>
      <c r="T1677" s="19"/>
      <c r="U1677" s="19"/>
      <c r="V1677" s="20"/>
      <c r="W1677" s="20"/>
      <c r="X1677" s="19"/>
      <c r="Y1677" s="19"/>
      <c r="Z1677" s="19"/>
      <c r="AA1677" s="19"/>
      <c r="AB1677" s="19"/>
      <c r="AC1677" s="19"/>
      <c r="AD1677" s="19"/>
      <c r="AE1677" s="19"/>
      <c r="AF1677" s="19"/>
    </row>
    <row r="1678" spans="1:32" x14ac:dyDescent="0.2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61"/>
      <c r="T1678" s="19"/>
      <c r="U1678" s="19"/>
      <c r="V1678" s="20"/>
      <c r="W1678" s="20"/>
      <c r="X1678" s="19"/>
      <c r="Y1678" s="19"/>
      <c r="Z1678" s="19"/>
      <c r="AA1678" s="19"/>
      <c r="AB1678" s="19"/>
      <c r="AC1678" s="19"/>
      <c r="AD1678" s="19"/>
      <c r="AE1678" s="19"/>
      <c r="AF1678" s="19"/>
    </row>
    <row r="1679" spans="1:32" x14ac:dyDescent="0.2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61"/>
      <c r="T1679" s="19"/>
      <c r="U1679" s="19"/>
      <c r="V1679" s="20"/>
      <c r="W1679" s="20"/>
      <c r="X1679" s="19"/>
      <c r="Y1679" s="19"/>
      <c r="Z1679" s="19"/>
      <c r="AA1679" s="19"/>
      <c r="AB1679" s="19"/>
      <c r="AC1679" s="19"/>
      <c r="AD1679" s="19"/>
      <c r="AE1679" s="19"/>
      <c r="AF1679" s="19"/>
    </row>
    <row r="1680" spans="1:32" x14ac:dyDescent="0.2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61"/>
      <c r="T1680" s="19"/>
      <c r="U1680" s="19"/>
      <c r="V1680" s="20"/>
      <c r="W1680" s="20"/>
      <c r="X1680" s="19"/>
      <c r="Y1680" s="19"/>
      <c r="Z1680" s="19"/>
      <c r="AA1680" s="19"/>
      <c r="AB1680" s="19"/>
      <c r="AC1680" s="19"/>
      <c r="AD1680" s="19"/>
      <c r="AE1680" s="19"/>
      <c r="AF1680" s="19"/>
    </row>
    <row r="1681" spans="1:32" x14ac:dyDescent="0.2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61"/>
      <c r="T1681" s="19"/>
      <c r="U1681" s="19"/>
      <c r="V1681" s="20"/>
      <c r="W1681" s="20"/>
      <c r="X1681" s="19"/>
      <c r="Y1681" s="19"/>
      <c r="Z1681" s="19"/>
      <c r="AA1681" s="19"/>
      <c r="AB1681" s="19"/>
      <c r="AC1681" s="19"/>
      <c r="AD1681" s="19"/>
      <c r="AE1681" s="19"/>
      <c r="AF1681" s="19"/>
    </row>
    <row r="1682" spans="1:32" x14ac:dyDescent="0.2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61"/>
      <c r="T1682" s="19"/>
      <c r="U1682" s="19"/>
      <c r="V1682" s="20"/>
      <c r="W1682" s="20"/>
      <c r="X1682" s="19"/>
      <c r="Y1682" s="19"/>
      <c r="Z1682" s="19"/>
      <c r="AA1682" s="19"/>
      <c r="AB1682" s="19"/>
      <c r="AC1682" s="19"/>
      <c r="AD1682" s="19"/>
      <c r="AE1682" s="19"/>
      <c r="AF1682" s="19"/>
    </row>
    <row r="1683" spans="1:32" x14ac:dyDescent="0.2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61"/>
      <c r="T1683" s="19"/>
      <c r="U1683" s="19"/>
      <c r="V1683" s="20"/>
      <c r="W1683" s="20"/>
      <c r="X1683" s="19"/>
      <c r="Y1683" s="19"/>
      <c r="Z1683" s="19"/>
      <c r="AA1683" s="19"/>
      <c r="AB1683" s="19"/>
      <c r="AC1683" s="19"/>
      <c r="AD1683" s="19"/>
      <c r="AE1683" s="19"/>
      <c r="AF1683" s="19"/>
    </row>
    <row r="1684" spans="1:32" x14ac:dyDescent="0.2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61"/>
      <c r="T1684" s="19"/>
      <c r="U1684" s="19"/>
      <c r="V1684" s="20"/>
      <c r="W1684" s="20"/>
      <c r="X1684" s="19"/>
      <c r="Y1684" s="19"/>
      <c r="Z1684" s="19"/>
      <c r="AA1684" s="19"/>
      <c r="AB1684" s="19"/>
      <c r="AC1684" s="19"/>
      <c r="AD1684" s="19"/>
      <c r="AE1684" s="19"/>
      <c r="AF1684" s="19"/>
    </row>
    <row r="1685" spans="1:32" x14ac:dyDescent="0.2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61"/>
      <c r="T1685" s="19"/>
      <c r="U1685" s="19"/>
      <c r="V1685" s="20"/>
      <c r="W1685" s="20"/>
      <c r="X1685" s="19"/>
      <c r="Y1685" s="19"/>
      <c r="Z1685" s="19"/>
      <c r="AA1685" s="19"/>
      <c r="AB1685" s="19"/>
      <c r="AC1685" s="19"/>
      <c r="AD1685" s="19"/>
      <c r="AE1685" s="19"/>
      <c r="AF1685" s="19"/>
    </row>
    <row r="1686" spans="1:32" x14ac:dyDescent="0.2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61"/>
      <c r="T1686" s="19"/>
      <c r="U1686" s="19"/>
      <c r="V1686" s="20"/>
      <c r="W1686" s="20"/>
      <c r="X1686" s="19"/>
      <c r="Y1686" s="19"/>
      <c r="Z1686" s="19"/>
      <c r="AA1686" s="19"/>
      <c r="AB1686" s="19"/>
      <c r="AC1686" s="19"/>
      <c r="AD1686" s="19"/>
      <c r="AE1686" s="19"/>
      <c r="AF1686" s="19"/>
    </row>
    <row r="1687" spans="1:32" x14ac:dyDescent="0.2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61"/>
      <c r="T1687" s="19"/>
      <c r="U1687" s="19"/>
      <c r="V1687" s="20"/>
      <c r="W1687" s="20"/>
      <c r="X1687" s="19"/>
      <c r="Y1687" s="19"/>
      <c r="Z1687" s="19"/>
      <c r="AA1687" s="19"/>
      <c r="AB1687" s="19"/>
      <c r="AC1687" s="19"/>
      <c r="AD1687" s="19"/>
      <c r="AE1687" s="19"/>
      <c r="AF1687" s="19"/>
    </row>
    <row r="1688" spans="1:32" x14ac:dyDescent="0.2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61"/>
      <c r="T1688" s="19"/>
      <c r="U1688" s="19"/>
      <c r="V1688" s="20"/>
      <c r="W1688" s="20"/>
      <c r="X1688" s="19"/>
      <c r="Y1688" s="19"/>
      <c r="Z1688" s="19"/>
      <c r="AA1688" s="19"/>
      <c r="AB1688" s="19"/>
      <c r="AC1688" s="19"/>
      <c r="AD1688" s="19"/>
      <c r="AE1688" s="19"/>
      <c r="AF1688" s="19"/>
    </row>
    <row r="1689" spans="1:32" x14ac:dyDescent="0.2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61"/>
      <c r="T1689" s="19"/>
      <c r="U1689" s="19"/>
      <c r="V1689" s="20"/>
      <c r="W1689" s="20"/>
      <c r="X1689" s="19"/>
      <c r="Y1689" s="19"/>
      <c r="Z1689" s="19"/>
      <c r="AA1689" s="19"/>
      <c r="AB1689" s="19"/>
      <c r="AC1689" s="19"/>
      <c r="AD1689" s="19"/>
      <c r="AE1689" s="19"/>
      <c r="AF1689" s="19"/>
    </row>
    <row r="1690" spans="1:32" x14ac:dyDescent="0.2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61"/>
      <c r="T1690" s="19"/>
      <c r="U1690" s="19"/>
      <c r="V1690" s="20"/>
      <c r="W1690" s="20"/>
      <c r="X1690" s="19"/>
      <c r="Y1690" s="19"/>
      <c r="Z1690" s="19"/>
      <c r="AA1690" s="19"/>
      <c r="AB1690" s="19"/>
      <c r="AC1690" s="19"/>
      <c r="AD1690" s="19"/>
      <c r="AE1690" s="19"/>
      <c r="AF1690" s="19"/>
    </row>
    <row r="1691" spans="1:32" x14ac:dyDescent="0.2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61"/>
      <c r="T1691" s="19"/>
      <c r="U1691" s="19"/>
      <c r="V1691" s="20"/>
      <c r="W1691" s="20"/>
      <c r="X1691" s="19"/>
      <c r="Y1691" s="19"/>
      <c r="Z1691" s="19"/>
      <c r="AA1691" s="19"/>
      <c r="AB1691" s="19"/>
      <c r="AC1691" s="19"/>
      <c r="AD1691" s="19"/>
      <c r="AE1691" s="19"/>
      <c r="AF1691" s="19"/>
    </row>
    <row r="1692" spans="1:32" x14ac:dyDescent="0.2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61"/>
      <c r="T1692" s="19"/>
      <c r="U1692" s="19"/>
      <c r="V1692" s="20"/>
      <c r="W1692" s="20"/>
      <c r="X1692" s="19"/>
      <c r="Y1692" s="19"/>
      <c r="Z1692" s="19"/>
      <c r="AA1692" s="19"/>
      <c r="AB1692" s="19"/>
      <c r="AC1692" s="19"/>
      <c r="AD1692" s="19"/>
      <c r="AE1692" s="19"/>
      <c r="AF1692" s="19"/>
    </row>
    <row r="1693" spans="1:32" x14ac:dyDescent="0.2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61"/>
      <c r="T1693" s="19"/>
      <c r="U1693" s="19"/>
      <c r="V1693" s="20"/>
      <c r="W1693" s="20"/>
      <c r="X1693" s="19"/>
      <c r="Y1693" s="19"/>
      <c r="Z1693" s="19"/>
      <c r="AA1693" s="19"/>
      <c r="AB1693" s="19"/>
      <c r="AC1693" s="19"/>
      <c r="AD1693" s="19"/>
      <c r="AE1693" s="19"/>
      <c r="AF1693" s="19"/>
    </row>
    <row r="1694" spans="1:32" x14ac:dyDescent="0.2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61"/>
      <c r="T1694" s="19"/>
      <c r="U1694" s="19"/>
      <c r="V1694" s="20"/>
      <c r="W1694" s="20"/>
      <c r="X1694" s="19"/>
      <c r="Y1694" s="19"/>
      <c r="Z1694" s="19"/>
      <c r="AA1694" s="19"/>
      <c r="AB1694" s="19"/>
      <c r="AC1694" s="19"/>
      <c r="AD1694" s="19"/>
      <c r="AE1694" s="19"/>
      <c r="AF1694" s="19"/>
    </row>
    <row r="1695" spans="1:32" x14ac:dyDescent="0.2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61"/>
      <c r="T1695" s="19"/>
      <c r="U1695" s="19"/>
      <c r="V1695" s="20"/>
      <c r="W1695" s="20"/>
      <c r="X1695" s="19"/>
      <c r="Y1695" s="19"/>
      <c r="Z1695" s="19"/>
      <c r="AA1695" s="19"/>
      <c r="AB1695" s="19"/>
      <c r="AC1695" s="19"/>
      <c r="AD1695" s="19"/>
      <c r="AE1695" s="19"/>
      <c r="AF1695" s="19"/>
    </row>
    <row r="1696" spans="1:32" x14ac:dyDescent="0.2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61"/>
      <c r="T1696" s="19"/>
      <c r="U1696" s="19"/>
      <c r="V1696" s="20"/>
      <c r="W1696" s="20"/>
      <c r="X1696" s="19"/>
      <c r="Y1696" s="19"/>
      <c r="Z1696" s="19"/>
      <c r="AA1696" s="19"/>
      <c r="AB1696" s="19"/>
      <c r="AC1696" s="19"/>
      <c r="AD1696" s="19"/>
      <c r="AE1696" s="19"/>
      <c r="AF1696" s="19"/>
    </row>
    <row r="1697" spans="1:32" x14ac:dyDescent="0.2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61"/>
      <c r="T1697" s="19"/>
      <c r="U1697" s="19"/>
      <c r="V1697" s="20"/>
      <c r="W1697" s="20"/>
      <c r="X1697" s="19"/>
      <c r="Y1697" s="19"/>
      <c r="Z1697" s="19"/>
      <c r="AA1697" s="19"/>
      <c r="AB1697" s="19"/>
      <c r="AC1697" s="19"/>
      <c r="AD1697" s="19"/>
      <c r="AE1697" s="19"/>
      <c r="AF1697" s="19"/>
    </row>
    <row r="1698" spans="1:32" x14ac:dyDescent="0.2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61"/>
      <c r="T1698" s="19"/>
      <c r="U1698" s="19"/>
      <c r="V1698" s="20"/>
      <c r="W1698" s="20"/>
      <c r="X1698" s="19"/>
      <c r="Y1698" s="19"/>
      <c r="Z1698" s="19"/>
      <c r="AA1698" s="19"/>
      <c r="AB1698" s="19"/>
      <c r="AC1698" s="19"/>
      <c r="AD1698" s="19"/>
      <c r="AE1698" s="19"/>
      <c r="AF1698" s="19"/>
    </row>
    <row r="1699" spans="1:32" x14ac:dyDescent="0.2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61"/>
      <c r="T1699" s="19"/>
      <c r="U1699" s="19"/>
      <c r="V1699" s="20"/>
      <c r="W1699" s="20"/>
      <c r="X1699" s="19"/>
      <c r="Y1699" s="19"/>
      <c r="Z1699" s="19"/>
      <c r="AA1699" s="19"/>
      <c r="AB1699" s="19"/>
      <c r="AC1699" s="19"/>
      <c r="AD1699" s="19"/>
      <c r="AE1699" s="19"/>
      <c r="AF1699" s="19"/>
    </row>
    <row r="1700" spans="1:32" x14ac:dyDescent="0.2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61"/>
      <c r="T1700" s="19"/>
      <c r="U1700" s="19"/>
      <c r="V1700" s="20"/>
      <c r="W1700" s="20"/>
      <c r="X1700" s="19"/>
      <c r="Y1700" s="19"/>
      <c r="Z1700" s="19"/>
      <c r="AA1700" s="19"/>
      <c r="AB1700" s="19"/>
      <c r="AC1700" s="19"/>
      <c r="AD1700" s="19"/>
      <c r="AE1700" s="19"/>
      <c r="AF1700" s="19"/>
    </row>
    <row r="1701" spans="1:32" x14ac:dyDescent="0.2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61"/>
      <c r="T1701" s="19"/>
      <c r="U1701" s="19"/>
      <c r="V1701" s="20"/>
      <c r="W1701" s="20"/>
      <c r="X1701" s="19"/>
      <c r="Y1701" s="19"/>
      <c r="Z1701" s="19"/>
      <c r="AA1701" s="19"/>
      <c r="AB1701" s="19"/>
      <c r="AC1701" s="19"/>
      <c r="AD1701" s="19"/>
      <c r="AE1701" s="19"/>
      <c r="AF1701" s="19"/>
    </row>
    <row r="1702" spans="1:32" x14ac:dyDescent="0.2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61"/>
      <c r="T1702" s="19"/>
      <c r="U1702" s="19"/>
      <c r="V1702" s="20"/>
      <c r="W1702" s="20"/>
      <c r="X1702" s="19"/>
      <c r="Y1702" s="19"/>
      <c r="Z1702" s="19"/>
      <c r="AA1702" s="19"/>
      <c r="AB1702" s="19"/>
      <c r="AC1702" s="19"/>
      <c r="AD1702" s="19"/>
      <c r="AE1702" s="19"/>
      <c r="AF1702" s="19"/>
    </row>
    <row r="1703" spans="1:32" x14ac:dyDescent="0.2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61"/>
      <c r="T1703" s="19"/>
      <c r="U1703" s="19"/>
      <c r="V1703" s="20"/>
      <c r="W1703" s="20"/>
      <c r="X1703" s="19"/>
      <c r="Y1703" s="19"/>
      <c r="Z1703" s="19"/>
      <c r="AA1703" s="19"/>
      <c r="AB1703" s="19"/>
      <c r="AC1703" s="19"/>
      <c r="AD1703" s="19"/>
      <c r="AE1703" s="19"/>
      <c r="AF1703" s="19"/>
    </row>
    <row r="1704" spans="1:32" x14ac:dyDescent="0.2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61"/>
      <c r="T1704" s="19"/>
      <c r="U1704" s="19"/>
      <c r="V1704" s="20"/>
      <c r="W1704" s="20"/>
      <c r="X1704" s="19"/>
      <c r="Y1704" s="19"/>
      <c r="Z1704" s="19"/>
      <c r="AA1704" s="19"/>
      <c r="AB1704" s="19"/>
      <c r="AC1704" s="19"/>
      <c r="AD1704" s="19"/>
      <c r="AE1704" s="19"/>
      <c r="AF1704" s="19"/>
    </row>
    <row r="1705" spans="1:32" x14ac:dyDescent="0.2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61"/>
      <c r="T1705" s="19"/>
      <c r="U1705" s="19"/>
      <c r="V1705" s="20"/>
      <c r="W1705" s="20"/>
      <c r="X1705" s="19"/>
      <c r="Y1705" s="19"/>
      <c r="Z1705" s="19"/>
      <c r="AA1705" s="19"/>
      <c r="AB1705" s="19"/>
      <c r="AC1705" s="19"/>
      <c r="AD1705" s="19"/>
      <c r="AE1705" s="19"/>
      <c r="AF1705" s="19"/>
    </row>
    <row r="1706" spans="1:32" x14ac:dyDescent="0.2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61"/>
      <c r="T1706" s="19"/>
      <c r="U1706" s="19"/>
      <c r="V1706" s="20"/>
      <c r="W1706" s="20"/>
      <c r="X1706" s="19"/>
      <c r="Y1706" s="19"/>
      <c r="Z1706" s="19"/>
      <c r="AA1706" s="19"/>
      <c r="AB1706" s="19"/>
      <c r="AC1706" s="19"/>
      <c r="AD1706" s="19"/>
      <c r="AE1706" s="19"/>
      <c r="AF1706" s="19"/>
    </row>
    <row r="1707" spans="1:32" x14ac:dyDescent="0.2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61"/>
      <c r="T1707" s="19"/>
      <c r="U1707" s="19"/>
      <c r="V1707" s="20"/>
      <c r="W1707" s="20"/>
      <c r="X1707" s="19"/>
      <c r="Y1707" s="19"/>
      <c r="Z1707" s="19"/>
      <c r="AA1707" s="19"/>
      <c r="AB1707" s="19"/>
      <c r="AC1707" s="19"/>
      <c r="AD1707" s="19"/>
      <c r="AE1707" s="19"/>
      <c r="AF1707" s="19"/>
    </row>
    <row r="1708" spans="1:32" x14ac:dyDescent="0.2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61"/>
      <c r="T1708" s="19"/>
      <c r="U1708" s="19"/>
      <c r="V1708" s="20"/>
      <c r="W1708" s="20"/>
      <c r="X1708" s="19"/>
      <c r="Y1708" s="19"/>
      <c r="Z1708" s="19"/>
      <c r="AA1708" s="19"/>
      <c r="AB1708" s="19"/>
      <c r="AC1708" s="19"/>
      <c r="AD1708" s="19"/>
      <c r="AE1708" s="19"/>
      <c r="AF1708" s="19"/>
    </row>
    <row r="1709" spans="1:32" x14ac:dyDescent="0.2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61"/>
      <c r="T1709" s="19"/>
      <c r="U1709" s="19"/>
      <c r="V1709" s="20"/>
      <c r="W1709" s="20"/>
      <c r="X1709" s="19"/>
      <c r="Y1709" s="19"/>
      <c r="Z1709" s="19"/>
      <c r="AA1709" s="19"/>
      <c r="AB1709" s="19"/>
      <c r="AC1709" s="19"/>
      <c r="AD1709" s="19"/>
      <c r="AE1709" s="19"/>
      <c r="AF1709" s="19"/>
    </row>
    <row r="1710" spans="1:32" x14ac:dyDescent="0.2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61"/>
      <c r="T1710" s="19"/>
      <c r="U1710" s="19"/>
      <c r="V1710" s="20"/>
      <c r="W1710" s="20"/>
      <c r="X1710" s="19"/>
      <c r="Y1710" s="19"/>
      <c r="Z1710" s="19"/>
      <c r="AA1710" s="19"/>
      <c r="AB1710" s="19"/>
      <c r="AC1710" s="19"/>
      <c r="AD1710" s="19"/>
      <c r="AE1710" s="19"/>
      <c r="AF1710" s="19"/>
    </row>
    <row r="1711" spans="1:32" x14ac:dyDescent="0.2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61"/>
      <c r="T1711" s="19"/>
      <c r="U1711" s="19"/>
      <c r="V1711" s="20"/>
      <c r="W1711" s="20"/>
      <c r="X1711" s="19"/>
      <c r="Y1711" s="19"/>
      <c r="Z1711" s="19"/>
      <c r="AA1711" s="19"/>
      <c r="AB1711" s="19"/>
      <c r="AC1711" s="19"/>
      <c r="AD1711" s="19"/>
      <c r="AE1711" s="19"/>
      <c r="AF1711" s="19"/>
    </row>
    <row r="1712" spans="1:32" x14ac:dyDescent="0.2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61"/>
      <c r="T1712" s="19"/>
      <c r="U1712" s="19"/>
      <c r="V1712" s="20"/>
      <c r="W1712" s="20"/>
      <c r="X1712" s="19"/>
      <c r="Y1712" s="19"/>
      <c r="Z1712" s="19"/>
      <c r="AA1712" s="19"/>
      <c r="AB1712" s="19"/>
      <c r="AC1712" s="19"/>
      <c r="AD1712" s="19"/>
      <c r="AE1712" s="19"/>
      <c r="AF1712" s="19"/>
    </row>
    <row r="1713" spans="1:32" x14ac:dyDescent="0.2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61"/>
      <c r="T1713" s="19"/>
      <c r="U1713" s="19"/>
      <c r="V1713" s="20"/>
      <c r="W1713" s="20"/>
      <c r="X1713" s="19"/>
      <c r="Y1713" s="19"/>
      <c r="Z1713" s="19"/>
      <c r="AA1713" s="19"/>
      <c r="AB1713" s="19"/>
      <c r="AC1713" s="19"/>
      <c r="AD1713" s="19"/>
      <c r="AE1713" s="19"/>
      <c r="AF1713" s="19"/>
    </row>
    <row r="1714" spans="1:32" x14ac:dyDescent="0.2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61"/>
      <c r="T1714" s="19"/>
      <c r="U1714" s="19"/>
      <c r="V1714" s="20"/>
      <c r="W1714" s="20"/>
      <c r="X1714" s="19"/>
      <c r="Y1714" s="19"/>
      <c r="Z1714" s="19"/>
      <c r="AA1714" s="19"/>
      <c r="AB1714" s="19"/>
      <c r="AC1714" s="19"/>
      <c r="AD1714" s="19"/>
      <c r="AE1714" s="19"/>
      <c r="AF1714" s="19"/>
    </row>
    <row r="1715" spans="1:32" x14ac:dyDescent="0.2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61"/>
      <c r="T1715" s="19"/>
      <c r="U1715" s="19"/>
      <c r="V1715" s="20"/>
      <c r="W1715" s="20"/>
      <c r="X1715" s="19"/>
      <c r="Y1715" s="19"/>
      <c r="Z1715" s="19"/>
      <c r="AA1715" s="19"/>
      <c r="AB1715" s="19"/>
      <c r="AC1715" s="19"/>
      <c r="AD1715" s="19"/>
      <c r="AE1715" s="19"/>
      <c r="AF1715" s="19"/>
    </row>
    <row r="1716" spans="1:32" x14ac:dyDescent="0.2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61"/>
      <c r="T1716" s="19"/>
      <c r="U1716" s="19"/>
      <c r="V1716" s="20"/>
      <c r="W1716" s="20"/>
      <c r="X1716" s="19"/>
      <c r="Y1716" s="19"/>
      <c r="Z1716" s="19"/>
      <c r="AA1716" s="19"/>
      <c r="AB1716" s="19"/>
      <c r="AC1716" s="19"/>
      <c r="AD1716" s="19"/>
      <c r="AE1716" s="19"/>
      <c r="AF1716" s="19"/>
    </row>
    <row r="1717" spans="1:32" x14ac:dyDescent="0.2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61"/>
      <c r="T1717" s="19"/>
      <c r="U1717" s="19"/>
      <c r="V1717" s="20"/>
      <c r="W1717" s="20"/>
      <c r="X1717" s="19"/>
      <c r="Y1717" s="19"/>
      <c r="Z1717" s="19"/>
      <c r="AA1717" s="19"/>
      <c r="AB1717" s="19"/>
      <c r="AC1717" s="19"/>
      <c r="AD1717" s="19"/>
      <c r="AE1717" s="19"/>
      <c r="AF1717" s="19"/>
    </row>
    <row r="1718" spans="1:32" x14ac:dyDescent="0.2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61"/>
      <c r="T1718" s="19"/>
      <c r="U1718" s="19"/>
      <c r="V1718" s="20"/>
      <c r="W1718" s="20"/>
      <c r="X1718" s="19"/>
      <c r="Y1718" s="19"/>
      <c r="Z1718" s="19"/>
      <c r="AA1718" s="19"/>
      <c r="AB1718" s="19"/>
      <c r="AC1718" s="19"/>
      <c r="AD1718" s="19"/>
      <c r="AE1718" s="19"/>
      <c r="AF1718" s="19"/>
    </row>
    <row r="1719" spans="1:32" x14ac:dyDescent="0.2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61"/>
      <c r="T1719" s="19"/>
      <c r="U1719" s="19"/>
      <c r="V1719" s="20"/>
      <c r="W1719" s="20"/>
      <c r="X1719" s="19"/>
      <c r="Y1719" s="19"/>
      <c r="Z1719" s="19"/>
      <c r="AA1719" s="19"/>
      <c r="AB1719" s="19"/>
      <c r="AC1719" s="19"/>
      <c r="AD1719" s="19"/>
      <c r="AE1719" s="19"/>
      <c r="AF1719" s="19"/>
    </row>
    <row r="1720" spans="1:32" x14ac:dyDescent="0.2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61"/>
      <c r="T1720" s="19"/>
      <c r="U1720" s="19"/>
      <c r="V1720" s="20"/>
      <c r="W1720" s="20"/>
      <c r="X1720" s="19"/>
      <c r="Y1720" s="19"/>
      <c r="Z1720" s="19"/>
      <c r="AA1720" s="19"/>
      <c r="AB1720" s="19"/>
      <c r="AC1720" s="19"/>
      <c r="AD1720" s="19"/>
      <c r="AE1720" s="19"/>
      <c r="AF1720" s="19"/>
    </row>
    <row r="1721" spans="1:32" x14ac:dyDescent="0.2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61"/>
      <c r="T1721" s="19"/>
      <c r="U1721" s="19"/>
      <c r="V1721" s="20"/>
      <c r="W1721" s="20"/>
      <c r="X1721" s="19"/>
      <c r="Y1721" s="19"/>
      <c r="Z1721" s="19"/>
      <c r="AA1721" s="19"/>
      <c r="AB1721" s="19"/>
      <c r="AC1721" s="19"/>
      <c r="AD1721" s="19"/>
      <c r="AE1721" s="19"/>
      <c r="AF1721" s="19"/>
    </row>
    <row r="1722" spans="1:32" x14ac:dyDescent="0.2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61"/>
      <c r="T1722" s="19"/>
      <c r="U1722" s="19"/>
      <c r="V1722" s="20"/>
      <c r="W1722" s="20"/>
      <c r="X1722" s="19"/>
      <c r="Y1722" s="19"/>
      <c r="Z1722" s="19"/>
      <c r="AA1722" s="19"/>
      <c r="AB1722" s="19"/>
      <c r="AC1722" s="19"/>
      <c r="AD1722" s="19"/>
      <c r="AE1722" s="19"/>
      <c r="AF1722" s="19"/>
    </row>
    <row r="1723" spans="1:32" x14ac:dyDescent="0.2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61"/>
      <c r="T1723" s="19"/>
      <c r="U1723" s="19"/>
      <c r="V1723" s="20"/>
      <c r="W1723" s="20"/>
      <c r="X1723" s="19"/>
      <c r="Y1723" s="19"/>
      <c r="Z1723" s="19"/>
      <c r="AA1723" s="19"/>
      <c r="AB1723" s="19"/>
      <c r="AC1723" s="19"/>
      <c r="AD1723" s="19"/>
      <c r="AE1723" s="19"/>
      <c r="AF1723" s="19"/>
    </row>
    <row r="1724" spans="1:32" x14ac:dyDescent="0.2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61"/>
      <c r="T1724" s="19"/>
      <c r="U1724" s="19"/>
      <c r="V1724" s="20"/>
      <c r="W1724" s="20"/>
      <c r="X1724" s="19"/>
      <c r="Y1724" s="19"/>
      <c r="Z1724" s="19"/>
      <c r="AA1724" s="19"/>
      <c r="AB1724" s="19"/>
      <c r="AC1724" s="19"/>
      <c r="AD1724" s="19"/>
      <c r="AE1724" s="19"/>
      <c r="AF1724" s="19"/>
    </row>
    <row r="1725" spans="1:32" x14ac:dyDescent="0.2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61"/>
      <c r="T1725" s="19"/>
      <c r="U1725" s="19"/>
      <c r="V1725" s="20"/>
      <c r="W1725" s="20"/>
      <c r="X1725" s="19"/>
      <c r="Y1725" s="19"/>
      <c r="Z1725" s="19"/>
      <c r="AA1725" s="19"/>
      <c r="AB1725" s="19"/>
      <c r="AC1725" s="19"/>
      <c r="AD1725" s="19"/>
    </row>
    <row r="1726" spans="1:32" x14ac:dyDescent="0.2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61"/>
      <c r="T1726" s="19"/>
      <c r="U1726" s="19"/>
      <c r="V1726" s="20"/>
      <c r="W1726" s="20"/>
      <c r="X1726" s="19"/>
      <c r="Y1726" s="19"/>
      <c r="Z1726" s="19"/>
      <c r="AA1726" s="19"/>
      <c r="AB1726" s="19"/>
      <c r="AC1726" s="19"/>
      <c r="AD1726" s="19"/>
    </row>
    <row r="1727" spans="1:32" x14ac:dyDescent="0.2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61"/>
      <c r="T1727" s="19"/>
      <c r="U1727" s="19"/>
      <c r="V1727" s="20"/>
      <c r="W1727" s="20"/>
      <c r="X1727" s="19"/>
      <c r="Y1727" s="19"/>
      <c r="Z1727" s="19"/>
      <c r="AA1727" s="19"/>
      <c r="AB1727" s="19"/>
      <c r="AC1727" s="19"/>
      <c r="AD1727" s="19"/>
    </row>
    <row r="1728" spans="1:32" x14ac:dyDescent="0.2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61"/>
      <c r="T1728" s="19"/>
      <c r="U1728" s="19"/>
      <c r="V1728" s="20"/>
      <c r="W1728" s="20"/>
      <c r="X1728" s="19"/>
      <c r="Y1728" s="19"/>
      <c r="Z1728" s="19"/>
      <c r="AA1728" s="19"/>
      <c r="AB1728" s="19"/>
      <c r="AC1728" s="19"/>
      <c r="AD1728" s="19"/>
    </row>
    <row r="1729" spans="1:31" x14ac:dyDescent="0.2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61"/>
      <c r="T1729" s="19"/>
      <c r="U1729" s="19"/>
      <c r="V1729" s="20"/>
      <c r="W1729" s="20"/>
      <c r="X1729" s="19"/>
      <c r="Y1729" s="19"/>
      <c r="Z1729" s="19"/>
      <c r="AA1729" s="19"/>
      <c r="AB1729" s="19"/>
      <c r="AC1729" s="19"/>
      <c r="AD1729" s="19"/>
    </row>
    <row r="1730" spans="1:31" x14ac:dyDescent="0.2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61"/>
      <c r="T1730" s="19"/>
      <c r="U1730" s="19"/>
      <c r="V1730" s="20"/>
      <c r="W1730" s="20"/>
      <c r="X1730" s="19"/>
      <c r="Y1730" s="19"/>
      <c r="Z1730" s="19"/>
      <c r="AA1730" s="19"/>
      <c r="AB1730" s="19"/>
      <c r="AC1730" s="19"/>
      <c r="AD1730" s="19"/>
    </row>
    <row r="1731" spans="1:31" x14ac:dyDescent="0.2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61"/>
      <c r="T1731" s="19"/>
      <c r="U1731" s="19"/>
      <c r="V1731" s="20"/>
      <c r="W1731" s="20"/>
      <c r="X1731" s="19"/>
      <c r="Y1731" s="19"/>
      <c r="Z1731" s="19"/>
      <c r="AA1731" s="19"/>
      <c r="AB1731" s="19"/>
      <c r="AC1731" s="19"/>
      <c r="AD1731" s="19"/>
    </row>
    <row r="1732" spans="1:31" x14ac:dyDescent="0.2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61"/>
      <c r="T1732" s="19"/>
      <c r="U1732" s="19"/>
      <c r="V1732" s="20"/>
      <c r="W1732" s="20"/>
      <c r="X1732" s="19"/>
      <c r="Y1732" s="19"/>
      <c r="Z1732" s="19"/>
      <c r="AA1732" s="19"/>
      <c r="AB1732" s="19"/>
      <c r="AC1732" s="19"/>
      <c r="AD1732" s="19"/>
    </row>
    <row r="1733" spans="1:31" x14ac:dyDescent="0.2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61"/>
      <c r="T1733" s="19"/>
      <c r="U1733" s="19"/>
      <c r="V1733" s="20"/>
      <c r="W1733" s="20"/>
      <c r="X1733" s="19"/>
      <c r="Y1733" s="19"/>
      <c r="Z1733" s="19"/>
      <c r="AA1733" s="19"/>
      <c r="AB1733" s="19"/>
      <c r="AC1733" s="19"/>
      <c r="AD1733" s="19"/>
    </row>
    <row r="1734" spans="1:31" x14ac:dyDescent="0.2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61"/>
      <c r="T1734" s="19"/>
      <c r="U1734" s="19"/>
      <c r="V1734" s="20"/>
      <c r="W1734" s="20"/>
      <c r="X1734" s="19"/>
      <c r="Y1734" s="19"/>
      <c r="Z1734" s="19"/>
      <c r="AA1734" s="19"/>
      <c r="AB1734" s="19"/>
      <c r="AC1734" s="19"/>
      <c r="AD1734" s="19"/>
    </row>
    <row r="1735" spans="1:31" x14ac:dyDescent="0.2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61"/>
      <c r="T1735" s="19"/>
      <c r="U1735" s="19"/>
      <c r="V1735" s="20"/>
      <c r="W1735" s="20"/>
      <c r="X1735" s="19"/>
      <c r="Y1735" s="19"/>
      <c r="Z1735" s="19"/>
      <c r="AA1735" s="19"/>
      <c r="AB1735" s="19"/>
      <c r="AC1735" s="19"/>
      <c r="AD1735" s="19"/>
      <c r="AE1735" s="17"/>
    </row>
    <row r="1736" spans="1:31" x14ac:dyDescent="0.2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61"/>
      <c r="T1736" s="19"/>
      <c r="U1736" s="19"/>
      <c r="V1736" s="20"/>
      <c r="W1736" s="20"/>
      <c r="X1736" s="19"/>
      <c r="Y1736" s="19"/>
      <c r="Z1736" s="19"/>
      <c r="AA1736" s="19"/>
      <c r="AB1736" s="19"/>
      <c r="AC1736" s="19"/>
      <c r="AD1736" s="19"/>
      <c r="AE1736" s="17"/>
    </row>
    <row r="1737" spans="1:31" x14ac:dyDescent="0.2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61"/>
      <c r="T1737" s="19"/>
      <c r="U1737" s="19"/>
      <c r="V1737" s="20"/>
      <c r="W1737" s="20"/>
      <c r="X1737" s="19"/>
      <c r="Y1737" s="19"/>
      <c r="Z1737" s="19"/>
      <c r="AA1737" s="19"/>
      <c r="AB1737" s="19"/>
      <c r="AC1737" s="19"/>
      <c r="AD1737" s="19"/>
      <c r="AE1737" s="17"/>
    </row>
    <row r="1738" spans="1:31" x14ac:dyDescent="0.2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61"/>
      <c r="T1738" s="19"/>
      <c r="U1738" s="19"/>
      <c r="V1738" s="20"/>
      <c r="W1738" s="20"/>
      <c r="X1738" s="19"/>
      <c r="Y1738" s="19"/>
      <c r="Z1738" s="19"/>
      <c r="AA1738" s="19"/>
      <c r="AB1738" s="19"/>
      <c r="AC1738" s="19"/>
      <c r="AD1738" s="19"/>
      <c r="AE1738" s="17"/>
    </row>
    <row r="1739" spans="1:31" x14ac:dyDescent="0.2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61"/>
      <c r="T1739" s="19"/>
      <c r="U1739" s="19"/>
      <c r="V1739" s="20"/>
      <c r="W1739" s="20"/>
      <c r="X1739" s="19"/>
      <c r="Y1739" s="19"/>
      <c r="Z1739" s="19"/>
      <c r="AA1739" s="19"/>
      <c r="AB1739" s="19"/>
      <c r="AC1739" s="19"/>
      <c r="AD1739" s="19"/>
      <c r="AE1739" s="17"/>
    </row>
    <row r="1740" spans="1:31" x14ac:dyDescent="0.2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61"/>
      <c r="T1740" s="19"/>
      <c r="U1740" s="19"/>
      <c r="V1740" s="20"/>
      <c r="W1740" s="20"/>
      <c r="X1740" s="19"/>
      <c r="Y1740" s="19"/>
      <c r="Z1740" s="19"/>
      <c r="AA1740" s="19"/>
      <c r="AB1740" s="19"/>
      <c r="AC1740" s="19"/>
      <c r="AD1740" s="19"/>
      <c r="AE1740" s="17"/>
    </row>
    <row r="1741" spans="1:31" x14ac:dyDescent="0.2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61"/>
      <c r="T1741" s="19"/>
      <c r="U1741" s="19"/>
      <c r="V1741" s="20"/>
      <c r="W1741" s="20"/>
      <c r="X1741" s="19"/>
      <c r="Y1741" s="19"/>
      <c r="Z1741" s="19"/>
      <c r="AA1741" s="19"/>
      <c r="AB1741" s="19"/>
      <c r="AC1741" s="19"/>
      <c r="AD1741" s="19"/>
      <c r="AE1741" s="17"/>
    </row>
    <row r="1742" spans="1:31" x14ac:dyDescent="0.2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61"/>
      <c r="T1742" s="19"/>
      <c r="U1742" s="19"/>
      <c r="V1742" s="20"/>
      <c r="W1742" s="20"/>
      <c r="X1742" s="19"/>
      <c r="Y1742" s="19"/>
      <c r="Z1742" s="19"/>
      <c r="AA1742" s="19"/>
      <c r="AB1742" s="19"/>
      <c r="AC1742" s="19"/>
      <c r="AD1742" s="19"/>
      <c r="AE1742" s="17"/>
    </row>
    <row r="1743" spans="1:31" x14ac:dyDescent="0.2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61"/>
      <c r="T1743" s="19"/>
      <c r="U1743" s="19"/>
      <c r="V1743" s="20"/>
      <c r="W1743" s="20"/>
      <c r="X1743" s="19"/>
      <c r="Y1743" s="19"/>
      <c r="Z1743" s="19"/>
      <c r="AA1743" s="19"/>
      <c r="AB1743" s="19"/>
      <c r="AC1743" s="19"/>
      <c r="AD1743" s="19"/>
      <c r="AE1743" s="17"/>
    </row>
    <row r="1744" spans="1:31" x14ac:dyDescent="0.2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61"/>
      <c r="T1744" s="19"/>
      <c r="U1744" s="19"/>
      <c r="V1744" s="20"/>
      <c r="W1744" s="20"/>
      <c r="X1744" s="19"/>
      <c r="Y1744" s="19"/>
      <c r="Z1744" s="19"/>
      <c r="AA1744" s="19"/>
      <c r="AB1744" s="19"/>
      <c r="AC1744" s="19"/>
      <c r="AD1744" s="19"/>
      <c r="AE1744" s="17"/>
    </row>
    <row r="1745" spans="1:31" x14ac:dyDescent="0.2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61"/>
      <c r="T1745" s="19"/>
      <c r="U1745" s="19"/>
      <c r="V1745" s="20"/>
      <c r="W1745" s="20"/>
      <c r="X1745" s="19"/>
      <c r="Y1745" s="19"/>
      <c r="Z1745" s="19"/>
      <c r="AA1745" s="19"/>
      <c r="AB1745" s="19"/>
      <c r="AC1745" s="19"/>
      <c r="AD1745" s="19"/>
      <c r="AE1745" s="17"/>
    </row>
    <row r="1746" spans="1:31" x14ac:dyDescent="0.2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61"/>
      <c r="T1746" s="19"/>
      <c r="U1746" s="19"/>
      <c r="V1746" s="20"/>
      <c r="W1746" s="20"/>
      <c r="X1746" s="19"/>
      <c r="Y1746" s="19"/>
      <c r="Z1746" s="19"/>
      <c r="AA1746" s="19"/>
      <c r="AB1746" s="19"/>
      <c r="AC1746" s="19"/>
      <c r="AD1746" s="19"/>
      <c r="AE1746" s="17"/>
    </row>
    <row r="1747" spans="1:31" x14ac:dyDescent="0.2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61"/>
      <c r="T1747" s="19"/>
      <c r="U1747" s="19"/>
      <c r="V1747" s="20"/>
      <c r="W1747" s="20"/>
      <c r="X1747" s="19"/>
      <c r="Y1747" s="19"/>
      <c r="Z1747" s="19"/>
      <c r="AA1747" s="19"/>
      <c r="AB1747" s="19"/>
      <c r="AC1747" s="19"/>
      <c r="AD1747" s="19"/>
      <c r="AE1747" s="17"/>
    </row>
    <row r="1748" spans="1:31" x14ac:dyDescent="0.2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61"/>
      <c r="T1748" s="19"/>
      <c r="U1748" s="19"/>
      <c r="V1748" s="20"/>
      <c r="W1748" s="20"/>
      <c r="X1748" s="19"/>
      <c r="Y1748" s="19"/>
      <c r="Z1748" s="19"/>
      <c r="AA1748" s="19"/>
      <c r="AB1748" s="19"/>
      <c r="AC1748" s="19"/>
      <c r="AD1748" s="19"/>
      <c r="AE1748" s="17"/>
    </row>
    <row r="1749" spans="1:31" x14ac:dyDescent="0.2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61"/>
      <c r="T1749" s="19"/>
      <c r="U1749" s="19"/>
      <c r="V1749" s="20"/>
      <c r="W1749" s="20"/>
      <c r="X1749" s="19"/>
      <c r="Y1749" s="19"/>
      <c r="Z1749" s="19"/>
      <c r="AA1749" s="19"/>
      <c r="AB1749" s="19"/>
      <c r="AC1749" s="19"/>
      <c r="AD1749" s="19"/>
      <c r="AE1749" s="17"/>
    </row>
    <row r="1750" spans="1:31" x14ac:dyDescent="0.2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61"/>
      <c r="T1750" s="19"/>
      <c r="U1750" s="19"/>
      <c r="V1750" s="20"/>
      <c r="W1750" s="20"/>
      <c r="X1750" s="19"/>
      <c r="Y1750" s="19"/>
      <c r="Z1750" s="19"/>
      <c r="AA1750" s="19"/>
      <c r="AB1750" s="19"/>
      <c r="AC1750" s="19"/>
      <c r="AD1750" s="19"/>
      <c r="AE1750" s="17"/>
    </row>
    <row r="1751" spans="1:31" x14ac:dyDescent="0.2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61"/>
      <c r="T1751" s="19"/>
      <c r="U1751" s="19"/>
      <c r="V1751" s="20"/>
      <c r="W1751" s="20"/>
      <c r="X1751" s="19"/>
      <c r="Y1751" s="19"/>
      <c r="Z1751" s="19"/>
      <c r="AA1751" s="19"/>
      <c r="AB1751" s="19"/>
      <c r="AC1751" s="19"/>
      <c r="AD1751" s="19"/>
      <c r="AE1751" s="17"/>
    </row>
    <row r="1752" spans="1:31" x14ac:dyDescent="0.2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61"/>
      <c r="T1752" s="19"/>
      <c r="U1752" s="19"/>
      <c r="V1752" s="20"/>
      <c r="W1752" s="20"/>
      <c r="X1752" s="19"/>
      <c r="Y1752" s="19"/>
      <c r="Z1752" s="19"/>
      <c r="AA1752" s="19"/>
      <c r="AB1752" s="19"/>
      <c r="AC1752" s="19"/>
      <c r="AD1752" s="19"/>
      <c r="AE1752" s="17"/>
    </row>
    <row r="1753" spans="1:31" x14ac:dyDescent="0.2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61"/>
      <c r="T1753" s="19"/>
      <c r="U1753" s="19"/>
      <c r="V1753" s="20"/>
      <c r="W1753" s="20"/>
      <c r="X1753" s="19"/>
      <c r="Y1753" s="19"/>
      <c r="Z1753" s="19"/>
      <c r="AA1753" s="19"/>
      <c r="AB1753" s="19"/>
      <c r="AC1753" s="19"/>
      <c r="AD1753" s="19"/>
      <c r="AE1753" s="17"/>
    </row>
    <row r="1754" spans="1:31" x14ac:dyDescent="0.2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61"/>
      <c r="T1754" s="19"/>
      <c r="U1754" s="19"/>
      <c r="V1754" s="20"/>
      <c r="W1754" s="20"/>
      <c r="X1754" s="19"/>
      <c r="Y1754" s="19"/>
      <c r="Z1754" s="19"/>
      <c r="AA1754" s="19"/>
      <c r="AB1754" s="19"/>
      <c r="AC1754" s="19"/>
      <c r="AD1754" s="19"/>
      <c r="AE1754" s="17"/>
    </row>
    <row r="1755" spans="1:31" x14ac:dyDescent="0.2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61"/>
      <c r="T1755" s="19"/>
      <c r="U1755" s="19"/>
      <c r="V1755" s="20"/>
      <c r="W1755" s="20"/>
      <c r="X1755" s="19"/>
      <c r="Y1755" s="19"/>
      <c r="Z1755" s="19"/>
      <c r="AA1755" s="19"/>
      <c r="AB1755" s="19"/>
      <c r="AC1755" s="19"/>
      <c r="AD1755" s="19"/>
      <c r="AE1755" s="17"/>
    </row>
    <row r="1756" spans="1:31" x14ac:dyDescent="0.2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61"/>
      <c r="T1756" s="19"/>
      <c r="U1756" s="19"/>
      <c r="V1756" s="20"/>
      <c r="W1756" s="20"/>
      <c r="X1756" s="19"/>
      <c r="Y1756" s="19"/>
      <c r="Z1756" s="19"/>
      <c r="AA1756" s="19"/>
      <c r="AB1756" s="19"/>
      <c r="AC1756" s="19"/>
      <c r="AD1756" s="19"/>
      <c r="AE1756" s="17"/>
    </row>
    <row r="1757" spans="1:31" x14ac:dyDescent="0.2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61"/>
      <c r="T1757" s="19"/>
      <c r="U1757" s="19"/>
      <c r="V1757" s="20"/>
      <c r="W1757" s="20"/>
      <c r="X1757" s="19"/>
      <c r="Y1757" s="19"/>
      <c r="Z1757" s="19"/>
      <c r="AA1757" s="19"/>
      <c r="AB1757" s="19"/>
      <c r="AC1757" s="19"/>
      <c r="AD1757" s="19"/>
      <c r="AE1757" s="17"/>
    </row>
    <row r="1758" spans="1:31" x14ac:dyDescent="0.2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61"/>
      <c r="T1758" s="19"/>
      <c r="U1758" s="19"/>
      <c r="V1758" s="20"/>
      <c r="W1758" s="20"/>
      <c r="X1758" s="19"/>
      <c r="Y1758" s="19"/>
      <c r="Z1758" s="19"/>
      <c r="AA1758" s="19"/>
      <c r="AB1758" s="19"/>
      <c r="AC1758" s="19"/>
      <c r="AD1758" s="19"/>
      <c r="AE1758" s="17"/>
    </row>
    <row r="1759" spans="1:31" x14ac:dyDescent="0.2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61"/>
      <c r="T1759" s="19"/>
      <c r="U1759" s="19"/>
      <c r="V1759" s="20"/>
      <c r="W1759" s="20"/>
      <c r="X1759" s="19"/>
      <c r="Y1759" s="19"/>
      <c r="Z1759" s="19"/>
      <c r="AA1759" s="19"/>
      <c r="AB1759" s="19"/>
      <c r="AC1759" s="19"/>
      <c r="AD1759" s="19"/>
      <c r="AE1759" s="17"/>
    </row>
    <row r="1760" spans="1:31" x14ac:dyDescent="0.2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61"/>
      <c r="T1760" s="19"/>
      <c r="U1760" s="19"/>
      <c r="V1760" s="20"/>
      <c r="W1760" s="20"/>
      <c r="X1760" s="19"/>
      <c r="Y1760" s="19"/>
      <c r="Z1760" s="19"/>
      <c r="AA1760" s="19"/>
      <c r="AB1760" s="19"/>
      <c r="AC1760" s="19"/>
      <c r="AD1760" s="19"/>
      <c r="AE1760" s="17"/>
    </row>
    <row r="1761" spans="1:31" x14ac:dyDescent="0.2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61"/>
      <c r="T1761" s="19"/>
      <c r="U1761" s="19"/>
      <c r="V1761" s="20"/>
      <c r="W1761" s="20"/>
      <c r="X1761" s="19"/>
      <c r="Y1761" s="19"/>
      <c r="Z1761" s="19"/>
      <c r="AA1761" s="19"/>
      <c r="AB1761" s="19"/>
      <c r="AC1761" s="19"/>
      <c r="AD1761" s="19"/>
      <c r="AE1761" s="17"/>
    </row>
    <row r="1762" spans="1:31" x14ac:dyDescent="0.2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61"/>
      <c r="T1762" s="19"/>
      <c r="U1762" s="19"/>
      <c r="V1762" s="20"/>
      <c r="W1762" s="20"/>
      <c r="X1762" s="19"/>
      <c r="Y1762" s="19"/>
      <c r="Z1762" s="19"/>
      <c r="AA1762" s="19"/>
      <c r="AB1762" s="19"/>
      <c r="AC1762" s="19"/>
      <c r="AD1762" s="19"/>
      <c r="AE1762" s="17"/>
    </row>
    <row r="1763" spans="1:31" x14ac:dyDescent="0.2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61"/>
      <c r="T1763" s="19"/>
      <c r="U1763" s="19"/>
      <c r="V1763" s="20"/>
      <c r="W1763" s="20"/>
      <c r="X1763" s="19"/>
      <c r="Y1763" s="19"/>
      <c r="Z1763" s="19"/>
      <c r="AA1763" s="19"/>
      <c r="AB1763" s="19"/>
      <c r="AC1763" s="19"/>
      <c r="AD1763" s="19"/>
      <c r="AE1763" s="17"/>
    </row>
    <row r="1764" spans="1:31" x14ac:dyDescent="0.2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61"/>
      <c r="T1764" s="19"/>
      <c r="U1764" s="19"/>
      <c r="V1764" s="20"/>
      <c r="W1764" s="20"/>
      <c r="X1764" s="19"/>
      <c r="Y1764" s="19"/>
      <c r="Z1764" s="19"/>
      <c r="AA1764" s="19"/>
      <c r="AB1764" s="19"/>
      <c r="AC1764" s="19"/>
      <c r="AD1764" s="19"/>
      <c r="AE1764" s="17"/>
    </row>
    <row r="1765" spans="1:31" x14ac:dyDescent="0.2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61"/>
      <c r="T1765" s="19"/>
      <c r="U1765" s="19"/>
      <c r="V1765" s="20"/>
      <c r="W1765" s="20"/>
      <c r="X1765" s="19"/>
      <c r="Y1765" s="19"/>
      <c r="Z1765" s="19"/>
      <c r="AA1765" s="19"/>
      <c r="AB1765" s="19"/>
      <c r="AC1765" s="19"/>
      <c r="AD1765" s="19"/>
      <c r="AE1765" s="17"/>
    </row>
    <row r="1766" spans="1:31" x14ac:dyDescent="0.2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61"/>
      <c r="T1766" s="19"/>
      <c r="U1766" s="19"/>
      <c r="V1766" s="20"/>
      <c r="W1766" s="20"/>
      <c r="X1766" s="19"/>
      <c r="Y1766" s="19"/>
      <c r="Z1766" s="19"/>
      <c r="AA1766" s="19"/>
      <c r="AB1766" s="19"/>
      <c r="AC1766" s="19"/>
      <c r="AD1766" s="19"/>
      <c r="AE1766" s="17"/>
    </row>
    <row r="1767" spans="1:31" x14ac:dyDescent="0.2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61"/>
      <c r="T1767" s="19"/>
      <c r="U1767" s="19"/>
      <c r="V1767" s="20"/>
      <c r="W1767" s="20"/>
      <c r="X1767" s="19"/>
      <c r="Y1767" s="19"/>
      <c r="Z1767" s="19"/>
      <c r="AA1767" s="19"/>
      <c r="AB1767" s="19"/>
      <c r="AC1767" s="19"/>
      <c r="AD1767" s="19"/>
      <c r="AE1767" s="17"/>
    </row>
    <row r="1768" spans="1:31" x14ac:dyDescent="0.2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61"/>
      <c r="T1768" s="19"/>
      <c r="U1768" s="19"/>
      <c r="V1768" s="20"/>
      <c r="W1768" s="20"/>
      <c r="X1768" s="19"/>
      <c r="Y1768" s="19"/>
      <c r="Z1768" s="19"/>
      <c r="AA1768" s="19"/>
      <c r="AB1768" s="19"/>
      <c r="AC1768" s="19"/>
      <c r="AD1768" s="19"/>
      <c r="AE1768" s="17"/>
    </row>
    <row r="1769" spans="1:31" x14ac:dyDescent="0.2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61"/>
      <c r="T1769" s="19"/>
      <c r="U1769" s="19"/>
      <c r="V1769" s="20"/>
      <c r="W1769" s="20"/>
      <c r="X1769" s="19"/>
      <c r="Y1769" s="19"/>
      <c r="Z1769" s="19"/>
      <c r="AA1769" s="19"/>
      <c r="AB1769" s="19"/>
      <c r="AC1769" s="19"/>
      <c r="AD1769" s="19"/>
      <c r="AE1769" s="17"/>
    </row>
    <row r="1770" spans="1:31" x14ac:dyDescent="0.2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61"/>
      <c r="T1770" s="19"/>
      <c r="U1770" s="19"/>
      <c r="V1770" s="20"/>
      <c r="W1770" s="20"/>
      <c r="X1770" s="19"/>
      <c r="Y1770" s="19"/>
      <c r="Z1770" s="19"/>
      <c r="AA1770" s="19"/>
      <c r="AB1770" s="19"/>
      <c r="AC1770" s="19"/>
      <c r="AD1770" s="19"/>
      <c r="AE1770" s="17"/>
    </row>
    <row r="1771" spans="1:31" x14ac:dyDescent="0.2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61"/>
      <c r="T1771" s="19"/>
      <c r="U1771" s="19"/>
      <c r="V1771" s="20"/>
      <c r="W1771" s="20"/>
      <c r="X1771" s="19"/>
      <c r="Y1771" s="19"/>
      <c r="Z1771" s="19"/>
      <c r="AA1771" s="19"/>
      <c r="AB1771" s="19"/>
      <c r="AC1771" s="19"/>
      <c r="AD1771" s="19"/>
      <c r="AE1771" s="17"/>
    </row>
    <row r="1772" spans="1:31" x14ac:dyDescent="0.2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61"/>
      <c r="T1772" s="19"/>
      <c r="U1772" s="19"/>
      <c r="V1772" s="20"/>
      <c r="W1772" s="20"/>
      <c r="X1772" s="19"/>
      <c r="Y1772" s="19"/>
      <c r="Z1772" s="19"/>
      <c r="AA1772" s="19"/>
      <c r="AB1772" s="19"/>
      <c r="AC1772" s="19"/>
      <c r="AD1772" s="19"/>
      <c r="AE1772" s="17"/>
    </row>
    <row r="1773" spans="1:31" x14ac:dyDescent="0.2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61"/>
      <c r="T1773" s="19"/>
      <c r="U1773" s="19"/>
      <c r="V1773" s="20"/>
      <c r="W1773" s="20"/>
      <c r="X1773" s="19"/>
      <c r="Y1773" s="19"/>
      <c r="Z1773" s="19"/>
      <c r="AA1773" s="19"/>
      <c r="AB1773" s="19"/>
      <c r="AC1773" s="19"/>
      <c r="AD1773" s="19"/>
      <c r="AE1773" s="17"/>
    </row>
    <row r="1774" spans="1:31" x14ac:dyDescent="0.2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61"/>
      <c r="T1774" s="19"/>
      <c r="U1774" s="19"/>
      <c r="V1774" s="20"/>
      <c r="W1774" s="20"/>
      <c r="X1774" s="19"/>
      <c r="Y1774" s="19"/>
      <c r="Z1774" s="19"/>
      <c r="AA1774" s="19"/>
      <c r="AB1774" s="19"/>
      <c r="AC1774" s="19"/>
      <c r="AD1774" s="19"/>
      <c r="AE1774" s="17"/>
    </row>
    <row r="1775" spans="1:31" x14ac:dyDescent="0.2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61"/>
      <c r="T1775" s="19"/>
      <c r="U1775" s="19"/>
      <c r="V1775" s="20"/>
      <c r="W1775" s="20"/>
      <c r="X1775" s="19"/>
      <c r="Y1775" s="19"/>
      <c r="Z1775" s="19"/>
      <c r="AA1775" s="19"/>
      <c r="AB1775" s="19"/>
      <c r="AC1775" s="19"/>
      <c r="AD1775" s="19"/>
      <c r="AE1775" s="17"/>
    </row>
    <row r="1776" spans="1:31" x14ac:dyDescent="0.2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61"/>
      <c r="T1776" s="19"/>
      <c r="U1776" s="19"/>
      <c r="V1776" s="20"/>
      <c r="W1776" s="20"/>
      <c r="X1776" s="19"/>
      <c r="Y1776" s="19"/>
      <c r="Z1776" s="19"/>
      <c r="AA1776" s="19"/>
      <c r="AB1776" s="19"/>
      <c r="AC1776" s="19"/>
      <c r="AD1776" s="19"/>
      <c r="AE1776" s="17"/>
    </row>
    <row r="1777" spans="1:31" x14ac:dyDescent="0.2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61"/>
      <c r="T1777" s="19"/>
      <c r="U1777" s="19"/>
      <c r="V1777" s="20"/>
      <c r="W1777" s="20"/>
      <c r="X1777" s="19"/>
      <c r="Y1777" s="19"/>
      <c r="Z1777" s="19"/>
      <c r="AA1777" s="19"/>
      <c r="AB1777" s="19"/>
      <c r="AC1777" s="19"/>
      <c r="AD1777" s="19"/>
      <c r="AE1777" s="17"/>
    </row>
    <row r="1778" spans="1:31" x14ac:dyDescent="0.2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61"/>
      <c r="T1778" s="19"/>
      <c r="U1778" s="19"/>
      <c r="V1778" s="20"/>
      <c r="W1778" s="20"/>
      <c r="X1778" s="19"/>
      <c r="Y1778" s="19"/>
      <c r="Z1778" s="19"/>
      <c r="AA1778" s="19"/>
      <c r="AB1778" s="19"/>
      <c r="AC1778" s="19"/>
      <c r="AD1778" s="19"/>
      <c r="AE1778" s="17"/>
    </row>
    <row r="1779" spans="1:31" x14ac:dyDescent="0.2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61"/>
      <c r="T1779" s="19"/>
      <c r="U1779" s="19"/>
      <c r="V1779" s="20"/>
      <c r="W1779" s="20"/>
      <c r="X1779" s="19"/>
      <c r="Y1779" s="19"/>
      <c r="Z1779" s="19"/>
      <c r="AA1779" s="19"/>
      <c r="AB1779" s="19"/>
      <c r="AC1779" s="19"/>
      <c r="AD1779" s="19"/>
      <c r="AE1779" s="17"/>
    </row>
    <row r="1780" spans="1:31" x14ac:dyDescent="0.2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61"/>
      <c r="T1780" s="19"/>
      <c r="U1780" s="19"/>
      <c r="V1780" s="20"/>
      <c r="W1780" s="20"/>
      <c r="X1780" s="19"/>
      <c r="Y1780" s="19"/>
      <c r="Z1780" s="19"/>
      <c r="AA1780" s="19"/>
      <c r="AB1780" s="19"/>
      <c r="AC1780" s="19"/>
      <c r="AD1780" s="19"/>
      <c r="AE1780" s="17"/>
    </row>
    <row r="1781" spans="1:31" x14ac:dyDescent="0.2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61"/>
      <c r="T1781" s="19"/>
      <c r="U1781" s="19"/>
      <c r="V1781" s="20"/>
      <c r="W1781" s="20"/>
      <c r="X1781" s="19"/>
      <c r="Y1781" s="19"/>
      <c r="Z1781" s="19"/>
      <c r="AA1781" s="19"/>
      <c r="AB1781" s="19"/>
      <c r="AC1781" s="19"/>
      <c r="AD1781" s="19"/>
      <c r="AE1781" s="17"/>
    </row>
    <row r="1782" spans="1:31" x14ac:dyDescent="0.2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61"/>
      <c r="T1782" s="19"/>
      <c r="U1782" s="19"/>
      <c r="V1782" s="20"/>
      <c r="W1782" s="20"/>
      <c r="X1782" s="19"/>
      <c r="Y1782" s="19"/>
      <c r="Z1782" s="19"/>
      <c r="AA1782" s="19"/>
      <c r="AB1782" s="19"/>
      <c r="AC1782" s="19"/>
      <c r="AD1782" s="19"/>
      <c r="AE1782" s="17"/>
    </row>
    <row r="1783" spans="1:31" x14ac:dyDescent="0.2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61"/>
      <c r="T1783" s="19"/>
      <c r="U1783" s="19"/>
      <c r="V1783" s="20"/>
      <c r="W1783" s="20"/>
      <c r="X1783" s="19"/>
      <c r="Y1783" s="19"/>
      <c r="Z1783" s="19"/>
      <c r="AA1783" s="19"/>
      <c r="AB1783" s="19"/>
      <c r="AC1783" s="19"/>
      <c r="AD1783" s="19"/>
      <c r="AE1783" s="17"/>
    </row>
    <row r="1784" spans="1:31" x14ac:dyDescent="0.2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61"/>
      <c r="T1784" s="19"/>
      <c r="U1784" s="19"/>
      <c r="V1784" s="20"/>
      <c r="W1784" s="20"/>
      <c r="X1784" s="19"/>
      <c r="Y1784" s="19"/>
      <c r="Z1784" s="19"/>
      <c r="AA1784" s="19"/>
      <c r="AB1784" s="19"/>
      <c r="AC1784" s="19"/>
      <c r="AD1784" s="19"/>
      <c r="AE1784" s="17"/>
    </row>
    <row r="1785" spans="1:31" x14ac:dyDescent="0.2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61"/>
      <c r="T1785" s="19"/>
      <c r="U1785" s="19"/>
      <c r="V1785" s="20"/>
      <c r="W1785" s="20"/>
      <c r="X1785" s="19"/>
      <c r="Y1785" s="19"/>
      <c r="Z1785" s="19"/>
      <c r="AA1785" s="19"/>
      <c r="AB1785" s="19"/>
      <c r="AC1785" s="19"/>
      <c r="AD1785" s="19"/>
      <c r="AE1785" s="17"/>
    </row>
    <row r="1786" spans="1:31" x14ac:dyDescent="0.2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61"/>
      <c r="T1786" s="19"/>
      <c r="U1786" s="19"/>
      <c r="V1786" s="20"/>
      <c r="W1786" s="20"/>
      <c r="X1786" s="19"/>
      <c r="Y1786" s="19"/>
      <c r="Z1786" s="19"/>
      <c r="AA1786" s="19"/>
      <c r="AB1786" s="19"/>
      <c r="AC1786" s="19"/>
      <c r="AD1786" s="19"/>
      <c r="AE1786" s="17"/>
    </row>
    <row r="1787" spans="1:31" x14ac:dyDescent="0.2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61"/>
      <c r="T1787" s="19"/>
      <c r="U1787" s="19"/>
      <c r="V1787" s="20"/>
      <c r="W1787" s="20"/>
      <c r="X1787" s="19"/>
      <c r="Y1787" s="19"/>
      <c r="Z1787" s="19"/>
      <c r="AA1787" s="19"/>
      <c r="AB1787" s="19"/>
      <c r="AC1787" s="19"/>
      <c r="AD1787" s="19"/>
      <c r="AE1787" s="17"/>
    </row>
    <row r="1788" spans="1:31" x14ac:dyDescent="0.2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61"/>
      <c r="T1788" s="19"/>
      <c r="U1788" s="19"/>
      <c r="V1788" s="20"/>
      <c r="W1788" s="20"/>
      <c r="X1788" s="19"/>
      <c r="Y1788" s="19"/>
      <c r="Z1788" s="19"/>
      <c r="AA1788" s="19"/>
      <c r="AB1788" s="19"/>
      <c r="AC1788" s="19"/>
      <c r="AD1788" s="19"/>
      <c r="AE1788" s="17"/>
    </row>
    <row r="1789" spans="1:31" x14ac:dyDescent="0.2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61"/>
      <c r="T1789" s="19"/>
      <c r="U1789" s="19"/>
      <c r="V1789" s="20"/>
      <c r="W1789" s="20"/>
      <c r="X1789" s="19"/>
      <c r="Y1789" s="19"/>
      <c r="Z1789" s="19"/>
      <c r="AA1789" s="19"/>
      <c r="AB1789" s="19"/>
      <c r="AC1789" s="19"/>
      <c r="AD1789" s="19"/>
      <c r="AE1789" s="17"/>
    </row>
    <row r="1790" spans="1:31" x14ac:dyDescent="0.2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61"/>
      <c r="T1790" s="19"/>
      <c r="U1790" s="19"/>
      <c r="V1790" s="20"/>
      <c r="W1790" s="20"/>
      <c r="X1790" s="19"/>
      <c r="Y1790" s="19"/>
      <c r="Z1790" s="19"/>
      <c r="AA1790" s="19"/>
      <c r="AB1790" s="19"/>
      <c r="AC1790" s="19"/>
      <c r="AD1790" s="19"/>
      <c r="AE1790" s="17"/>
    </row>
    <row r="1791" spans="1:31" x14ac:dyDescent="0.2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61"/>
      <c r="T1791" s="19"/>
      <c r="U1791" s="19"/>
      <c r="V1791" s="20"/>
      <c r="W1791" s="20"/>
      <c r="X1791" s="19"/>
      <c r="Y1791" s="19"/>
      <c r="Z1791" s="19"/>
      <c r="AA1791" s="19"/>
      <c r="AB1791" s="19"/>
      <c r="AC1791" s="19"/>
      <c r="AD1791" s="19"/>
      <c r="AE1791" s="17"/>
    </row>
    <row r="1792" spans="1:31" x14ac:dyDescent="0.2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61"/>
      <c r="T1792" s="19"/>
      <c r="U1792" s="19"/>
      <c r="V1792" s="20"/>
      <c r="W1792" s="20"/>
      <c r="X1792" s="19"/>
      <c r="Y1792" s="19"/>
      <c r="Z1792" s="19"/>
      <c r="AA1792" s="19"/>
      <c r="AB1792" s="19"/>
      <c r="AC1792" s="19"/>
      <c r="AD1792" s="19"/>
      <c r="AE1792" s="17"/>
    </row>
    <row r="1793" spans="1:31" x14ac:dyDescent="0.2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61"/>
      <c r="T1793" s="19"/>
      <c r="U1793" s="19"/>
      <c r="V1793" s="20"/>
      <c r="W1793" s="20"/>
      <c r="X1793" s="19"/>
      <c r="Y1793" s="19"/>
      <c r="Z1793" s="19"/>
      <c r="AA1793" s="19"/>
      <c r="AB1793" s="19"/>
      <c r="AC1793" s="19"/>
      <c r="AD1793" s="19"/>
      <c r="AE1793" s="17"/>
    </row>
    <row r="1794" spans="1:31" x14ac:dyDescent="0.2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61"/>
      <c r="T1794" s="19"/>
      <c r="U1794" s="19"/>
      <c r="V1794" s="20"/>
      <c r="W1794" s="20"/>
      <c r="X1794" s="19"/>
      <c r="Y1794" s="19"/>
      <c r="Z1794" s="19"/>
      <c r="AA1794" s="19"/>
      <c r="AB1794" s="19"/>
      <c r="AC1794" s="19"/>
      <c r="AD1794" s="19"/>
      <c r="AE1794" s="17"/>
    </row>
    <row r="1795" spans="1:31" x14ac:dyDescent="0.2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61"/>
      <c r="T1795" s="19"/>
      <c r="U1795" s="19"/>
      <c r="V1795" s="20"/>
      <c r="W1795" s="20"/>
      <c r="X1795" s="19"/>
      <c r="Y1795" s="19"/>
      <c r="Z1795" s="19"/>
      <c r="AA1795" s="19"/>
      <c r="AB1795" s="19"/>
      <c r="AC1795" s="19"/>
      <c r="AD1795" s="19"/>
      <c r="AE1795" s="17"/>
    </row>
    <row r="1796" spans="1:31" x14ac:dyDescent="0.2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61"/>
      <c r="T1796" s="19"/>
      <c r="U1796" s="19"/>
      <c r="V1796" s="20"/>
      <c r="W1796" s="20"/>
      <c r="X1796" s="19"/>
      <c r="Y1796" s="19"/>
      <c r="Z1796" s="19"/>
      <c r="AA1796" s="19"/>
      <c r="AB1796" s="19"/>
      <c r="AC1796" s="19"/>
      <c r="AD1796" s="19"/>
      <c r="AE1796" s="17"/>
    </row>
    <row r="1797" spans="1:31" x14ac:dyDescent="0.2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61"/>
      <c r="T1797" s="19"/>
      <c r="U1797" s="19"/>
      <c r="V1797" s="20"/>
      <c r="W1797" s="20"/>
      <c r="X1797" s="19"/>
      <c r="Y1797" s="19"/>
      <c r="Z1797" s="19"/>
      <c r="AA1797" s="19"/>
      <c r="AB1797" s="19"/>
      <c r="AC1797" s="19"/>
      <c r="AD1797" s="19"/>
      <c r="AE1797" s="17"/>
    </row>
    <row r="1798" spans="1:31" x14ac:dyDescent="0.2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61"/>
      <c r="T1798" s="19"/>
      <c r="U1798" s="19"/>
      <c r="V1798" s="20"/>
      <c r="W1798" s="20"/>
      <c r="X1798" s="19"/>
      <c r="Y1798" s="19"/>
      <c r="Z1798" s="19"/>
      <c r="AA1798" s="19"/>
      <c r="AB1798" s="19"/>
      <c r="AC1798" s="19"/>
      <c r="AD1798" s="19"/>
      <c r="AE1798" s="17"/>
    </row>
    <row r="1799" spans="1:31" x14ac:dyDescent="0.2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61"/>
      <c r="T1799" s="19"/>
      <c r="U1799" s="19"/>
      <c r="V1799" s="20"/>
      <c r="W1799" s="20"/>
      <c r="X1799" s="19"/>
      <c r="Y1799" s="19"/>
      <c r="Z1799" s="19"/>
      <c r="AA1799" s="19"/>
      <c r="AB1799" s="19"/>
      <c r="AC1799" s="19"/>
      <c r="AD1799" s="19"/>
      <c r="AE1799" s="17"/>
    </row>
    <row r="1800" spans="1:31" x14ac:dyDescent="0.2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61"/>
      <c r="T1800" s="19"/>
      <c r="U1800" s="19"/>
      <c r="V1800" s="20"/>
      <c r="W1800" s="20"/>
      <c r="X1800" s="19"/>
      <c r="Y1800" s="19"/>
      <c r="Z1800" s="19"/>
      <c r="AA1800" s="19"/>
      <c r="AB1800" s="19"/>
      <c r="AC1800" s="19"/>
      <c r="AD1800" s="19"/>
      <c r="AE1800" s="17"/>
    </row>
    <row r="1801" spans="1:31" x14ac:dyDescent="0.2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61"/>
      <c r="T1801" s="19"/>
      <c r="U1801" s="19"/>
      <c r="V1801" s="20"/>
      <c r="W1801" s="20"/>
      <c r="X1801" s="19"/>
      <c r="Y1801" s="19"/>
      <c r="Z1801" s="19"/>
      <c r="AA1801" s="19"/>
      <c r="AB1801" s="19"/>
      <c r="AC1801" s="19"/>
      <c r="AD1801" s="19"/>
      <c r="AE1801" s="17"/>
    </row>
    <row r="1802" spans="1:31" x14ac:dyDescent="0.2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61"/>
      <c r="T1802" s="19"/>
      <c r="U1802" s="19"/>
      <c r="V1802" s="20"/>
      <c r="W1802" s="20"/>
      <c r="X1802" s="19"/>
      <c r="Y1802" s="19"/>
      <c r="Z1802" s="19"/>
      <c r="AA1802" s="19"/>
      <c r="AB1802" s="19"/>
      <c r="AC1802" s="19"/>
      <c r="AD1802" s="19"/>
      <c r="AE1802" s="17"/>
    </row>
    <row r="1803" spans="1:31" x14ac:dyDescent="0.2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61"/>
      <c r="T1803" s="19"/>
      <c r="U1803" s="19"/>
      <c r="V1803" s="20"/>
      <c r="W1803" s="20"/>
      <c r="X1803" s="19"/>
      <c r="Y1803" s="19"/>
      <c r="Z1803" s="19"/>
      <c r="AA1803" s="19"/>
      <c r="AB1803" s="19"/>
      <c r="AC1803" s="19"/>
      <c r="AD1803" s="19"/>
      <c r="AE1803" s="17"/>
    </row>
    <row r="1804" spans="1:31" x14ac:dyDescent="0.2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61"/>
      <c r="T1804" s="19"/>
      <c r="U1804" s="19"/>
      <c r="V1804" s="20"/>
      <c r="W1804" s="20"/>
      <c r="X1804" s="19"/>
      <c r="Y1804" s="19"/>
      <c r="Z1804" s="19"/>
      <c r="AA1804" s="19"/>
      <c r="AB1804" s="19"/>
      <c r="AC1804" s="19"/>
      <c r="AD1804" s="19"/>
      <c r="AE1804" s="17"/>
    </row>
    <row r="1805" spans="1:31" x14ac:dyDescent="0.2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61"/>
      <c r="T1805" s="19"/>
      <c r="U1805" s="19"/>
      <c r="V1805" s="20"/>
      <c r="W1805" s="20"/>
      <c r="X1805" s="19"/>
      <c r="Y1805" s="19"/>
      <c r="Z1805" s="19"/>
      <c r="AA1805" s="19"/>
      <c r="AB1805" s="19"/>
      <c r="AC1805" s="19"/>
      <c r="AD1805" s="19"/>
      <c r="AE1805" s="17"/>
    </row>
    <row r="1806" spans="1:31" x14ac:dyDescent="0.2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61"/>
      <c r="T1806" s="19"/>
      <c r="U1806" s="19"/>
      <c r="V1806" s="20"/>
      <c r="W1806" s="20"/>
      <c r="X1806" s="19"/>
      <c r="Y1806" s="19"/>
      <c r="Z1806" s="19"/>
      <c r="AA1806" s="19"/>
      <c r="AB1806" s="19"/>
      <c r="AC1806" s="19"/>
      <c r="AD1806" s="19"/>
      <c r="AE1806" s="17"/>
    </row>
    <row r="1807" spans="1:31" x14ac:dyDescent="0.2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61"/>
      <c r="T1807" s="19"/>
      <c r="U1807" s="19"/>
      <c r="V1807" s="20"/>
      <c r="W1807" s="20"/>
      <c r="X1807" s="19"/>
      <c r="Y1807" s="19"/>
      <c r="Z1807" s="19"/>
      <c r="AA1807" s="19"/>
      <c r="AB1807" s="19"/>
      <c r="AC1807" s="19"/>
      <c r="AD1807" s="19"/>
      <c r="AE1807" s="17"/>
    </row>
    <row r="1808" spans="1:31" x14ac:dyDescent="0.2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61"/>
      <c r="T1808" s="19"/>
      <c r="U1808" s="19"/>
      <c r="V1808" s="20"/>
      <c r="W1808" s="20"/>
      <c r="X1808" s="19"/>
      <c r="Y1808" s="19"/>
      <c r="Z1808" s="19"/>
      <c r="AA1808" s="19"/>
      <c r="AB1808" s="19"/>
      <c r="AC1808" s="19"/>
      <c r="AD1808" s="19"/>
      <c r="AE1808" s="17"/>
    </row>
    <row r="1809" spans="1:31" x14ac:dyDescent="0.2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61"/>
      <c r="T1809" s="19"/>
      <c r="U1809" s="19"/>
      <c r="V1809" s="20"/>
      <c r="W1809" s="20"/>
      <c r="X1809" s="19"/>
      <c r="Y1809" s="19"/>
      <c r="Z1809" s="19"/>
      <c r="AA1809" s="19"/>
      <c r="AB1809" s="19"/>
      <c r="AC1809" s="19"/>
      <c r="AD1809" s="19"/>
      <c r="AE1809" s="17"/>
    </row>
    <row r="1810" spans="1:31" x14ac:dyDescent="0.2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61"/>
      <c r="T1810" s="19"/>
      <c r="U1810" s="19"/>
      <c r="V1810" s="20"/>
      <c r="W1810" s="20"/>
      <c r="X1810" s="19"/>
      <c r="Y1810" s="19"/>
      <c r="Z1810" s="19"/>
      <c r="AA1810" s="19"/>
      <c r="AB1810" s="19"/>
      <c r="AC1810" s="19"/>
      <c r="AD1810" s="19"/>
      <c r="AE1810" s="17"/>
    </row>
    <row r="1811" spans="1:31" x14ac:dyDescent="0.2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61"/>
      <c r="T1811" s="19"/>
      <c r="U1811" s="19"/>
      <c r="V1811" s="20"/>
      <c r="W1811" s="20"/>
      <c r="X1811" s="19"/>
      <c r="Y1811" s="19"/>
      <c r="Z1811" s="19"/>
      <c r="AA1811" s="19"/>
      <c r="AB1811" s="19"/>
      <c r="AC1811" s="19"/>
      <c r="AD1811" s="19"/>
      <c r="AE1811" s="17"/>
    </row>
    <row r="1812" spans="1:31" x14ac:dyDescent="0.2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61"/>
      <c r="T1812" s="19"/>
      <c r="U1812" s="19"/>
      <c r="V1812" s="20"/>
      <c r="W1812" s="20"/>
      <c r="X1812" s="19"/>
      <c r="Y1812" s="19"/>
      <c r="Z1812" s="19"/>
      <c r="AA1812" s="19"/>
      <c r="AB1812" s="19"/>
      <c r="AC1812" s="19"/>
      <c r="AD1812" s="19"/>
      <c r="AE1812" s="17"/>
    </row>
    <row r="1813" spans="1:31" x14ac:dyDescent="0.2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61"/>
      <c r="T1813" s="19"/>
      <c r="U1813" s="19"/>
      <c r="V1813" s="20"/>
      <c r="W1813" s="20"/>
      <c r="X1813" s="19"/>
      <c r="Y1813" s="19"/>
      <c r="Z1813" s="19"/>
      <c r="AA1813" s="19"/>
      <c r="AB1813" s="19"/>
      <c r="AC1813" s="19"/>
      <c r="AD1813" s="19"/>
      <c r="AE1813" s="17"/>
    </row>
    <row r="1814" spans="1:31" x14ac:dyDescent="0.2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61"/>
      <c r="T1814" s="19"/>
      <c r="U1814" s="19"/>
      <c r="V1814" s="20"/>
      <c r="W1814" s="20"/>
      <c r="X1814" s="19"/>
      <c r="Y1814" s="19"/>
      <c r="Z1814" s="19"/>
      <c r="AA1814" s="19"/>
      <c r="AB1814" s="19"/>
      <c r="AC1814" s="19"/>
      <c r="AD1814" s="19"/>
      <c r="AE1814" s="17"/>
    </row>
    <row r="1815" spans="1:31" x14ac:dyDescent="0.2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61"/>
      <c r="T1815" s="19"/>
      <c r="U1815" s="19"/>
      <c r="V1815" s="20"/>
      <c r="W1815" s="20"/>
      <c r="X1815" s="19"/>
      <c r="Y1815" s="19"/>
      <c r="Z1815" s="19"/>
      <c r="AA1815" s="19"/>
      <c r="AB1815" s="19"/>
      <c r="AC1815" s="19"/>
      <c r="AD1815" s="19"/>
      <c r="AE1815" s="17"/>
    </row>
    <row r="1816" spans="1:31" x14ac:dyDescent="0.2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61"/>
      <c r="T1816" s="19"/>
      <c r="U1816" s="19"/>
      <c r="V1816" s="20"/>
      <c r="W1816" s="20"/>
      <c r="X1816" s="19"/>
      <c r="Y1816" s="19"/>
      <c r="Z1816" s="19"/>
      <c r="AA1816" s="19"/>
      <c r="AB1816" s="19"/>
      <c r="AC1816" s="19"/>
      <c r="AD1816" s="19"/>
      <c r="AE1816" s="17"/>
    </row>
    <row r="1817" spans="1:31" x14ac:dyDescent="0.2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61"/>
      <c r="T1817" s="19"/>
      <c r="U1817" s="19"/>
      <c r="V1817" s="20"/>
      <c r="W1817" s="20"/>
      <c r="X1817" s="19"/>
      <c r="Y1817" s="19"/>
      <c r="Z1817" s="19"/>
      <c r="AA1817" s="19"/>
      <c r="AB1817" s="19"/>
      <c r="AC1817" s="19"/>
      <c r="AD1817" s="19"/>
      <c r="AE1817" s="17"/>
    </row>
    <row r="1818" spans="1:31" x14ac:dyDescent="0.2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61"/>
      <c r="T1818" s="19"/>
      <c r="U1818" s="19"/>
      <c r="V1818" s="20"/>
      <c r="W1818" s="20"/>
      <c r="X1818" s="19"/>
      <c r="Y1818" s="19"/>
      <c r="Z1818" s="19"/>
      <c r="AA1818" s="19"/>
      <c r="AB1818" s="19"/>
      <c r="AC1818" s="19"/>
      <c r="AD1818" s="19"/>
      <c r="AE1818" s="17"/>
    </row>
    <row r="1819" spans="1:31" x14ac:dyDescent="0.2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61"/>
      <c r="T1819" s="19"/>
      <c r="U1819" s="19"/>
      <c r="V1819" s="20"/>
      <c r="W1819" s="20"/>
      <c r="X1819" s="19"/>
      <c r="Y1819" s="19"/>
      <c r="Z1819" s="19"/>
      <c r="AA1819" s="19"/>
      <c r="AB1819" s="19"/>
      <c r="AC1819" s="19"/>
      <c r="AD1819" s="19"/>
      <c r="AE1819" s="17"/>
    </row>
    <row r="1820" spans="1:31" x14ac:dyDescent="0.2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61"/>
      <c r="T1820" s="19"/>
      <c r="U1820" s="19"/>
      <c r="V1820" s="20"/>
      <c r="W1820" s="20"/>
      <c r="X1820" s="19"/>
      <c r="Y1820" s="19"/>
      <c r="Z1820" s="19"/>
      <c r="AA1820" s="19"/>
      <c r="AB1820" s="19"/>
      <c r="AC1820" s="19"/>
      <c r="AD1820" s="19"/>
      <c r="AE1820" s="17"/>
    </row>
    <row r="1821" spans="1:31" x14ac:dyDescent="0.2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61"/>
      <c r="T1821" s="19"/>
      <c r="U1821" s="19"/>
      <c r="V1821" s="20"/>
      <c r="W1821" s="20"/>
      <c r="X1821" s="19"/>
      <c r="Y1821" s="19"/>
      <c r="Z1821" s="19"/>
      <c r="AA1821" s="19"/>
      <c r="AB1821" s="19"/>
      <c r="AC1821" s="19"/>
      <c r="AD1821" s="19"/>
      <c r="AE1821" s="17"/>
    </row>
    <row r="1822" spans="1:31" x14ac:dyDescent="0.2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61"/>
      <c r="T1822" s="19"/>
      <c r="U1822" s="19"/>
      <c r="V1822" s="20"/>
      <c r="W1822" s="20"/>
      <c r="X1822" s="19"/>
      <c r="Y1822" s="19"/>
      <c r="Z1822" s="19"/>
      <c r="AA1822" s="19"/>
      <c r="AB1822" s="19"/>
      <c r="AC1822" s="19"/>
      <c r="AD1822" s="19"/>
      <c r="AE1822" s="17"/>
    </row>
    <row r="1823" spans="1:31" x14ac:dyDescent="0.2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61"/>
      <c r="T1823" s="19"/>
      <c r="U1823" s="19"/>
      <c r="V1823" s="20"/>
      <c r="W1823" s="20"/>
      <c r="X1823" s="19"/>
      <c r="Y1823" s="19"/>
      <c r="Z1823" s="19"/>
      <c r="AA1823" s="19"/>
      <c r="AB1823" s="19"/>
      <c r="AC1823" s="19"/>
      <c r="AD1823" s="19"/>
      <c r="AE1823" s="17"/>
    </row>
    <row r="1824" spans="1:31" x14ac:dyDescent="0.2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61"/>
      <c r="T1824" s="19"/>
      <c r="U1824" s="19"/>
      <c r="V1824" s="20"/>
      <c r="W1824" s="20"/>
      <c r="X1824" s="19"/>
      <c r="Y1824" s="19"/>
      <c r="Z1824" s="19"/>
      <c r="AA1824" s="19"/>
      <c r="AB1824" s="19"/>
      <c r="AC1824" s="19"/>
      <c r="AD1824" s="19"/>
      <c r="AE1824" s="17"/>
    </row>
    <row r="1825" spans="1:31" x14ac:dyDescent="0.2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61"/>
      <c r="T1825" s="19"/>
      <c r="U1825" s="19"/>
      <c r="V1825" s="20"/>
      <c r="W1825" s="20"/>
      <c r="X1825" s="19"/>
      <c r="Y1825" s="19"/>
      <c r="Z1825" s="19"/>
      <c r="AA1825" s="19"/>
      <c r="AB1825" s="19"/>
      <c r="AC1825" s="19"/>
      <c r="AD1825" s="19"/>
      <c r="AE1825" s="17"/>
    </row>
    <row r="1826" spans="1:31" x14ac:dyDescent="0.2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61"/>
      <c r="T1826" s="19"/>
      <c r="U1826" s="19"/>
      <c r="V1826" s="20"/>
      <c r="W1826" s="20"/>
      <c r="X1826" s="19"/>
      <c r="Y1826" s="19"/>
      <c r="Z1826" s="19"/>
      <c r="AA1826" s="19"/>
      <c r="AB1826" s="19"/>
      <c r="AC1826" s="19"/>
      <c r="AD1826" s="19"/>
      <c r="AE1826" s="17"/>
    </row>
    <row r="1827" spans="1:31" x14ac:dyDescent="0.2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61"/>
      <c r="T1827" s="19"/>
      <c r="U1827" s="19"/>
      <c r="V1827" s="20"/>
      <c r="W1827" s="20"/>
      <c r="X1827" s="19"/>
      <c r="Y1827" s="19"/>
      <c r="Z1827" s="19"/>
      <c r="AA1827" s="19"/>
      <c r="AB1827" s="19"/>
      <c r="AC1827" s="19"/>
      <c r="AD1827" s="19"/>
      <c r="AE1827" s="17"/>
    </row>
    <row r="1828" spans="1:31" x14ac:dyDescent="0.2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61"/>
      <c r="T1828" s="19"/>
      <c r="U1828" s="19"/>
      <c r="V1828" s="20"/>
      <c r="W1828" s="20"/>
      <c r="X1828" s="19"/>
      <c r="Y1828" s="19"/>
      <c r="Z1828" s="19"/>
      <c r="AA1828" s="19"/>
      <c r="AB1828" s="19"/>
      <c r="AC1828" s="19"/>
      <c r="AD1828" s="19"/>
      <c r="AE1828" s="17"/>
    </row>
    <row r="1829" spans="1:31" x14ac:dyDescent="0.2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61"/>
      <c r="T1829" s="19"/>
      <c r="U1829" s="19"/>
      <c r="V1829" s="20"/>
      <c r="W1829" s="20"/>
      <c r="X1829" s="19"/>
      <c r="Y1829" s="19"/>
      <c r="Z1829" s="19"/>
      <c r="AA1829" s="19"/>
      <c r="AB1829" s="19"/>
      <c r="AC1829" s="19"/>
      <c r="AD1829" s="19"/>
      <c r="AE1829" s="17"/>
    </row>
    <row r="1830" spans="1:31" x14ac:dyDescent="0.2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61"/>
      <c r="T1830" s="19"/>
      <c r="U1830" s="19"/>
      <c r="V1830" s="20"/>
      <c r="W1830" s="20"/>
      <c r="X1830" s="19"/>
      <c r="Y1830" s="19"/>
      <c r="Z1830" s="19"/>
      <c r="AA1830" s="19"/>
      <c r="AB1830" s="19"/>
      <c r="AC1830" s="19"/>
      <c r="AD1830" s="19"/>
      <c r="AE1830" s="17"/>
    </row>
    <row r="1831" spans="1:31" x14ac:dyDescent="0.2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61"/>
      <c r="T1831" s="19"/>
      <c r="U1831" s="19"/>
      <c r="V1831" s="20"/>
      <c r="W1831" s="20"/>
      <c r="X1831" s="19"/>
      <c r="Y1831" s="19"/>
      <c r="Z1831" s="19"/>
      <c r="AA1831" s="19"/>
      <c r="AB1831" s="19"/>
      <c r="AC1831" s="19"/>
      <c r="AD1831" s="19"/>
      <c r="AE1831" s="17"/>
    </row>
    <row r="1832" spans="1:31" x14ac:dyDescent="0.2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61"/>
      <c r="T1832" s="19"/>
      <c r="U1832" s="19"/>
      <c r="V1832" s="20"/>
      <c r="W1832" s="20"/>
      <c r="X1832" s="19"/>
      <c r="Y1832" s="19"/>
      <c r="Z1832" s="19"/>
      <c r="AA1832" s="19"/>
      <c r="AB1832" s="19"/>
      <c r="AC1832" s="19"/>
      <c r="AD1832" s="19"/>
      <c r="AE1832" s="17"/>
    </row>
    <row r="1833" spans="1:31" x14ac:dyDescent="0.2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61"/>
      <c r="T1833" s="19"/>
      <c r="U1833" s="19"/>
      <c r="V1833" s="20"/>
      <c r="W1833" s="20"/>
      <c r="X1833" s="19"/>
      <c r="Y1833" s="19"/>
      <c r="Z1833" s="19"/>
      <c r="AA1833" s="19"/>
      <c r="AB1833" s="19"/>
      <c r="AC1833" s="19"/>
      <c r="AD1833" s="19"/>
      <c r="AE1833" s="17"/>
    </row>
    <row r="1834" spans="1:31" x14ac:dyDescent="0.2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61"/>
      <c r="T1834" s="19"/>
      <c r="U1834" s="19"/>
      <c r="V1834" s="20"/>
      <c r="W1834" s="20"/>
      <c r="X1834" s="19"/>
      <c r="Y1834" s="19"/>
      <c r="Z1834" s="19"/>
      <c r="AA1834" s="19"/>
      <c r="AB1834" s="19"/>
      <c r="AC1834" s="19"/>
      <c r="AD1834" s="19"/>
      <c r="AE1834" s="17"/>
    </row>
    <row r="1835" spans="1:31" x14ac:dyDescent="0.2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61"/>
      <c r="T1835" s="19"/>
      <c r="U1835" s="19"/>
      <c r="V1835" s="20"/>
      <c r="W1835" s="20"/>
      <c r="X1835" s="19"/>
      <c r="Y1835" s="19"/>
      <c r="Z1835" s="19"/>
      <c r="AA1835" s="19"/>
      <c r="AB1835" s="19"/>
      <c r="AC1835" s="19"/>
      <c r="AD1835" s="19"/>
    </row>
    <row r="1836" spans="1:31" x14ac:dyDescent="0.2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61"/>
      <c r="T1836" s="19"/>
      <c r="U1836" s="19"/>
      <c r="V1836" s="20"/>
      <c r="W1836" s="20"/>
      <c r="X1836" s="19"/>
      <c r="Y1836" s="19"/>
      <c r="Z1836" s="19"/>
      <c r="AA1836" s="19"/>
      <c r="AB1836" s="19"/>
      <c r="AC1836" s="19"/>
      <c r="AD1836" s="19"/>
    </row>
    <row r="1837" spans="1:31" x14ac:dyDescent="0.2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61"/>
      <c r="T1837" s="19"/>
      <c r="U1837" s="19"/>
      <c r="V1837" s="20"/>
      <c r="W1837" s="20"/>
      <c r="X1837" s="19"/>
      <c r="Y1837" s="19"/>
      <c r="Z1837" s="19"/>
      <c r="AA1837" s="19"/>
      <c r="AB1837" s="19"/>
      <c r="AC1837" s="19"/>
      <c r="AD1837" s="19"/>
    </row>
    <row r="1838" spans="1:31" x14ac:dyDescent="0.2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61"/>
      <c r="T1838" s="19"/>
      <c r="U1838" s="19"/>
      <c r="V1838" s="20"/>
      <c r="W1838" s="20"/>
      <c r="X1838" s="19"/>
      <c r="Y1838" s="19"/>
      <c r="Z1838" s="19"/>
      <c r="AA1838" s="19"/>
      <c r="AB1838" s="19"/>
      <c r="AC1838" s="19"/>
      <c r="AD1838" s="19"/>
    </row>
    <row r="1839" spans="1:31" x14ac:dyDescent="0.2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61"/>
      <c r="T1839" s="19"/>
      <c r="U1839" s="19"/>
      <c r="V1839" s="20"/>
      <c r="W1839" s="20"/>
      <c r="X1839" s="19"/>
      <c r="Y1839" s="19"/>
      <c r="Z1839" s="19"/>
      <c r="AA1839" s="19"/>
      <c r="AB1839" s="19"/>
      <c r="AC1839" s="19"/>
      <c r="AD1839" s="19"/>
    </row>
    <row r="1840" spans="1:31" x14ac:dyDescent="0.2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61"/>
      <c r="T1840" s="19"/>
      <c r="U1840" s="19"/>
      <c r="V1840" s="20"/>
      <c r="W1840" s="20"/>
      <c r="X1840" s="19"/>
      <c r="Y1840" s="19"/>
      <c r="Z1840" s="19"/>
      <c r="AA1840" s="19"/>
      <c r="AB1840" s="19"/>
      <c r="AC1840" s="19"/>
      <c r="AD1840" s="19"/>
    </row>
    <row r="1841" spans="1:32" x14ac:dyDescent="0.2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61"/>
      <c r="T1841" s="19"/>
      <c r="U1841" s="19"/>
      <c r="V1841" s="20"/>
      <c r="W1841" s="20"/>
      <c r="X1841" s="19"/>
      <c r="Y1841" s="19"/>
      <c r="Z1841" s="19"/>
      <c r="AA1841" s="19"/>
      <c r="AB1841" s="19"/>
      <c r="AC1841" s="19"/>
      <c r="AD1841" s="19"/>
    </row>
    <row r="1842" spans="1:32" x14ac:dyDescent="0.2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61"/>
      <c r="T1842" s="19"/>
      <c r="U1842" s="19"/>
      <c r="V1842" s="20"/>
      <c r="W1842" s="20"/>
      <c r="X1842" s="19"/>
      <c r="Y1842" s="19"/>
      <c r="Z1842" s="19"/>
      <c r="AA1842" s="19"/>
      <c r="AB1842" s="19"/>
      <c r="AC1842" s="19"/>
      <c r="AD1842" s="19"/>
    </row>
    <row r="1843" spans="1:32" x14ac:dyDescent="0.2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61"/>
      <c r="T1843" s="19"/>
      <c r="U1843" s="19"/>
      <c r="V1843" s="20"/>
      <c r="W1843" s="20"/>
      <c r="X1843" s="19"/>
      <c r="Y1843" s="19"/>
      <c r="Z1843" s="19"/>
      <c r="AA1843" s="19"/>
      <c r="AB1843" s="19"/>
      <c r="AC1843" s="19"/>
      <c r="AD1843" s="19"/>
    </row>
    <row r="1844" spans="1:32" x14ac:dyDescent="0.2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61"/>
      <c r="T1844" s="19"/>
      <c r="U1844" s="19"/>
      <c r="V1844" s="20"/>
      <c r="W1844" s="20"/>
      <c r="X1844" s="19"/>
      <c r="Y1844" s="19"/>
      <c r="Z1844" s="19"/>
      <c r="AA1844" s="19"/>
      <c r="AB1844" s="19"/>
      <c r="AC1844" s="19"/>
      <c r="AD1844" s="19"/>
    </row>
    <row r="1845" spans="1:32" x14ac:dyDescent="0.2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61"/>
      <c r="T1845" s="19"/>
      <c r="U1845" s="19"/>
      <c r="V1845" s="20"/>
      <c r="W1845" s="20"/>
      <c r="X1845" s="19"/>
      <c r="Y1845" s="19"/>
      <c r="Z1845" s="19"/>
      <c r="AA1845" s="19"/>
      <c r="AB1845" s="19"/>
      <c r="AC1845" s="19"/>
      <c r="AD1845" s="19"/>
    </row>
    <row r="1846" spans="1:32" x14ac:dyDescent="0.2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61"/>
      <c r="T1846" s="19"/>
      <c r="U1846" s="19"/>
      <c r="V1846" s="20"/>
      <c r="W1846" s="20"/>
      <c r="X1846" s="19"/>
      <c r="Y1846" s="19"/>
      <c r="Z1846" s="19"/>
      <c r="AA1846" s="19"/>
      <c r="AB1846" s="19"/>
      <c r="AC1846" s="19"/>
      <c r="AD1846" s="19"/>
    </row>
    <row r="1847" spans="1:32" x14ac:dyDescent="0.2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61"/>
      <c r="T1847" s="19"/>
      <c r="U1847" s="19"/>
      <c r="V1847" s="20"/>
      <c r="W1847" s="20"/>
      <c r="X1847" s="19"/>
      <c r="Y1847" s="19"/>
      <c r="Z1847" s="19"/>
      <c r="AA1847" s="19"/>
      <c r="AB1847" s="19"/>
      <c r="AC1847" s="19"/>
      <c r="AD1847" s="19"/>
    </row>
    <row r="1848" spans="1:32" x14ac:dyDescent="0.2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61"/>
      <c r="T1848" s="19"/>
      <c r="U1848" s="19"/>
      <c r="V1848" s="20"/>
      <c r="W1848" s="20"/>
      <c r="X1848" s="19"/>
      <c r="Y1848" s="19"/>
      <c r="Z1848" s="19"/>
      <c r="AA1848" s="19"/>
      <c r="AB1848" s="19"/>
      <c r="AC1848" s="19"/>
      <c r="AD1848" s="19"/>
    </row>
    <row r="1849" spans="1:32" x14ac:dyDescent="0.2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61"/>
      <c r="T1849" s="19"/>
      <c r="U1849" s="19"/>
      <c r="V1849" s="20"/>
      <c r="W1849" s="20"/>
      <c r="X1849" s="19"/>
      <c r="Y1849" s="19"/>
      <c r="Z1849" s="19"/>
      <c r="AA1849" s="19"/>
      <c r="AB1849" s="19"/>
      <c r="AC1849" s="19"/>
      <c r="AD1849" s="19"/>
      <c r="AE1849" s="19"/>
      <c r="AF1849" s="19"/>
    </row>
    <row r="1850" spans="1:32" x14ac:dyDescent="0.2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61"/>
      <c r="T1850" s="19"/>
      <c r="U1850" s="19"/>
      <c r="V1850" s="20"/>
      <c r="W1850" s="20"/>
      <c r="X1850" s="19"/>
      <c r="Y1850" s="19"/>
      <c r="Z1850" s="19"/>
      <c r="AA1850" s="19"/>
      <c r="AB1850" s="19"/>
      <c r="AC1850" s="19"/>
      <c r="AD1850" s="19"/>
      <c r="AE1850" s="19"/>
      <c r="AF1850" s="19"/>
    </row>
    <row r="1851" spans="1:32" x14ac:dyDescent="0.2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61"/>
      <c r="T1851" s="19"/>
      <c r="U1851" s="19"/>
      <c r="V1851" s="20"/>
      <c r="W1851" s="20"/>
      <c r="X1851" s="19"/>
      <c r="Y1851" s="19"/>
      <c r="Z1851" s="19"/>
      <c r="AA1851" s="19"/>
      <c r="AB1851" s="19"/>
      <c r="AC1851" s="19"/>
      <c r="AD1851" s="19"/>
      <c r="AE1851" s="19"/>
      <c r="AF1851" s="19"/>
    </row>
    <row r="1852" spans="1:32" x14ac:dyDescent="0.2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61"/>
      <c r="T1852" s="19"/>
      <c r="U1852" s="19"/>
      <c r="V1852" s="20"/>
      <c r="W1852" s="20"/>
      <c r="X1852" s="19"/>
      <c r="Y1852" s="19"/>
      <c r="Z1852" s="19"/>
      <c r="AA1852" s="19"/>
      <c r="AB1852" s="19"/>
      <c r="AC1852" s="19"/>
      <c r="AD1852" s="19"/>
      <c r="AE1852" s="19"/>
      <c r="AF1852" s="19"/>
    </row>
    <row r="1853" spans="1:32" x14ac:dyDescent="0.2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61"/>
      <c r="T1853" s="19"/>
      <c r="U1853" s="19"/>
      <c r="V1853" s="20"/>
      <c r="W1853" s="20"/>
      <c r="X1853" s="19"/>
      <c r="Y1853" s="19"/>
      <c r="Z1853" s="19"/>
      <c r="AA1853" s="19"/>
      <c r="AB1853" s="19"/>
      <c r="AC1853" s="19"/>
      <c r="AD1853" s="19"/>
      <c r="AE1853" s="19"/>
      <c r="AF1853" s="19"/>
    </row>
    <row r="1854" spans="1:32" x14ac:dyDescent="0.2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61"/>
      <c r="T1854" s="19"/>
      <c r="U1854" s="19"/>
      <c r="V1854" s="20"/>
      <c r="W1854" s="20"/>
      <c r="X1854" s="19"/>
      <c r="Y1854" s="19"/>
      <c r="Z1854" s="19"/>
      <c r="AA1854" s="19"/>
      <c r="AB1854" s="19"/>
      <c r="AC1854" s="19"/>
      <c r="AD1854" s="19"/>
      <c r="AE1854" s="19"/>
      <c r="AF1854" s="19"/>
    </row>
    <row r="1855" spans="1:32" x14ac:dyDescent="0.2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61"/>
      <c r="T1855" s="19"/>
      <c r="U1855" s="19"/>
      <c r="V1855" s="20"/>
      <c r="W1855" s="20"/>
      <c r="X1855" s="19"/>
      <c r="Y1855" s="19"/>
      <c r="Z1855" s="19"/>
      <c r="AA1855" s="19"/>
      <c r="AB1855" s="19"/>
      <c r="AC1855" s="19"/>
      <c r="AD1855" s="19"/>
      <c r="AE1855" s="19"/>
      <c r="AF1855" s="19"/>
    </row>
    <row r="1856" spans="1:32" x14ac:dyDescent="0.2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61"/>
      <c r="T1856" s="19"/>
      <c r="U1856" s="19"/>
      <c r="V1856" s="20"/>
      <c r="W1856" s="20"/>
      <c r="X1856" s="19"/>
      <c r="Y1856" s="19"/>
      <c r="Z1856" s="19"/>
      <c r="AA1856" s="19"/>
      <c r="AB1856" s="19"/>
      <c r="AC1856" s="19"/>
      <c r="AD1856" s="19"/>
      <c r="AE1856" s="19"/>
      <c r="AF1856" s="19"/>
    </row>
    <row r="1857" spans="1:32" x14ac:dyDescent="0.2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61"/>
      <c r="T1857" s="19"/>
      <c r="U1857" s="19"/>
      <c r="V1857" s="20"/>
      <c r="W1857" s="20"/>
      <c r="X1857" s="19"/>
      <c r="Y1857" s="19"/>
      <c r="Z1857" s="19"/>
      <c r="AA1857" s="19"/>
      <c r="AB1857" s="19"/>
      <c r="AC1857" s="19"/>
      <c r="AD1857" s="19"/>
      <c r="AE1857" s="19"/>
      <c r="AF1857" s="19"/>
    </row>
    <row r="1858" spans="1:32" x14ac:dyDescent="0.2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61"/>
      <c r="T1858" s="19"/>
      <c r="U1858" s="19"/>
      <c r="V1858" s="20"/>
      <c r="W1858" s="20"/>
      <c r="X1858" s="19"/>
      <c r="Y1858" s="19"/>
      <c r="Z1858" s="19"/>
      <c r="AA1858" s="19"/>
      <c r="AB1858" s="19"/>
      <c r="AC1858" s="19"/>
      <c r="AD1858" s="19"/>
      <c r="AE1858" s="19"/>
      <c r="AF1858" s="19"/>
    </row>
    <row r="1859" spans="1:32" x14ac:dyDescent="0.2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61"/>
      <c r="T1859" s="19"/>
      <c r="U1859" s="19"/>
      <c r="V1859" s="20"/>
      <c r="W1859" s="20"/>
      <c r="X1859" s="19"/>
      <c r="Y1859" s="19"/>
      <c r="Z1859" s="19"/>
      <c r="AA1859" s="19"/>
      <c r="AB1859" s="19"/>
      <c r="AC1859" s="19"/>
      <c r="AD1859" s="19"/>
      <c r="AE1859" s="19"/>
      <c r="AF1859" s="19"/>
    </row>
    <row r="1860" spans="1:32" x14ac:dyDescent="0.2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61"/>
      <c r="T1860" s="19"/>
      <c r="U1860" s="19"/>
      <c r="V1860" s="20"/>
      <c r="W1860" s="20"/>
      <c r="X1860" s="19"/>
      <c r="Y1860" s="19"/>
      <c r="Z1860" s="19"/>
      <c r="AA1860" s="19"/>
      <c r="AB1860" s="19"/>
      <c r="AC1860" s="19"/>
      <c r="AD1860" s="19"/>
      <c r="AE1860" s="19"/>
      <c r="AF1860" s="19"/>
    </row>
    <row r="1861" spans="1:32" x14ac:dyDescent="0.2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61"/>
      <c r="T1861" s="19"/>
      <c r="U1861" s="19"/>
      <c r="V1861" s="20"/>
      <c r="W1861" s="20"/>
      <c r="X1861" s="19"/>
      <c r="Y1861" s="19"/>
      <c r="Z1861" s="19"/>
      <c r="AA1861" s="19"/>
      <c r="AB1861" s="19"/>
      <c r="AC1861" s="19"/>
      <c r="AD1861" s="19"/>
      <c r="AE1861" s="19"/>
      <c r="AF1861" s="19"/>
    </row>
    <row r="1862" spans="1:32" x14ac:dyDescent="0.2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61"/>
      <c r="T1862" s="19"/>
      <c r="U1862" s="19"/>
      <c r="V1862" s="20"/>
      <c r="W1862" s="20"/>
      <c r="X1862" s="19"/>
      <c r="Y1862" s="19"/>
      <c r="Z1862" s="19"/>
      <c r="AA1862" s="19"/>
      <c r="AB1862" s="19"/>
      <c r="AC1862" s="19"/>
      <c r="AD1862" s="19"/>
      <c r="AE1862" s="19"/>
      <c r="AF1862" s="19"/>
    </row>
    <row r="1863" spans="1:32" x14ac:dyDescent="0.2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61"/>
      <c r="T1863" s="19"/>
      <c r="U1863" s="19"/>
      <c r="V1863" s="20"/>
      <c r="W1863" s="20"/>
      <c r="X1863" s="19"/>
      <c r="Y1863" s="19"/>
      <c r="Z1863" s="19"/>
      <c r="AA1863" s="19"/>
      <c r="AB1863" s="19"/>
      <c r="AC1863" s="19"/>
      <c r="AD1863" s="19"/>
      <c r="AE1863" s="19"/>
      <c r="AF1863" s="19"/>
    </row>
    <row r="1864" spans="1:32" x14ac:dyDescent="0.25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61"/>
      <c r="T1864" s="19"/>
      <c r="U1864" s="19"/>
      <c r="V1864" s="20"/>
      <c r="W1864" s="20"/>
      <c r="X1864" s="19"/>
      <c r="Y1864" s="19"/>
      <c r="Z1864" s="19"/>
      <c r="AA1864" s="19"/>
      <c r="AB1864" s="19"/>
      <c r="AC1864" s="19"/>
      <c r="AD1864" s="19"/>
      <c r="AE1864" s="19"/>
      <c r="AF1864" s="19"/>
    </row>
    <row r="1865" spans="1:32" x14ac:dyDescent="0.25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61"/>
      <c r="T1865" s="19"/>
      <c r="U1865" s="19"/>
      <c r="V1865" s="20"/>
      <c r="W1865" s="20"/>
      <c r="X1865" s="19"/>
      <c r="Y1865" s="19"/>
      <c r="Z1865" s="19"/>
      <c r="AA1865" s="19"/>
      <c r="AB1865" s="19"/>
      <c r="AC1865" s="19"/>
      <c r="AD1865" s="19"/>
      <c r="AE1865" s="19"/>
      <c r="AF1865" s="19"/>
    </row>
    <row r="1866" spans="1:32" x14ac:dyDescent="0.25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61"/>
      <c r="T1866" s="19"/>
      <c r="U1866" s="19"/>
      <c r="V1866" s="20"/>
      <c r="W1866" s="20"/>
      <c r="X1866" s="19"/>
      <c r="Y1866" s="19"/>
      <c r="Z1866" s="19"/>
      <c r="AA1866" s="19"/>
      <c r="AB1866" s="19"/>
      <c r="AC1866" s="19"/>
      <c r="AD1866" s="19"/>
      <c r="AE1866" s="19"/>
      <c r="AF1866" s="19"/>
    </row>
    <row r="1867" spans="1:32" x14ac:dyDescent="0.25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61"/>
      <c r="T1867" s="19"/>
      <c r="U1867" s="19"/>
      <c r="V1867" s="20"/>
      <c r="W1867" s="20"/>
      <c r="X1867" s="19"/>
      <c r="Y1867" s="19"/>
      <c r="Z1867" s="19"/>
      <c r="AA1867" s="19"/>
      <c r="AB1867" s="19"/>
      <c r="AC1867" s="19"/>
      <c r="AD1867" s="19"/>
      <c r="AE1867" s="19"/>
      <c r="AF1867" s="19"/>
    </row>
    <row r="1868" spans="1:32" x14ac:dyDescent="0.25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61"/>
      <c r="T1868" s="19"/>
      <c r="U1868" s="19"/>
      <c r="V1868" s="20"/>
      <c r="W1868" s="20"/>
      <c r="X1868" s="19"/>
      <c r="Y1868" s="19"/>
      <c r="Z1868" s="19"/>
      <c r="AA1868" s="19"/>
      <c r="AB1868" s="19"/>
      <c r="AC1868" s="19"/>
      <c r="AD1868" s="19"/>
      <c r="AE1868" s="19"/>
      <c r="AF1868" s="19"/>
    </row>
    <row r="1869" spans="1:32" x14ac:dyDescent="0.25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61"/>
      <c r="T1869" s="19"/>
      <c r="U1869" s="19"/>
      <c r="V1869" s="20"/>
      <c r="W1869" s="20"/>
      <c r="X1869" s="19"/>
      <c r="Y1869" s="19"/>
      <c r="Z1869" s="19"/>
      <c r="AA1869" s="19"/>
      <c r="AB1869" s="19"/>
      <c r="AC1869" s="19"/>
      <c r="AD1869" s="19"/>
      <c r="AE1869" s="19"/>
      <c r="AF1869" s="19"/>
    </row>
    <row r="1870" spans="1:32" x14ac:dyDescent="0.25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61"/>
      <c r="T1870" s="19"/>
      <c r="U1870" s="19"/>
      <c r="V1870" s="20"/>
      <c r="W1870" s="20"/>
      <c r="X1870" s="19"/>
      <c r="Y1870" s="19"/>
      <c r="Z1870" s="19"/>
      <c r="AA1870" s="19"/>
      <c r="AB1870" s="19"/>
      <c r="AC1870" s="19"/>
      <c r="AD1870" s="19"/>
      <c r="AE1870" s="19"/>
      <c r="AF1870" s="19"/>
    </row>
    <row r="1871" spans="1:32" x14ac:dyDescent="0.25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61"/>
      <c r="T1871" s="19"/>
      <c r="U1871" s="19"/>
      <c r="V1871" s="20"/>
      <c r="W1871" s="20"/>
      <c r="X1871" s="19"/>
      <c r="Y1871" s="19"/>
      <c r="Z1871" s="19"/>
      <c r="AA1871" s="19"/>
      <c r="AB1871" s="19"/>
      <c r="AC1871" s="19"/>
      <c r="AD1871" s="19"/>
      <c r="AE1871" s="19"/>
      <c r="AF1871" s="19"/>
    </row>
    <row r="1872" spans="1:32" x14ac:dyDescent="0.25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61"/>
      <c r="T1872" s="19"/>
      <c r="U1872" s="19"/>
      <c r="V1872" s="20"/>
      <c r="W1872" s="20"/>
      <c r="X1872" s="19"/>
      <c r="Y1872" s="19"/>
      <c r="Z1872" s="19"/>
      <c r="AA1872" s="19"/>
      <c r="AB1872" s="19"/>
      <c r="AC1872" s="19"/>
      <c r="AD1872" s="19"/>
      <c r="AE1872" s="19"/>
      <c r="AF1872" s="19"/>
    </row>
    <row r="1873" spans="1:32" x14ac:dyDescent="0.25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61"/>
      <c r="T1873" s="19"/>
      <c r="U1873" s="19"/>
      <c r="V1873" s="20"/>
      <c r="W1873" s="20"/>
      <c r="X1873" s="19"/>
      <c r="Y1873" s="19"/>
      <c r="Z1873" s="19"/>
      <c r="AA1873" s="19"/>
      <c r="AB1873" s="19"/>
      <c r="AC1873" s="19"/>
      <c r="AD1873" s="19"/>
      <c r="AE1873" s="19"/>
      <c r="AF1873" s="19"/>
    </row>
    <row r="1874" spans="1:32" x14ac:dyDescent="0.25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61"/>
      <c r="T1874" s="19"/>
      <c r="U1874" s="19"/>
      <c r="V1874" s="20"/>
      <c r="W1874" s="20"/>
      <c r="X1874" s="19"/>
      <c r="Y1874" s="19"/>
      <c r="Z1874" s="19"/>
      <c r="AA1874" s="19"/>
      <c r="AB1874" s="19"/>
      <c r="AC1874" s="19"/>
      <c r="AD1874" s="19"/>
      <c r="AE1874" s="19"/>
      <c r="AF1874" s="19"/>
    </row>
    <row r="1875" spans="1:32" x14ac:dyDescent="0.25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61"/>
      <c r="T1875" s="19"/>
      <c r="U1875" s="19"/>
      <c r="V1875" s="20"/>
      <c r="W1875" s="20"/>
      <c r="X1875" s="19"/>
      <c r="Y1875" s="19"/>
      <c r="Z1875" s="19"/>
      <c r="AA1875" s="19"/>
      <c r="AB1875" s="19"/>
      <c r="AC1875" s="19"/>
      <c r="AD1875" s="19"/>
      <c r="AE1875" s="19"/>
      <c r="AF1875" s="19"/>
    </row>
    <row r="1876" spans="1:32" x14ac:dyDescent="0.25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61"/>
      <c r="T1876" s="19"/>
      <c r="U1876" s="19"/>
      <c r="V1876" s="20"/>
      <c r="W1876" s="20"/>
      <c r="X1876" s="19"/>
      <c r="Y1876" s="19"/>
      <c r="Z1876" s="19"/>
      <c r="AA1876" s="19"/>
      <c r="AB1876" s="19"/>
      <c r="AC1876" s="19"/>
      <c r="AD1876" s="19"/>
      <c r="AE1876" s="19"/>
      <c r="AF1876" s="19"/>
    </row>
    <row r="1877" spans="1:32" x14ac:dyDescent="0.25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61"/>
      <c r="T1877" s="19"/>
      <c r="U1877" s="19"/>
      <c r="V1877" s="20"/>
      <c r="W1877" s="20"/>
      <c r="X1877" s="19"/>
      <c r="Y1877" s="19"/>
      <c r="Z1877" s="19"/>
      <c r="AA1877" s="19"/>
      <c r="AB1877" s="19"/>
      <c r="AC1877" s="19"/>
      <c r="AD1877" s="19"/>
      <c r="AE1877" s="19"/>
      <c r="AF1877" s="19"/>
    </row>
    <row r="1878" spans="1:32" x14ac:dyDescent="0.25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61"/>
      <c r="T1878" s="19"/>
      <c r="U1878" s="19"/>
      <c r="V1878" s="20"/>
      <c r="W1878" s="20"/>
      <c r="X1878" s="19"/>
      <c r="Y1878" s="19"/>
      <c r="Z1878" s="19"/>
      <c r="AA1878" s="19"/>
      <c r="AB1878" s="19"/>
      <c r="AC1878" s="19"/>
      <c r="AD1878" s="19"/>
      <c r="AE1878" s="19"/>
      <c r="AF1878" s="19"/>
    </row>
    <row r="1879" spans="1:32" x14ac:dyDescent="0.25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61"/>
      <c r="T1879" s="19"/>
      <c r="U1879" s="19"/>
      <c r="V1879" s="20"/>
      <c r="W1879" s="20"/>
      <c r="X1879" s="19"/>
      <c r="Y1879" s="19"/>
      <c r="Z1879" s="19"/>
      <c r="AA1879" s="19"/>
      <c r="AB1879" s="19"/>
      <c r="AC1879" s="19"/>
      <c r="AD1879" s="19"/>
      <c r="AE1879" s="19"/>
      <c r="AF1879" s="19"/>
    </row>
    <row r="1880" spans="1:32" x14ac:dyDescent="0.25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61"/>
      <c r="T1880" s="19"/>
      <c r="U1880" s="19"/>
      <c r="V1880" s="20"/>
      <c r="W1880" s="20"/>
      <c r="X1880" s="19"/>
      <c r="Y1880" s="19"/>
      <c r="Z1880" s="19"/>
      <c r="AA1880" s="19"/>
      <c r="AB1880" s="19"/>
      <c r="AC1880" s="19"/>
      <c r="AD1880" s="19"/>
      <c r="AE1880" s="19"/>
      <c r="AF1880" s="19"/>
    </row>
    <row r="1881" spans="1:32" x14ac:dyDescent="0.25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61"/>
      <c r="T1881" s="19"/>
      <c r="U1881" s="19"/>
      <c r="V1881" s="20"/>
      <c r="W1881" s="20"/>
      <c r="X1881" s="19"/>
      <c r="Y1881" s="19"/>
      <c r="Z1881" s="19"/>
      <c r="AA1881" s="19"/>
      <c r="AB1881" s="19"/>
      <c r="AC1881" s="19"/>
      <c r="AD1881" s="19"/>
      <c r="AE1881" s="19"/>
      <c r="AF1881" s="19"/>
    </row>
    <row r="1882" spans="1:32" x14ac:dyDescent="0.25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61"/>
      <c r="T1882" s="19"/>
      <c r="U1882" s="19"/>
      <c r="V1882" s="20"/>
      <c r="W1882" s="20"/>
      <c r="X1882" s="19"/>
      <c r="Y1882" s="19"/>
      <c r="Z1882" s="19"/>
      <c r="AA1882" s="19"/>
      <c r="AB1882" s="19"/>
      <c r="AC1882" s="19"/>
      <c r="AD1882" s="19"/>
      <c r="AE1882" s="19"/>
      <c r="AF1882" s="19"/>
    </row>
    <row r="1883" spans="1:32" x14ac:dyDescent="0.25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61"/>
      <c r="T1883" s="19"/>
      <c r="U1883" s="19"/>
      <c r="V1883" s="20"/>
      <c r="W1883" s="20"/>
      <c r="X1883" s="19"/>
      <c r="Y1883" s="19"/>
      <c r="Z1883" s="19"/>
      <c r="AA1883" s="19"/>
      <c r="AB1883" s="19"/>
      <c r="AC1883" s="19"/>
      <c r="AD1883" s="19"/>
      <c r="AE1883" s="19"/>
      <c r="AF1883" s="19"/>
    </row>
    <row r="1884" spans="1:32" x14ac:dyDescent="0.25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61"/>
      <c r="T1884" s="19"/>
      <c r="U1884" s="19"/>
      <c r="V1884" s="20"/>
      <c r="W1884" s="20"/>
      <c r="X1884" s="19"/>
      <c r="Y1884" s="19"/>
      <c r="Z1884" s="19"/>
      <c r="AA1884" s="19"/>
      <c r="AB1884" s="19"/>
      <c r="AC1884" s="19"/>
      <c r="AD1884" s="19"/>
      <c r="AE1884" s="19"/>
      <c r="AF1884" s="19"/>
    </row>
    <row r="1885" spans="1:32" x14ac:dyDescent="0.25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61"/>
      <c r="T1885" s="19"/>
      <c r="U1885" s="19"/>
      <c r="V1885" s="20"/>
      <c r="W1885" s="20"/>
      <c r="X1885" s="19"/>
      <c r="Y1885" s="19"/>
      <c r="Z1885" s="19"/>
      <c r="AA1885" s="19"/>
      <c r="AB1885" s="19"/>
      <c r="AC1885" s="19"/>
      <c r="AD1885" s="19"/>
      <c r="AE1885" s="19"/>
      <c r="AF1885" s="19"/>
    </row>
    <row r="1886" spans="1:32" x14ac:dyDescent="0.25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61"/>
      <c r="T1886" s="19"/>
      <c r="U1886" s="19"/>
      <c r="V1886" s="20"/>
      <c r="W1886" s="20"/>
      <c r="X1886" s="19"/>
      <c r="Y1886" s="19"/>
      <c r="Z1886" s="19"/>
      <c r="AA1886" s="19"/>
      <c r="AB1886" s="19"/>
      <c r="AC1886" s="19"/>
      <c r="AD1886" s="19"/>
      <c r="AE1886" s="19"/>
      <c r="AF1886" s="19"/>
    </row>
    <row r="1887" spans="1:32" x14ac:dyDescent="0.25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61"/>
      <c r="T1887" s="19"/>
      <c r="U1887" s="19"/>
      <c r="V1887" s="20"/>
      <c r="W1887" s="20"/>
      <c r="X1887" s="19"/>
      <c r="Y1887" s="19"/>
      <c r="Z1887" s="19"/>
      <c r="AA1887" s="19"/>
      <c r="AB1887" s="19"/>
      <c r="AC1887" s="19"/>
      <c r="AD1887" s="19"/>
      <c r="AE1887" s="19"/>
      <c r="AF1887" s="19"/>
    </row>
    <row r="1888" spans="1:32" x14ac:dyDescent="0.25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61"/>
      <c r="T1888" s="19"/>
      <c r="U1888" s="19"/>
      <c r="V1888" s="20"/>
      <c r="W1888" s="20"/>
      <c r="X1888" s="19"/>
      <c r="Y1888" s="19"/>
      <c r="Z1888" s="19"/>
      <c r="AA1888" s="19"/>
      <c r="AB1888" s="19"/>
      <c r="AC1888" s="19"/>
      <c r="AD1888" s="19"/>
      <c r="AE1888" s="19"/>
      <c r="AF1888" s="19"/>
    </row>
    <row r="1889" spans="1:32" x14ac:dyDescent="0.25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61"/>
      <c r="T1889" s="19"/>
      <c r="U1889" s="19"/>
      <c r="V1889" s="20"/>
      <c r="W1889" s="20"/>
      <c r="X1889" s="19"/>
      <c r="Y1889" s="19"/>
      <c r="Z1889" s="19"/>
      <c r="AA1889" s="19"/>
      <c r="AB1889" s="19"/>
      <c r="AC1889" s="19"/>
      <c r="AD1889" s="19"/>
      <c r="AE1889" s="19"/>
      <c r="AF1889" s="19"/>
    </row>
    <row r="1890" spans="1:32" x14ac:dyDescent="0.25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61"/>
      <c r="T1890" s="19"/>
      <c r="U1890" s="19"/>
      <c r="V1890" s="20"/>
      <c r="W1890" s="20"/>
      <c r="X1890" s="19"/>
      <c r="Y1890" s="19"/>
      <c r="Z1890" s="19"/>
      <c r="AA1890" s="19"/>
      <c r="AB1890" s="19"/>
      <c r="AC1890" s="19"/>
      <c r="AD1890" s="19"/>
      <c r="AE1890" s="19"/>
      <c r="AF1890" s="19"/>
    </row>
    <row r="1891" spans="1:32" x14ac:dyDescent="0.25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61"/>
      <c r="T1891" s="19"/>
      <c r="U1891" s="19"/>
      <c r="V1891" s="20"/>
      <c r="W1891" s="20"/>
      <c r="X1891" s="19"/>
      <c r="Y1891" s="19"/>
      <c r="Z1891" s="19"/>
      <c r="AA1891" s="19"/>
      <c r="AB1891" s="19"/>
      <c r="AC1891" s="19"/>
      <c r="AD1891" s="19"/>
      <c r="AE1891" s="19"/>
      <c r="AF1891" s="19"/>
    </row>
    <row r="1892" spans="1:32" x14ac:dyDescent="0.25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61"/>
      <c r="T1892" s="19"/>
      <c r="U1892" s="19"/>
      <c r="V1892" s="20"/>
      <c r="W1892" s="20"/>
      <c r="X1892" s="19"/>
      <c r="Y1892" s="19"/>
      <c r="Z1892" s="19"/>
      <c r="AA1892" s="19"/>
      <c r="AB1892" s="19"/>
      <c r="AC1892" s="19"/>
      <c r="AD1892" s="19"/>
      <c r="AE1892" s="19"/>
      <c r="AF1892" s="19"/>
    </row>
    <row r="1893" spans="1:32" x14ac:dyDescent="0.25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61"/>
      <c r="T1893" s="19"/>
      <c r="U1893" s="19"/>
      <c r="V1893" s="20"/>
      <c r="W1893" s="20"/>
      <c r="X1893" s="19"/>
      <c r="Y1893" s="19"/>
      <c r="Z1893" s="19"/>
      <c r="AA1893" s="19"/>
      <c r="AB1893" s="19"/>
      <c r="AC1893" s="19"/>
      <c r="AD1893" s="19"/>
      <c r="AE1893" s="19"/>
      <c r="AF1893" s="19"/>
    </row>
    <row r="1894" spans="1:32" x14ac:dyDescent="0.25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61"/>
      <c r="T1894" s="19"/>
      <c r="U1894" s="19"/>
      <c r="V1894" s="20"/>
      <c r="W1894" s="20"/>
      <c r="X1894" s="19"/>
      <c r="Y1894" s="19"/>
      <c r="Z1894" s="19"/>
      <c r="AA1894" s="19"/>
      <c r="AB1894" s="19"/>
      <c r="AC1894" s="19"/>
      <c r="AD1894" s="19"/>
      <c r="AE1894" s="19"/>
      <c r="AF1894" s="19"/>
    </row>
    <row r="1895" spans="1:32" x14ac:dyDescent="0.25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61"/>
      <c r="T1895" s="19"/>
      <c r="U1895" s="19"/>
      <c r="V1895" s="20"/>
      <c r="W1895" s="20"/>
      <c r="X1895" s="19"/>
      <c r="Y1895" s="19"/>
      <c r="Z1895" s="19"/>
      <c r="AA1895" s="19"/>
      <c r="AB1895" s="19"/>
      <c r="AC1895" s="19"/>
      <c r="AD1895" s="19"/>
      <c r="AE1895" s="19"/>
      <c r="AF1895" s="19"/>
    </row>
    <row r="1896" spans="1:32" x14ac:dyDescent="0.25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61"/>
      <c r="T1896" s="19"/>
      <c r="U1896" s="19"/>
      <c r="V1896" s="20"/>
      <c r="W1896" s="20"/>
      <c r="X1896" s="19"/>
      <c r="Y1896" s="19"/>
      <c r="Z1896" s="19"/>
      <c r="AA1896" s="19"/>
      <c r="AB1896" s="19"/>
      <c r="AC1896" s="19"/>
      <c r="AD1896" s="19"/>
      <c r="AE1896" s="19"/>
      <c r="AF1896" s="19"/>
    </row>
    <row r="1897" spans="1:32" x14ac:dyDescent="0.25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61"/>
      <c r="T1897" s="19"/>
      <c r="U1897" s="19"/>
      <c r="V1897" s="20"/>
      <c r="W1897" s="20"/>
      <c r="X1897" s="19"/>
      <c r="Y1897" s="19"/>
      <c r="Z1897" s="19"/>
      <c r="AA1897" s="19"/>
      <c r="AB1897" s="19"/>
      <c r="AC1897" s="19"/>
      <c r="AD1897" s="19"/>
      <c r="AE1897" s="19"/>
      <c r="AF1897" s="19"/>
    </row>
    <row r="1898" spans="1:32" x14ac:dyDescent="0.25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61"/>
      <c r="T1898" s="19"/>
      <c r="U1898" s="19"/>
      <c r="V1898" s="20"/>
      <c r="W1898" s="20"/>
      <c r="X1898" s="19"/>
      <c r="Y1898" s="19"/>
      <c r="Z1898" s="19"/>
      <c r="AA1898" s="19"/>
      <c r="AB1898" s="19"/>
      <c r="AC1898" s="19"/>
      <c r="AD1898" s="19"/>
      <c r="AE1898" s="19"/>
      <c r="AF1898" s="19"/>
    </row>
    <row r="1899" spans="1:32" x14ac:dyDescent="0.25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61"/>
      <c r="T1899" s="19"/>
      <c r="U1899" s="19"/>
      <c r="V1899" s="20"/>
      <c r="W1899" s="20"/>
      <c r="X1899" s="19"/>
      <c r="Y1899" s="19"/>
      <c r="Z1899" s="19"/>
      <c r="AA1899" s="19"/>
      <c r="AB1899" s="19"/>
      <c r="AC1899" s="19"/>
      <c r="AD1899" s="19"/>
      <c r="AE1899" s="19"/>
      <c r="AF1899" s="19"/>
    </row>
    <row r="1900" spans="1:32" x14ac:dyDescent="0.25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61"/>
      <c r="T1900" s="19"/>
      <c r="U1900" s="19"/>
      <c r="V1900" s="20"/>
      <c r="W1900" s="20"/>
      <c r="X1900" s="19"/>
      <c r="Y1900" s="19"/>
      <c r="Z1900" s="19"/>
      <c r="AA1900" s="19"/>
      <c r="AB1900" s="19"/>
      <c r="AC1900" s="19"/>
      <c r="AD1900" s="19"/>
      <c r="AE1900" s="19"/>
      <c r="AF1900" s="19"/>
    </row>
    <row r="1901" spans="1:32" x14ac:dyDescent="0.25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61"/>
      <c r="T1901" s="19"/>
      <c r="U1901" s="19"/>
      <c r="V1901" s="20"/>
      <c r="W1901" s="20"/>
      <c r="X1901" s="19"/>
      <c r="Y1901" s="19"/>
      <c r="Z1901" s="19"/>
      <c r="AA1901" s="19"/>
      <c r="AB1901" s="19"/>
      <c r="AC1901" s="19"/>
      <c r="AD1901" s="19"/>
      <c r="AE1901" s="19"/>
      <c r="AF1901" s="19"/>
    </row>
    <row r="1902" spans="1:32" x14ac:dyDescent="0.25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61"/>
      <c r="T1902" s="19"/>
      <c r="U1902" s="19"/>
      <c r="V1902" s="20"/>
      <c r="W1902" s="20"/>
      <c r="X1902" s="19"/>
      <c r="Y1902" s="19"/>
      <c r="Z1902" s="19"/>
      <c r="AA1902" s="19"/>
      <c r="AB1902" s="19"/>
      <c r="AC1902" s="19"/>
      <c r="AD1902" s="19"/>
      <c r="AE1902" s="19"/>
      <c r="AF1902" s="19"/>
    </row>
    <row r="1903" spans="1:32" x14ac:dyDescent="0.25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61"/>
      <c r="T1903" s="19"/>
      <c r="U1903" s="19"/>
      <c r="V1903" s="20"/>
      <c r="W1903" s="20"/>
      <c r="X1903" s="19"/>
      <c r="Y1903" s="19"/>
      <c r="Z1903" s="19"/>
      <c r="AA1903" s="19"/>
      <c r="AB1903" s="19"/>
      <c r="AC1903" s="19"/>
      <c r="AD1903" s="19"/>
      <c r="AE1903" s="19"/>
      <c r="AF1903" s="19"/>
    </row>
    <row r="1904" spans="1:32" x14ac:dyDescent="0.25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61"/>
      <c r="T1904" s="19"/>
      <c r="U1904" s="19"/>
      <c r="V1904" s="20"/>
      <c r="W1904" s="20"/>
      <c r="X1904" s="19"/>
      <c r="Y1904" s="19"/>
      <c r="Z1904" s="19"/>
      <c r="AA1904" s="19"/>
      <c r="AB1904" s="19"/>
      <c r="AC1904" s="19"/>
      <c r="AD1904" s="19"/>
      <c r="AE1904" s="19"/>
      <c r="AF1904" s="19"/>
    </row>
    <row r="1905" spans="1:32" x14ac:dyDescent="0.25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61"/>
      <c r="T1905" s="19"/>
      <c r="U1905" s="19"/>
      <c r="V1905" s="20"/>
      <c r="W1905" s="20"/>
      <c r="X1905" s="19"/>
      <c r="Y1905" s="19"/>
      <c r="Z1905" s="19"/>
      <c r="AA1905" s="19"/>
      <c r="AB1905" s="19"/>
      <c r="AC1905" s="19"/>
      <c r="AD1905" s="19"/>
      <c r="AE1905" s="19"/>
      <c r="AF1905" s="19"/>
    </row>
    <row r="1906" spans="1:32" x14ac:dyDescent="0.25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61"/>
      <c r="T1906" s="19"/>
      <c r="U1906" s="19"/>
      <c r="V1906" s="20"/>
      <c r="W1906" s="20"/>
      <c r="X1906" s="19"/>
      <c r="Y1906" s="19"/>
      <c r="Z1906" s="19"/>
      <c r="AA1906" s="19"/>
      <c r="AB1906" s="19"/>
      <c r="AC1906" s="19"/>
      <c r="AD1906" s="19"/>
      <c r="AE1906" s="19"/>
      <c r="AF1906" s="19"/>
    </row>
    <row r="1907" spans="1:32" x14ac:dyDescent="0.25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61"/>
      <c r="T1907" s="19"/>
      <c r="U1907" s="19"/>
      <c r="V1907" s="20"/>
      <c r="W1907" s="20"/>
      <c r="X1907" s="19"/>
      <c r="Y1907" s="19"/>
      <c r="Z1907" s="19"/>
      <c r="AA1907" s="19"/>
      <c r="AB1907" s="19"/>
      <c r="AC1907" s="19"/>
      <c r="AD1907" s="19"/>
      <c r="AE1907" s="19"/>
      <c r="AF1907" s="19"/>
    </row>
    <row r="1908" spans="1:32" x14ac:dyDescent="0.25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61"/>
      <c r="T1908" s="19"/>
      <c r="U1908" s="19"/>
      <c r="V1908" s="20"/>
      <c r="W1908" s="20"/>
      <c r="X1908" s="19"/>
      <c r="Y1908" s="19"/>
      <c r="Z1908" s="19"/>
      <c r="AA1908" s="19"/>
      <c r="AB1908" s="19"/>
      <c r="AC1908" s="19"/>
      <c r="AD1908" s="19"/>
      <c r="AE1908" s="19"/>
      <c r="AF1908" s="19"/>
    </row>
    <row r="1909" spans="1:32" x14ac:dyDescent="0.25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61"/>
      <c r="T1909" s="19"/>
      <c r="U1909" s="19"/>
      <c r="V1909" s="20"/>
      <c r="W1909" s="20"/>
      <c r="X1909" s="19"/>
      <c r="Y1909" s="19"/>
      <c r="Z1909" s="19"/>
      <c r="AA1909" s="19"/>
      <c r="AB1909" s="19"/>
      <c r="AC1909" s="19"/>
      <c r="AD1909" s="19"/>
      <c r="AE1909" s="19"/>
      <c r="AF1909" s="19"/>
    </row>
    <row r="1910" spans="1:32" x14ac:dyDescent="0.25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61"/>
      <c r="T1910" s="19"/>
      <c r="U1910" s="19"/>
      <c r="V1910" s="20"/>
      <c r="W1910" s="20"/>
      <c r="X1910" s="19"/>
      <c r="Y1910" s="19"/>
      <c r="Z1910" s="19"/>
      <c r="AA1910" s="19"/>
      <c r="AB1910" s="19"/>
      <c r="AC1910" s="19"/>
      <c r="AD1910" s="19"/>
      <c r="AE1910" s="19"/>
      <c r="AF1910" s="19"/>
    </row>
    <row r="1911" spans="1:32" x14ac:dyDescent="0.25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61"/>
      <c r="T1911" s="19"/>
      <c r="U1911" s="19"/>
      <c r="V1911" s="20"/>
      <c r="W1911" s="20"/>
      <c r="X1911" s="19"/>
      <c r="Y1911" s="19"/>
      <c r="Z1911" s="19"/>
      <c r="AA1911" s="19"/>
      <c r="AB1911" s="19"/>
      <c r="AC1911" s="19"/>
      <c r="AD1911" s="19"/>
      <c r="AE1911" s="19"/>
      <c r="AF1911" s="19"/>
    </row>
    <row r="1912" spans="1:32" x14ac:dyDescent="0.25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61"/>
      <c r="T1912" s="19"/>
      <c r="U1912" s="19"/>
      <c r="V1912" s="20"/>
      <c r="W1912" s="20"/>
      <c r="X1912" s="19"/>
      <c r="Y1912" s="19"/>
      <c r="Z1912" s="19"/>
      <c r="AA1912" s="19"/>
      <c r="AB1912" s="19"/>
      <c r="AC1912" s="19"/>
      <c r="AD1912" s="19"/>
      <c r="AE1912" s="19"/>
      <c r="AF1912" s="19"/>
    </row>
    <row r="1913" spans="1:32" x14ac:dyDescent="0.25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61"/>
      <c r="T1913" s="19"/>
      <c r="U1913" s="19"/>
      <c r="V1913" s="20"/>
      <c r="W1913" s="20"/>
      <c r="X1913" s="19"/>
      <c r="Y1913" s="19"/>
      <c r="Z1913" s="19"/>
      <c r="AA1913" s="19"/>
      <c r="AB1913" s="19"/>
      <c r="AC1913" s="19"/>
      <c r="AD1913" s="19"/>
      <c r="AE1913" s="19"/>
      <c r="AF1913" s="19"/>
    </row>
    <row r="1914" spans="1:32" x14ac:dyDescent="0.25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61"/>
      <c r="T1914" s="19"/>
      <c r="U1914" s="19"/>
      <c r="V1914" s="20"/>
      <c r="W1914" s="20"/>
      <c r="X1914" s="19"/>
      <c r="Y1914" s="19"/>
      <c r="Z1914" s="19"/>
      <c r="AA1914" s="19"/>
      <c r="AB1914" s="19"/>
      <c r="AC1914" s="19"/>
      <c r="AD1914" s="19"/>
      <c r="AE1914" s="19"/>
      <c r="AF1914" s="19"/>
    </row>
    <row r="1915" spans="1:32" x14ac:dyDescent="0.25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61"/>
      <c r="T1915" s="19"/>
      <c r="U1915" s="19"/>
      <c r="V1915" s="20"/>
      <c r="W1915" s="20"/>
      <c r="X1915" s="19"/>
      <c r="Y1915" s="19"/>
      <c r="Z1915" s="19"/>
      <c r="AA1915" s="19"/>
      <c r="AB1915" s="19"/>
      <c r="AC1915" s="19"/>
      <c r="AD1915" s="19"/>
      <c r="AE1915" s="19"/>
      <c r="AF1915" s="19"/>
    </row>
    <row r="1916" spans="1:32" x14ac:dyDescent="0.25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61"/>
      <c r="T1916" s="19"/>
      <c r="U1916" s="19"/>
      <c r="V1916" s="20"/>
      <c r="W1916" s="20"/>
      <c r="X1916" s="19"/>
      <c r="Y1916" s="19"/>
      <c r="Z1916" s="19"/>
      <c r="AA1916" s="19"/>
      <c r="AB1916" s="19"/>
      <c r="AC1916" s="19"/>
      <c r="AD1916" s="19"/>
      <c r="AE1916" s="19"/>
      <c r="AF1916" s="19"/>
    </row>
    <row r="1917" spans="1:32" x14ac:dyDescent="0.25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61"/>
      <c r="T1917" s="19"/>
      <c r="U1917" s="19"/>
      <c r="V1917" s="20"/>
      <c r="W1917" s="20"/>
      <c r="X1917" s="19"/>
      <c r="Y1917" s="19"/>
      <c r="Z1917" s="19"/>
      <c r="AA1917" s="19"/>
      <c r="AB1917" s="19"/>
      <c r="AC1917" s="19"/>
      <c r="AD1917" s="19"/>
      <c r="AE1917" s="19"/>
      <c r="AF1917" s="19"/>
    </row>
    <row r="1918" spans="1:32" x14ac:dyDescent="0.25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61"/>
      <c r="T1918" s="19"/>
      <c r="U1918" s="19"/>
      <c r="V1918" s="20"/>
      <c r="W1918" s="20"/>
      <c r="X1918" s="19"/>
      <c r="Y1918" s="19"/>
      <c r="Z1918" s="19"/>
      <c r="AA1918" s="19"/>
      <c r="AB1918" s="19"/>
      <c r="AC1918" s="19"/>
      <c r="AD1918" s="19"/>
      <c r="AE1918" s="19"/>
      <c r="AF1918" s="19"/>
    </row>
    <row r="1919" spans="1:32" x14ac:dyDescent="0.25">
      <c r="A1919" s="19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61"/>
      <c r="T1919" s="19"/>
      <c r="U1919" s="19"/>
      <c r="V1919" s="20"/>
      <c r="W1919" s="20"/>
      <c r="X1919" s="19"/>
      <c r="Y1919" s="19"/>
      <c r="Z1919" s="19"/>
      <c r="AA1919" s="19"/>
      <c r="AB1919" s="19"/>
      <c r="AC1919" s="19"/>
      <c r="AD1919" s="19"/>
      <c r="AE1919" s="19"/>
      <c r="AF1919" s="19"/>
    </row>
    <row r="1920" spans="1:32" x14ac:dyDescent="0.25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61"/>
      <c r="T1920" s="19"/>
      <c r="U1920" s="19"/>
      <c r="V1920" s="20"/>
      <c r="W1920" s="20"/>
      <c r="X1920" s="19"/>
      <c r="Y1920" s="19"/>
      <c r="Z1920" s="19"/>
      <c r="AA1920" s="19"/>
      <c r="AB1920" s="19"/>
      <c r="AC1920" s="19"/>
      <c r="AD1920" s="19"/>
      <c r="AE1920" s="19"/>
      <c r="AF1920" s="19"/>
    </row>
    <row r="1921" spans="1:32" x14ac:dyDescent="0.25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61"/>
      <c r="T1921" s="19"/>
      <c r="U1921" s="19"/>
      <c r="V1921" s="20"/>
      <c r="W1921" s="20"/>
      <c r="X1921" s="19"/>
      <c r="Y1921" s="19"/>
      <c r="Z1921" s="19"/>
      <c r="AA1921" s="19"/>
      <c r="AB1921" s="19"/>
      <c r="AC1921" s="19"/>
      <c r="AD1921" s="19"/>
      <c r="AE1921" s="19"/>
      <c r="AF1921" s="19"/>
    </row>
    <row r="1922" spans="1:32" x14ac:dyDescent="0.25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61"/>
      <c r="T1922" s="19"/>
      <c r="U1922" s="19"/>
      <c r="V1922" s="20"/>
      <c r="W1922" s="20"/>
      <c r="X1922" s="19"/>
      <c r="Y1922" s="19"/>
      <c r="Z1922" s="19"/>
      <c r="AA1922" s="19"/>
      <c r="AB1922" s="19"/>
      <c r="AC1922" s="19"/>
      <c r="AD1922" s="19"/>
      <c r="AE1922" s="19"/>
      <c r="AF1922" s="19"/>
    </row>
    <row r="1923" spans="1:32" x14ac:dyDescent="0.25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61"/>
      <c r="T1923" s="19"/>
      <c r="U1923" s="19"/>
      <c r="V1923" s="20"/>
      <c r="W1923" s="20"/>
      <c r="X1923" s="19"/>
      <c r="Y1923" s="19"/>
      <c r="Z1923" s="19"/>
      <c r="AA1923" s="19"/>
      <c r="AB1923" s="19"/>
      <c r="AC1923" s="19"/>
      <c r="AD1923" s="19"/>
      <c r="AE1923" s="19"/>
      <c r="AF1923" s="19"/>
    </row>
    <row r="1924" spans="1:32" x14ac:dyDescent="0.25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61"/>
      <c r="T1924" s="19"/>
      <c r="U1924" s="19"/>
      <c r="V1924" s="20"/>
      <c r="W1924" s="20"/>
      <c r="X1924" s="19"/>
      <c r="Y1924" s="19"/>
      <c r="Z1924" s="19"/>
      <c r="AA1924" s="19"/>
      <c r="AB1924" s="19"/>
      <c r="AC1924" s="19"/>
      <c r="AD1924" s="19"/>
      <c r="AE1924" s="19"/>
      <c r="AF1924" s="19"/>
    </row>
    <row r="1925" spans="1:32" x14ac:dyDescent="0.25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61"/>
      <c r="T1925" s="19"/>
      <c r="U1925" s="19"/>
      <c r="V1925" s="20"/>
      <c r="W1925" s="20"/>
      <c r="X1925" s="19"/>
      <c r="Y1925" s="19"/>
      <c r="Z1925" s="19"/>
      <c r="AA1925" s="19"/>
      <c r="AB1925" s="19"/>
      <c r="AC1925" s="19"/>
      <c r="AD1925" s="19"/>
      <c r="AE1925" s="19"/>
      <c r="AF1925" s="19"/>
    </row>
    <row r="1926" spans="1:32" x14ac:dyDescent="0.25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61"/>
      <c r="T1926" s="19"/>
      <c r="U1926" s="19"/>
      <c r="V1926" s="20"/>
      <c r="W1926" s="20"/>
      <c r="X1926" s="19"/>
      <c r="Y1926" s="19"/>
      <c r="Z1926" s="19"/>
      <c r="AA1926" s="19"/>
      <c r="AB1926" s="19"/>
      <c r="AC1926" s="19"/>
      <c r="AD1926" s="19"/>
      <c r="AE1926" s="19"/>
      <c r="AF1926" s="19"/>
    </row>
    <row r="1927" spans="1:32" x14ac:dyDescent="0.25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61"/>
      <c r="T1927" s="19"/>
      <c r="U1927" s="19"/>
      <c r="V1927" s="20"/>
      <c r="W1927" s="20"/>
      <c r="X1927" s="19"/>
      <c r="Y1927" s="19"/>
      <c r="Z1927" s="19"/>
      <c r="AA1927" s="19"/>
      <c r="AB1927" s="19"/>
      <c r="AC1927" s="19"/>
      <c r="AD1927" s="19"/>
      <c r="AE1927" s="19"/>
      <c r="AF1927" s="19"/>
    </row>
    <row r="1928" spans="1:32" x14ac:dyDescent="0.25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61"/>
      <c r="T1928" s="19"/>
      <c r="U1928" s="19"/>
      <c r="V1928" s="20"/>
      <c r="W1928" s="20"/>
      <c r="X1928" s="19"/>
      <c r="Y1928" s="19"/>
      <c r="Z1928" s="19"/>
      <c r="AA1928" s="19"/>
      <c r="AB1928" s="19"/>
      <c r="AC1928" s="19"/>
      <c r="AD1928" s="19"/>
      <c r="AE1928" s="19"/>
      <c r="AF1928" s="19"/>
    </row>
    <row r="1929" spans="1:32" x14ac:dyDescent="0.25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61"/>
      <c r="T1929" s="19"/>
      <c r="U1929" s="19"/>
      <c r="V1929" s="20"/>
      <c r="W1929" s="20"/>
      <c r="X1929" s="19"/>
      <c r="Y1929" s="19"/>
      <c r="Z1929" s="19"/>
      <c r="AA1929" s="19"/>
      <c r="AB1929" s="19"/>
      <c r="AC1929" s="19"/>
      <c r="AD1929" s="19"/>
      <c r="AE1929" s="19"/>
      <c r="AF1929" s="19"/>
    </row>
    <row r="1930" spans="1:32" x14ac:dyDescent="0.25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61"/>
      <c r="T1930" s="19"/>
      <c r="U1930" s="19"/>
      <c r="V1930" s="20"/>
      <c r="W1930" s="20"/>
      <c r="X1930" s="19"/>
      <c r="Y1930" s="19"/>
      <c r="Z1930" s="19"/>
      <c r="AA1930" s="19"/>
      <c r="AB1930" s="19"/>
      <c r="AC1930" s="19"/>
      <c r="AD1930" s="19"/>
      <c r="AE1930" s="19"/>
      <c r="AF1930" s="19"/>
    </row>
    <row r="1931" spans="1:32" x14ac:dyDescent="0.25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61"/>
      <c r="T1931" s="19"/>
      <c r="U1931" s="19"/>
      <c r="V1931" s="20"/>
      <c r="W1931" s="20"/>
      <c r="X1931" s="19"/>
      <c r="Y1931" s="19"/>
      <c r="Z1931" s="19"/>
      <c r="AA1931" s="19"/>
      <c r="AB1931" s="19"/>
      <c r="AC1931" s="19"/>
      <c r="AD1931" s="19"/>
      <c r="AE1931" s="19"/>
      <c r="AF1931" s="19"/>
    </row>
    <row r="1932" spans="1:32" x14ac:dyDescent="0.25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61"/>
      <c r="T1932" s="19"/>
      <c r="U1932" s="19"/>
      <c r="V1932" s="20"/>
      <c r="W1932" s="20"/>
      <c r="X1932" s="19"/>
      <c r="Y1932" s="19"/>
      <c r="Z1932" s="19"/>
      <c r="AA1932" s="19"/>
      <c r="AB1932" s="19"/>
      <c r="AC1932" s="19"/>
      <c r="AD1932" s="19"/>
      <c r="AE1932" s="19"/>
      <c r="AF1932" s="19"/>
    </row>
    <row r="1933" spans="1:32" x14ac:dyDescent="0.25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61"/>
      <c r="T1933" s="19"/>
      <c r="U1933" s="19"/>
      <c r="V1933" s="20"/>
      <c r="W1933" s="20"/>
      <c r="X1933" s="19"/>
      <c r="Y1933" s="19"/>
      <c r="Z1933" s="19"/>
      <c r="AA1933" s="19"/>
      <c r="AB1933" s="19"/>
      <c r="AC1933" s="19"/>
      <c r="AD1933" s="19"/>
      <c r="AE1933" s="19"/>
      <c r="AF1933" s="19"/>
    </row>
    <row r="1934" spans="1:32" x14ac:dyDescent="0.25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61"/>
      <c r="T1934" s="19"/>
      <c r="U1934" s="19"/>
      <c r="V1934" s="20"/>
      <c r="W1934" s="20"/>
      <c r="X1934" s="19"/>
      <c r="Y1934" s="19"/>
      <c r="Z1934" s="19"/>
      <c r="AA1934" s="19"/>
      <c r="AB1934" s="19"/>
      <c r="AC1934" s="19"/>
      <c r="AD1934" s="19"/>
      <c r="AE1934" s="19"/>
      <c r="AF1934" s="19"/>
    </row>
    <row r="1935" spans="1:32" x14ac:dyDescent="0.25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61"/>
      <c r="T1935" s="19"/>
      <c r="U1935" s="19"/>
      <c r="V1935" s="20"/>
      <c r="W1935" s="20"/>
      <c r="X1935" s="19"/>
      <c r="Y1935" s="19"/>
      <c r="Z1935" s="19"/>
      <c r="AA1935" s="19"/>
      <c r="AB1935" s="19"/>
      <c r="AC1935" s="19"/>
      <c r="AD1935" s="19"/>
      <c r="AE1935" s="19"/>
      <c r="AF1935" s="19"/>
    </row>
    <row r="1936" spans="1:32" x14ac:dyDescent="0.25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61"/>
      <c r="T1936" s="19"/>
      <c r="U1936" s="19"/>
      <c r="V1936" s="20"/>
      <c r="W1936" s="20"/>
      <c r="X1936" s="19"/>
      <c r="Y1936" s="19"/>
      <c r="Z1936" s="19"/>
      <c r="AA1936" s="19"/>
      <c r="AB1936" s="19"/>
      <c r="AC1936" s="19"/>
      <c r="AD1936" s="19"/>
      <c r="AE1936" s="19"/>
      <c r="AF1936" s="19"/>
    </row>
    <row r="1937" spans="1:32" x14ac:dyDescent="0.25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61"/>
      <c r="T1937" s="19"/>
      <c r="U1937" s="19"/>
      <c r="V1937" s="20"/>
      <c r="W1937" s="20"/>
      <c r="X1937" s="19"/>
      <c r="Y1937" s="19"/>
      <c r="Z1937" s="19"/>
      <c r="AA1937" s="19"/>
      <c r="AB1937" s="19"/>
      <c r="AC1937" s="19"/>
      <c r="AD1937" s="19"/>
      <c r="AE1937" s="19"/>
      <c r="AF1937" s="19"/>
    </row>
    <row r="1938" spans="1:32" x14ac:dyDescent="0.25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61"/>
      <c r="T1938" s="19"/>
      <c r="U1938" s="19"/>
      <c r="V1938" s="20"/>
      <c r="W1938" s="20"/>
      <c r="X1938" s="19"/>
      <c r="Y1938" s="19"/>
      <c r="Z1938" s="19"/>
      <c r="AA1938" s="19"/>
      <c r="AB1938" s="19"/>
      <c r="AC1938" s="19"/>
      <c r="AD1938" s="19"/>
      <c r="AE1938" s="19"/>
      <c r="AF1938" s="19"/>
    </row>
    <row r="1939" spans="1:32" x14ac:dyDescent="0.25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61"/>
      <c r="T1939" s="19"/>
      <c r="U1939" s="19"/>
      <c r="V1939" s="20"/>
      <c r="W1939" s="20"/>
      <c r="X1939" s="19"/>
      <c r="Y1939" s="19"/>
      <c r="Z1939" s="19"/>
      <c r="AA1939" s="19"/>
      <c r="AB1939" s="19"/>
      <c r="AC1939" s="19"/>
      <c r="AD1939" s="19"/>
      <c r="AE1939" s="19"/>
      <c r="AF1939" s="19"/>
    </row>
    <row r="1940" spans="1:32" x14ac:dyDescent="0.25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61"/>
      <c r="T1940" s="19"/>
      <c r="U1940" s="19"/>
      <c r="V1940" s="20"/>
      <c r="W1940" s="20"/>
      <c r="X1940" s="19"/>
      <c r="Y1940" s="19"/>
      <c r="Z1940" s="19"/>
      <c r="AA1940" s="19"/>
      <c r="AB1940" s="19"/>
      <c r="AC1940" s="19"/>
      <c r="AD1940" s="19"/>
      <c r="AE1940" s="19"/>
      <c r="AF1940" s="19"/>
    </row>
    <row r="1941" spans="1:32" x14ac:dyDescent="0.25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61"/>
      <c r="T1941" s="19"/>
      <c r="U1941" s="19"/>
      <c r="V1941" s="20"/>
      <c r="W1941" s="20"/>
      <c r="X1941" s="19"/>
      <c r="Y1941" s="19"/>
      <c r="Z1941" s="19"/>
      <c r="AA1941" s="19"/>
      <c r="AB1941" s="19"/>
      <c r="AC1941" s="19"/>
      <c r="AD1941" s="19"/>
      <c r="AE1941" s="19"/>
      <c r="AF1941" s="19"/>
    </row>
    <row r="1942" spans="1:32" x14ac:dyDescent="0.25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61"/>
      <c r="T1942" s="19"/>
      <c r="U1942" s="19"/>
      <c r="V1942" s="20"/>
      <c r="W1942" s="20"/>
      <c r="X1942" s="19"/>
      <c r="Y1942" s="19"/>
      <c r="Z1942" s="19"/>
      <c r="AA1942" s="19"/>
      <c r="AB1942" s="19"/>
      <c r="AC1942" s="19"/>
      <c r="AD1942" s="19"/>
      <c r="AE1942" s="19"/>
      <c r="AF1942" s="19"/>
    </row>
    <row r="1943" spans="1:32" x14ac:dyDescent="0.25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61"/>
      <c r="T1943" s="19"/>
      <c r="U1943" s="19"/>
      <c r="V1943" s="20"/>
      <c r="W1943" s="20"/>
      <c r="X1943" s="19"/>
      <c r="Y1943" s="19"/>
      <c r="Z1943" s="19"/>
      <c r="AA1943" s="19"/>
      <c r="AB1943" s="19"/>
      <c r="AC1943" s="19"/>
      <c r="AD1943" s="19"/>
      <c r="AE1943" s="19"/>
      <c r="AF1943" s="19"/>
    </row>
    <row r="1944" spans="1:32" x14ac:dyDescent="0.25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61"/>
      <c r="T1944" s="19"/>
      <c r="U1944" s="19"/>
      <c r="V1944" s="20"/>
      <c r="W1944" s="20"/>
      <c r="X1944" s="19"/>
      <c r="Y1944" s="19"/>
      <c r="Z1944" s="19"/>
      <c r="AA1944" s="19"/>
      <c r="AB1944" s="19"/>
      <c r="AC1944" s="19"/>
      <c r="AD1944" s="19"/>
      <c r="AE1944" s="19"/>
      <c r="AF1944" s="19"/>
    </row>
    <row r="1945" spans="1:32" x14ac:dyDescent="0.25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61"/>
      <c r="T1945" s="19"/>
      <c r="U1945" s="19"/>
      <c r="V1945" s="20"/>
      <c r="W1945" s="20"/>
      <c r="X1945" s="19"/>
      <c r="Y1945" s="19"/>
      <c r="Z1945" s="19"/>
      <c r="AA1945" s="19"/>
      <c r="AB1945" s="19"/>
      <c r="AC1945" s="19"/>
      <c r="AD1945" s="19"/>
      <c r="AE1945" s="19"/>
      <c r="AF1945" s="19"/>
    </row>
    <row r="1946" spans="1:32" x14ac:dyDescent="0.25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61"/>
      <c r="T1946" s="19"/>
      <c r="U1946" s="19"/>
      <c r="V1946" s="20"/>
      <c r="W1946" s="20"/>
      <c r="X1946" s="19"/>
      <c r="Y1946" s="19"/>
      <c r="Z1946" s="19"/>
      <c r="AA1946" s="19"/>
      <c r="AB1946" s="19"/>
      <c r="AC1946" s="19"/>
      <c r="AD1946" s="19"/>
      <c r="AE1946" s="19"/>
      <c r="AF1946" s="19"/>
    </row>
    <row r="1947" spans="1:32" x14ac:dyDescent="0.25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61"/>
      <c r="T1947" s="19"/>
      <c r="U1947" s="19"/>
      <c r="V1947" s="20"/>
      <c r="W1947" s="20"/>
      <c r="X1947" s="19"/>
      <c r="Y1947" s="19"/>
      <c r="Z1947" s="19"/>
      <c r="AA1947" s="19"/>
      <c r="AB1947" s="19"/>
      <c r="AC1947" s="19"/>
      <c r="AD1947" s="19"/>
      <c r="AE1947" s="19"/>
      <c r="AF1947" s="19"/>
    </row>
    <row r="1948" spans="1:32" x14ac:dyDescent="0.25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61"/>
      <c r="T1948" s="19"/>
      <c r="U1948" s="19"/>
      <c r="V1948" s="20"/>
      <c r="W1948" s="20"/>
      <c r="X1948" s="19"/>
      <c r="Y1948" s="19"/>
      <c r="Z1948" s="19"/>
      <c r="AA1948" s="19"/>
      <c r="AB1948" s="19"/>
      <c r="AC1948" s="19"/>
      <c r="AD1948" s="19"/>
      <c r="AE1948" s="19"/>
      <c r="AF1948" s="19"/>
    </row>
    <row r="1949" spans="1:32" x14ac:dyDescent="0.25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61"/>
      <c r="T1949" s="19"/>
      <c r="U1949" s="19"/>
      <c r="V1949" s="20"/>
      <c r="W1949" s="20"/>
      <c r="X1949" s="19"/>
      <c r="Y1949" s="19"/>
      <c r="Z1949" s="19"/>
      <c r="AA1949" s="19"/>
      <c r="AB1949" s="19"/>
      <c r="AC1949" s="19"/>
      <c r="AD1949" s="19"/>
      <c r="AE1949" s="19"/>
      <c r="AF1949" s="19"/>
    </row>
    <row r="1950" spans="1:32" x14ac:dyDescent="0.25">
      <c r="A1950" s="19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61"/>
      <c r="T1950" s="19"/>
      <c r="U1950" s="19"/>
      <c r="V1950" s="20"/>
      <c r="W1950" s="20"/>
      <c r="X1950" s="19"/>
      <c r="Y1950" s="19"/>
      <c r="Z1950" s="19"/>
      <c r="AA1950" s="19"/>
      <c r="AB1950" s="19"/>
      <c r="AC1950" s="19"/>
      <c r="AD1950" s="19"/>
      <c r="AE1950" s="19"/>
      <c r="AF1950" s="19"/>
    </row>
    <row r="1951" spans="1:32" x14ac:dyDescent="0.25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61"/>
      <c r="T1951" s="19"/>
      <c r="U1951" s="19"/>
      <c r="V1951" s="20"/>
      <c r="W1951" s="20"/>
      <c r="X1951" s="19"/>
      <c r="Y1951" s="19"/>
      <c r="Z1951" s="19"/>
      <c r="AA1951" s="19"/>
      <c r="AB1951" s="19"/>
      <c r="AC1951" s="19"/>
      <c r="AD1951" s="19"/>
      <c r="AE1951" s="19"/>
      <c r="AF1951" s="19"/>
    </row>
    <row r="1952" spans="1:32" x14ac:dyDescent="0.25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61"/>
      <c r="T1952" s="19"/>
      <c r="U1952" s="19"/>
      <c r="V1952" s="20"/>
      <c r="W1952" s="20"/>
      <c r="X1952" s="19"/>
      <c r="Y1952" s="19"/>
      <c r="Z1952" s="19"/>
      <c r="AA1952" s="19"/>
      <c r="AB1952" s="19"/>
      <c r="AC1952" s="19"/>
      <c r="AD1952" s="19"/>
      <c r="AE1952" s="19"/>
      <c r="AF1952" s="19"/>
    </row>
    <row r="1953" spans="1:32" x14ac:dyDescent="0.25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61"/>
      <c r="T1953" s="19"/>
      <c r="U1953" s="19"/>
      <c r="V1953" s="20"/>
      <c r="W1953" s="20"/>
      <c r="X1953" s="19"/>
      <c r="Y1953" s="19"/>
      <c r="Z1953" s="19"/>
      <c r="AA1953" s="19"/>
      <c r="AB1953" s="19"/>
      <c r="AC1953" s="19"/>
      <c r="AD1953" s="19"/>
      <c r="AE1953" s="19"/>
      <c r="AF1953" s="19"/>
    </row>
    <row r="1954" spans="1:32" x14ac:dyDescent="0.25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61"/>
      <c r="T1954" s="19"/>
      <c r="U1954" s="19"/>
      <c r="V1954" s="20"/>
      <c r="W1954" s="20"/>
      <c r="X1954" s="19"/>
      <c r="Y1954" s="19"/>
      <c r="Z1954" s="19"/>
      <c r="AA1954" s="19"/>
      <c r="AB1954" s="19"/>
      <c r="AC1954" s="19"/>
      <c r="AD1954" s="19"/>
      <c r="AE1954" s="19"/>
      <c r="AF1954" s="19"/>
    </row>
    <row r="1955" spans="1:32" x14ac:dyDescent="0.25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61"/>
      <c r="T1955" s="19"/>
      <c r="U1955" s="19"/>
      <c r="V1955" s="20"/>
      <c r="W1955" s="20"/>
      <c r="X1955" s="19"/>
      <c r="Y1955" s="19"/>
      <c r="Z1955" s="19"/>
      <c r="AA1955" s="19"/>
      <c r="AB1955" s="19"/>
      <c r="AC1955" s="19"/>
      <c r="AD1955" s="19"/>
      <c r="AE1955" s="19"/>
      <c r="AF1955" s="19"/>
    </row>
    <row r="1956" spans="1:32" x14ac:dyDescent="0.25">
      <c r="A1956" s="19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61"/>
      <c r="T1956" s="19"/>
      <c r="U1956" s="19"/>
      <c r="V1956" s="20"/>
      <c r="W1956" s="20"/>
      <c r="X1956" s="19"/>
      <c r="Y1956" s="19"/>
      <c r="Z1956" s="19"/>
      <c r="AA1956" s="19"/>
      <c r="AB1956" s="19"/>
      <c r="AC1956" s="19"/>
      <c r="AD1956" s="19"/>
      <c r="AE1956" s="19"/>
      <c r="AF1956" s="19"/>
    </row>
    <row r="1957" spans="1:32" x14ac:dyDescent="0.25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61"/>
      <c r="T1957" s="19"/>
      <c r="U1957" s="19"/>
      <c r="V1957" s="20"/>
      <c r="W1957" s="20"/>
      <c r="X1957" s="19"/>
      <c r="Y1957" s="19"/>
      <c r="Z1957" s="19"/>
      <c r="AA1957" s="19"/>
      <c r="AB1957" s="19"/>
      <c r="AC1957" s="19"/>
      <c r="AD1957" s="19"/>
      <c r="AE1957" s="19"/>
      <c r="AF1957" s="19"/>
    </row>
    <row r="1958" spans="1:32" x14ac:dyDescent="0.25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61"/>
      <c r="T1958" s="19"/>
      <c r="U1958" s="19"/>
      <c r="V1958" s="20"/>
      <c r="W1958" s="20"/>
      <c r="X1958" s="19"/>
      <c r="Y1958" s="19"/>
      <c r="Z1958" s="19"/>
      <c r="AA1958" s="19"/>
      <c r="AB1958" s="19"/>
      <c r="AC1958" s="19"/>
      <c r="AD1958" s="19"/>
      <c r="AE1958" s="19"/>
      <c r="AF1958" s="19"/>
    </row>
    <row r="1959" spans="1:32" x14ac:dyDescent="0.25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61"/>
      <c r="T1959" s="19"/>
      <c r="U1959" s="19"/>
      <c r="V1959" s="20"/>
      <c r="W1959" s="20"/>
      <c r="X1959" s="19"/>
      <c r="Y1959" s="19"/>
      <c r="Z1959" s="19"/>
      <c r="AA1959" s="19"/>
      <c r="AB1959" s="19"/>
      <c r="AC1959" s="19"/>
      <c r="AD1959" s="19"/>
      <c r="AE1959" s="19"/>
      <c r="AF1959" s="19"/>
    </row>
    <row r="1960" spans="1:32" x14ac:dyDescent="0.25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61"/>
      <c r="T1960" s="19"/>
      <c r="U1960" s="19"/>
      <c r="V1960" s="20"/>
      <c r="W1960" s="20"/>
      <c r="X1960" s="19"/>
      <c r="Y1960" s="19"/>
      <c r="Z1960" s="19"/>
      <c r="AA1960" s="19"/>
      <c r="AB1960" s="19"/>
      <c r="AC1960" s="19"/>
      <c r="AD1960" s="19"/>
    </row>
    <row r="1961" spans="1:32" x14ac:dyDescent="0.25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61"/>
      <c r="T1961" s="19"/>
      <c r="U1961" s="19"/>
      <c r="V1961" s="20"/>
      <c r="W1961" s="20"/>
      <c r="X1961" s="19"/>
      <c r="Y1961" s="19"/>
      <c r="Z1961" s="19"/>
      <c r="AA1961" s="19"/>
      <c r="AB1961" s="19"/>
      <c r="AC1961" s="19"/>
      <c r="AD1961" s="19"/>
    </row>
    <row r="1962" spans="1:32" x14ac:dyDescent="0.25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61"/>
      <c r="T1962" s="19"/>
      <c r="U1962" s="19"/>
      <c r="V1962" s="20"/>
      <c r="W1962" s="20"/>
      <c r="X1962" s="19"/>
      <c r="Y1962" s="19"/>
      <c r="Z1962" s="19"/>
      <c r="AA1962" s="19"/>
      <c r="AB1962" s="19"/>
      <c r="AC1962" s="19"/>
      <c r="AD1962" s="19"/>
    </row>
    <row r="1963" spans="1:32" x14ac:dyDescent="0.25">
      <c r="A1963" s="19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61"/>
      <c r="T1963" s="19"/>
      <c r="U1963" s="19"/>
      <c r="V1963" s="20"/>
      <c r="W1963" s="20"/>
      <c r="X1963" s="19"/>
      <c r="Y1963" s="19"/>
      <c r="Z1963" s="19"/>
      <c r="AA1963" s="19"/>
      <c r="AB1963" s="19"/>
      <c r="AC1963" s="19"/>
      <c r="AD1963" s="19"/>
    </row>
    <row r="1964" spans="1:32" x14ac:dyDescent="0.25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61"/>
      <c r="T1964" s="19"/>
      <c r="U1964" s="19"/>
      <c r="V1964" s="20"/>
      <c r="W1964" s="20"/>
      <c r="X1964" s="19"/>
      <c r="Y1964" s="19"/>
      <c r="Z1964" s="19"/>
      <c r="AA1964" s="19"/>
      <c r="AB1964" s="19"/>
      <c r="AC1964" s="19"/>
      <c r="AD1964" s="19"/>
    </row>
    <row r="1965" spans="1:32" x14ac:dyDescent="0.25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61"/>
      <c r="T1965" s="19"/>
      <c r="U1965" s="19"/>
      <c r="V1965" s="20"/>
      <c r="W1965" s="20"/>
      <c r="X1965" s="19"/>
      <c r="Y1965" s="19"/>
      <c r="Z1965" s="19"/>
      <c r="AA1965" s="19"/>
      <c r="AB1965" s="19"/>
      <c r="AC1965" s="19"/>
      <c r="AD1965" s="19"/>
    </row>
    <row r="1966" spans="1:32" x14ac:dyDescent="0.25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61"/>
      <c r="T1966" s="19"/>
      <c r="U1966" s="19"/>
      <c r="V1966" s="20"/>
      <c r="W1966" s="20"/>
      <c r="X1966" s="19"/>
      <c r="Y1966" s="19"/>
      <c r="Z1966" s="19"/>
      <c r="AA1966" s="19"/>
      <c r="AB1966" s="19"/>
      <c r="AC1966" s="19"/>
      <c r="AD1966" s="19"/>
    </row>
    <row r="1967" spans="1:32" x14ac:dyDescent="0.25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61"/>
      <c r="T1967" s="19"/>
      <c r="U1967" s="19"/>
      <c r="V1967" s="20"/>
      <c r="W1967" s="20"/>
      <c r="X1967" s="19"/>
      <c r="Y1967" s="19"/>
      <c r="Z1967" s="19"/>
      <c r="AA1967" s="19"/>
      <c r="AB1967" s="19"/>
      <c r="AC1967" s="19"/>
      <c r="AD1967" s="19"/>
    </row>
    <row r="1968" spans="1:32" x14ac:dyDescent="0.25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61"/>
      <c r="T1968" s="19"/>
      <c r="U1968" s="19"/>
      <c r="V1968" s="20"/>
      <c r="W1968" s="20"/>
      <c r="X1968" s="19"/>
      <c r="Y1968" s="19"/>
      <c r="Z1968" s="19"/>
      <c r="AA1968" s="19"/>
      <c r="AB1968" s="19"/>
      <c r="AC1968" s="19"/>
      <c r="AD1968" s="19"/>
    </row>
    <row r="1969" spans="1:31" x14ac:dyDescent="0.25">
      <c r="A1969" s="19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61"/>
      <c r="T1969" s="19"/>
      <c r="U1969" s="19"/>
      <c r="V1969" s="20"/>
      <c r="W1969" s="20"/>
      <c r="X1969" s="19"/>
      <c r="Y1969" s="19"/>
      <c r="Z1969" s="19"/>
      <c r="AA1969" s="19"/>
      <c r="AB1969" s="19"/>
      <c r="AC1969" s="19"/>
      <c r="AD1969" s="19"/>
    </row>
    <row r="1970" spans="1:31" x14ac:dyDescent="0.25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61"/>
      <c r="T1970" s="19"/>
      <c r="U1970" s="19"/>
      <c r="V1970" s="20"/>
      <c r="W1970" s="20"/>
      <c r="X1970" s="19"/>
      <c r="Y1970" s="19"/>
      <c r="Z1970" s="19"/>
      <c r="AA1970" s="19"/>
      <c r="AB1970" s="19"/>
      <c r="AC1970" s="19"/>
      <c r="AD1970" s="19"/>
    </row>
    <row r="1971" spans="1:31" x14ac:dyDescent="0.25">
      <c r="A1971" s="19"/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61"/>
      <c r="T1971" s="19"/>
      <c r="U1971" s="19"/>
      <c r="V1971" s="20"/>
      <c r="W1971" s="20"/>
      <c r="X1971" s="19"/>
      <c r="Y1971" s="19"/>
      <c r="Z1971" s="19"/>
      <c r="AA1971" s="19"/>
      <c r="AB1971" s="19"/>
      <c r="AC1971" s="19"/>
      <c r="AD1971" s="19"/>
    </row>
    <row r="1972" spans="1:31" x14ac:dyDescent="0.25">
      <c r="A1972" s="19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61"/>
      <c r="T1972" s="19"/>
      <c r="U1972" s="19"/>
      <c r="V1972" s="20"/>
      <c r="W1972" s="20"/>
      <c r="X1972" s="19"/>
      <c r="Y1972" s="19"/>
      <c r="Z1972" s="19"/>
      <c r="AA1972" s="19"/>
      <c r="AB1972" s="19"/>
      <c r="AC1972" s="19"/>
      <c r="AD1972" s="19"/>
    </row>
    <row r="1973" spans="1:31" x14ac:dyDescent="0.25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61"/>
      <c r="T1973" s="19"/>
      <c r="U1973" s="19"/>
      <c r="V1973" s="20"/>
      <c r="W1973" s="20"/>
      <c r="X1973" s="19"/>
      <c r="Y1973" s="19"/>
      <c r="Z1973" s="19"/>
      <c r="AA1973" s="19"/>
      <c r="AB1973" s="19"/>
      <c r="AC1973" s="19"/>
      <c r="AD1973" s="19"/>
    </row>
    <row r="1974" spans="1:31" x14ac:dyDescent="0.25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61"/>
      <c r="T1974" s="19"/>
      <c r="U1974" s="19"/>
      <c r="V1974" s="20"/>
      <c r="W1974" s="20"/>
      <c r="X1974" s="19"/>
      <c r="Y1974" s="19"/>
      <c r="Z1974" s="19"/>
      <c r="AA1974" s="19"/>
      <c r="AB1974" s="19"/>
      <c r="AC1974" s="19"/>
      <c r="AD1974" s="19"/>
    </row>
    <row r="1975" spans="1:31" x14ac:dyDescent="0.25">
      <c r="A1975" s="19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61"/>
      <c r="T1975" s="19"/>
      <c r="U1975" s="19"/>
      <c r="V1975" s="20"/>
      <c r="W1975" s="20"/>
      <c r="X1975" s="19"/>
      <c r="Y1975" s="19"/>
      <c r="Z1975" s="19"/>
      <c r="AA1975" s="19"/>
      <c r="AB1975" s="19"/>
      <c r="AC1975" s="19"/>
      <c r="AD1975" s="19"/>
      <c r="AE1975" s="17"/>
    </row>
    <row r="1976" spans="1:31" x14ac:dyDescent="0.25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61"/>
      <c r="T1976" s="19"/>
      <c r="U1976" s="19"/>
      <c r="V1976" s="20"/>
      <c r="W1976" s="20"/>
      <c r="X1976" s="19"/>
      <c r="Y1976" s="19"/>
      <c r="Z1976" s="19"/>
      <c r="AA1976" s="19"/>
      <c r="AB1976" s="19"/>
      <c r="AC1976" s="19"/>
      <c r="AD1976" s="19"/>
      <c r="AE1976" s="17"/>
    </row>
    <row r="1977" spans="1:31" x14ac:dyDescent="0.25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61"/>
      <c r="T1977" s="19"/>
      <c r="U1977" s="19"/>
      <c r="V1977" s="20"/>
      <c r="W1977" s="20"/>
      <c r="X1977" s="19"/>
      <c r="Y1977" s="19"/>
      <c r="Z1977" s="19"/>
      <c r="AA1977" s="19"/>
      <c r="AB1977" s="19"/>
      <c r="AC1977" s="19"/>
      <c r="AD1977" s="19"/>
      <c r="AE1977" s="17"/>
    </row>
    <row r="1978" spans="1:31" x14ac:dyDescent="0.25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61"/>
      <c r="T1978" s="19"/>
      <c r="U1978" s="19"/>
      <c r="V1978" s="20"/>
      <c r="W1978" s="20"/>
      <c r="X1978" s="19"/>
      <c r="Y1978" s="19"/>
      <c r="Z1978" s="19"/>
      <c r="AA1978" s="19"/>
      <c r="AB1978" s="19"/>
      <c r="AC1978" s="19"/>
      <c r="AD1978" s="19"/>
      <c r="AE1978" s="17"/>
    </row>
    <row r="1979" spans="1:31" x14ac:dyDescent="0.25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61"/>
      <c r="T1979" s="19"/>
      <c r="U1979" s="19"/>
      <c r="V1979" s="20"/>
      <c r="W1979" s="20"/>
      <c r="X1979" s="19"/>
      <c r="Y1979" s="19"/>
      <c r="Z1979" s="19"/>
      <c r="AA1979" s="19"/>
      <c r="AB1979" s="19"/>
      <c r="AC1979" s="19"/>
      <c r="AD1979" s="19"/>
      <c r="AE1979" s="17"/>
    </row>
    <row r="1980" spans="1:31" x14ac:dyDescent="0.25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61"/>
      <c r="T1980" s="19"/>
      <c r="U1980" s="19"/>
      <c r="V1980" s="20"/>
      <c r="W1980" s="20"/>
      <c r="X1980" s="19"/>
      <c r="Y1980" s="19"/>
      <c r="Z1980" s="19"/>
      <c r="AA1980" s="19"/>
      <c r="AB1980" s="19"/>
      <c r="AC1980" s="19"/>
      <c r="AD1980" s="19"/>
      <c r="AE1980" s="17"/>
    </row>
    <row r="1981" spans="1:31" x14ac:dyDescent="0.25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61"/>
      <c r="T1981" s="19"/>
      <c r="U1981" s="19"/>
      <c r="V1981" s="20"/>
      <c r="W1981" s="20"/>
      <c r="X1981" s="19"/>
      <c r="Y1981" s="19"/>
      <c r="Z1981" s="19"/>
      <c r="AA1981" s="19"/>
      <c r="AB1981" s="19"/>
      <c r="AC1981" s="19"/>
      <c r="AD1981" s="19"/>
      <c r="AE1981" s="17"/>
    </row>
    <row r="1982" spans="1:31" x14ac:dyDescent="0.25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61"/>
      <c r="T1982" s="19"/>
      <c r="U1982" s="19"/>
      <c r="V1982" s="20"/>
      <c r="W1982" s="20"/>
      <c r="X1982" s="19"/>
      <c r="Y1982" s="19"/>
      <c r="Z1982" s="19"/>
      <c r="AA1982" s="19"/>
      <c r="AB1982" s="19"/>
      <c r="AC1982" s="19"/>
      <c r="AD1982" s="19"/>
      <c r="AE1982" s="17"/>
    </row>
    <row r="1983" spans="1:31" x14ac:dyDescent="0.25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61"/>
      <c r="T1983" s="19"/>
      <c r="U1983" s="19"/>
      <c r="V1983" s="20"/>
      <c r="W1983" s="20"/>
      <c r="X1983" s="19"/>
      <c r="Y1983" s="19"/>
      <c r="Z1983" s="19"/>
      <c r="AA1983" s="19"/>
      <c r="AB1983" s="19"/>
      <c r="AC1983" s="19"/>
      <c r="AD1983" s="19"/>
      <c r="AE1983" s="17"/>
    </row>
    <row r="1984" spans="1:31" x14ac:dyDescent="0.25">
      <c r="A1984" s="19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61"/>
      <c r="T1984" s="19"/>
      <c r="U1984" s="19"/>
      <c r="V1984" s="20"/>
      <c r="W1984" s="20"/>
      <c r="X1984" s="19"/>
      <c r="Y1984" s="19"/>
      <c r="Z1984" s="19"/>
      <c r="AA1984" s="19"/>
      <c r="AB1984" s="19"/>
      <c r="AC1984" s="19"/>
      <c r="AD1984" s="19"/>
      <c r="AE1984" s="17"/>
    </row>
    <row r="1985" spans="1:31" x14ac:dyDescent="0.25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61"/>
      <c r="T1985" s="19"/>
      <c r="U1985" s="19"/>
      <c r="V1985" s="20"/>
      <c r="W1985" s="20"/>
      <c r="X1985" s="19"/>
      <c r="Y1985" s="19"/>
      <c r="Z1985" s="19"/>
      <c r="AA1985" s="19"/>
      <c r="AB1985" s="19"/>
      <c r="AC1985" s="19"/>
      <c r="AD1985" s="19"/>
      <c r="AE1985" s="17"/>
    </row>
    <row r="1986" spans="1:31" x14ac:dyDescent="0.25">
      <c r="A1986" s="19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61"/>
      <c r="T1986" s="19"/>
      <c r="U1986" s="19"/>
      <c r="V1986" s="20"/>
      <c r="W1986" s="20"/>
      <c r="X1986" s="19"/>
      <c r="Y1986" s="19"/>
      <c r="Z1986" s="19"/>
      <c r="AA1986" s="19"/>
      <c r="AB1986" s="19"/>
      <c r="AC1986" s="19"/>
      <c r="AD1986" s="19"/>
      <c r="AE1986" s="17"/>
    </row>
    <row r="1987" spans="1:31" x14ac:dyDescent="0.25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61"/>
      <c r="T1987" s="19"/>
      <c r="U1987" s="19"/>
      <c r="V1987" s="20"/>
      <c r="W1987" s="20"/>
      <c r="X1987" s="19"/>
      <c r="Y1987" s="19"/>
      <c r="Z1987" s="19"/>
      <c r="AA1987" s="19"/>
      <c r="AB1987" s="19"/>
      <c r="AC1987" s="19"/>
      <c r="AD1987" s="19"/>
      <c r="AE1987" s="17"/>
    </row>
    <row r="1988" spans="1:31" x14ac:dyDescent="0.25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61"/>
      <c r="T1988" s="19"/>
      <c r="U1988" s="19"/>
      <c r="V1988" s="20"/>
      <c r="W1988" s="20"/>
      <c r="X1988" s="19"/>
      <c r="Y1988" s="19"/>
      <c r="Z1988" s="19"/>
      <c r="AA1988" s="19"/>
      <c r="AB1988" s="19"/>
      <c r="AC1988" s="19"/>
      <c r="AD1988" s="19"/>
      <c r="AE1988" s="17"/>
    </row>
    <row r="1989" spans="1:31" x14ac:dyDescent="0.25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61"/>
      <c r="T1989" s="19"/>
      <c r="U1989" s="19"/>
      <c r="V1989" s="20"/>
      <c r="W1989" s="20"/>
      <c r="X1989" s="19"/>
      <c r="Y1989" s="19"/>
      <c r="Z1989" s="19"/>
      <c r="AA1989" s="19"/>
      <c r="AB1989" s="19"/>
      <c r="AC1989" s="19"/>
      <c r="AD1989" s="19"/>
      <c r="AE1989" s="17"/>
    </row>
    <row r="1990" spans="1:31" x14ac:dyDescent="0.25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61"/>
      <c r="T1990" s="19"/>
      <c r="U1990" s="19"/>
      <c r="V1990" s="20"/>
      <c r="W1990" s="20"/>
      <c r="X1990" s="19"/>
      <c r="Y1990" s="19"/>
      <c r="Z1990" s="19"/>
      <c r="AA1990" s="19"/>
      <c r="AB1990" s="19"/>
      <c r="AC1990" s="19"/>
      <c r="AD1990" s="19"/>
      <c r="AE1990" s="17"/>
    </row>
    <row r="1991" spans="1:31" x14ac:dyDescent="0.25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61"/>
      <c r="T1991" s="19"/>
      <c r="U1991" s="19"/>
      <c r="V1991" s="20"/>
      <c r="W1991" s="20"/>
      <c r="X1991" s="19"/>
      <c r="Y1991" s="19"/>
      <c r="Z1991" s="19"/>
      <c r="AA1991" s="19"/>
      <c r="AB1991" s="19"/>
      <c r="AC1991" s="19"/>
      <c r="AD1991" s="19"/>
      <c r="AE1991" s="17"/>
    </row>
    <row r="1992" spans="1:31" x14ac:dyDescent="0.25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61"/>
      <c r="T1992" s="19"/>
      <c r="U1992" s="19"/>
      <c r="V1992" s="20"/>
      <c r="W1992" s="20"/>
      <c r="X1992" s="19"/>
      <c r="Y1992" s="19"/>
      <c r="Z1992" s="19"/>
      <c r="AA1992" s="19"/>
      <c r="AB1992" s="19"/>
      <c r="AC1992" s="19"/>
      <c r="AD1992" s="19"/>
      <c r="AE1992" s="17"/>
    </row>
    <row r="1993" spans="1:31" x14ac:dyDescent="0.25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61"/>
      <c r="T1993" s="19"/>
      <c r="U1993" s="19"/>
      <c r="V1993" s="20"/>
      <c r="W1993" s="20"/>
      <c r="X1993" s="19"/>
      <c r="Y1993" s="19"/>
      <c r="Z1993" s="19"/>
      <c r="AA1993" s="19"/>
      <c r="AB1993" s="19"/>
      <c r="AC1993" s="19"/>
      <c r="AD1993" s="19"/>
      <c r="AE1993" s="17"/>
    </row>
    <row r="1994" spans="1:31" x14ac:dyDescent="0.25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61"/>
      <c r="T1994" s="19"/>
      <c r="U1994" s="19"/>
      <c r="V1994" s="20"/>
      <c r="W1994" s="20"/>
      <c r="X1994" s="19"/>
      <c r="Y1994" s="19"/>
      <c r="Z1994" s="19"/>
      <c r="AA1994" s="19"/>
      <c r="AB1994" s="19"/>
      <c r="AC1994" s="19"/>
      <c r="AD1994" s="19"/>
      <c r="AE1994" s="17"/>
    </row>
    <row r="1995" spans="1:31" x14ac:dyDescent="0.25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61"/>
      <c r="T1995" s="19"/>
      <c r="U1995" s="19"/>
      <c r="V1995" s="20"/>
      <c r="W1995" s="20"/>
      <c r="X1995" s="19"/>
      <c r="Y1995" s="19"/>
      <c r="Z1995" s="19"/>
      <c r="AA1995" s="19"/>
      <c r="AB1995" s="19"/>
      <c r="AC1995" s="19"/>
      <c r="AD1995" s="19"/>
      <c r="AE1995" s="17"/>
    </row>
    <row r="1996" spans="1:31" x14ac:dyDescent="0.25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61"/>
      <c r="T1996" s="19"/>
      <c r="U1996" s="19"/>
      <c r="V1996" s="20"/>
      <c r="W1996" s="20"/>
      <c r="X1996" s="19"/>
      <c r="Y1996" s="19"/>
      <c r="Z1996" s="19"/>
      <c r="AA1996" s="19"/>
      <c r="AB1996" s="19"/>
      <c r="AC1996" s="19"/>
      <c r="AD1996" s="19"/>
      <c r="AE1996" s="17"/>
    </row>
    <row r="1997" spans="1:31" x14ac:dyDescent="0.25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61"/>
      <c r="T1997" s="19"/>
      <c r="U1997" s="19"/>
      <c r="V1997" s="20"/>
      <c r="W1997" s="20"/>
      <c r="X1997" s="19"/>
      <c r="Y1997" s="19"/>
      <c r="Z1997" s="19"/>
      <c r="AA1997" s="19"/>
      <c r="AB1997" s="19"/>
      <c r="AC1997" s="19"/>
      <c r="AD1997" s="19"/>
      <c r="AE1997" s="17"/>
    </row>
    <row r="1998" spans="1:31" x14ac:dyDescent="0.25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61"/>
      <c r="T1998" s="19"/>
      <c r="U1998" s="19"/>
      <c r="V1998" s="20"/>
      <c r="W1998" s="20"/>
      <c r="X1998" s="19"/>
      <c r="Y1998" s="19"/>
      <c r="Z1998" s="19"/>
      <c r="AA1998" s="19"/>
      <c r="AB1998" s="19"/>
      <c r="AC1998" s="19"/>
      <c r="AD1998" s="19"/>
      <c r="AE1998" s="17"/>
    </row>
    <row r="1999" spans="1:31" x14ac:dyDescent="0.25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61"/>
      <c r="T1999" s="19"/>
      <c r="U1999" s="19"/>
      <c r="V1999" s="20"/>
      <c r="W1999" s="20"/>
      <c r="X1999" s="19"/>
      <c r="Y1999" s="19"/>
      <c r="Z1999" s="19"/>
      <c r="AA1999" s="19"/>
      <c r="AB1999" s="19"/>
      <c r="AC1999" s="19"/>
      <c r="AD1999" s="19"/>
      <c r="AE1999" s="17"/>
    </row>
    <row r="2000" spans="1:31" x14ac:dyDescent="0.25">
      <c r="A2000" s="19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61"/>
      <c r="T2000" s="19"/>
      <c r="U2000" s="19"/>
      <c r="V2000" s="20"/>
      <c r="W2000" s="20"/>
      <c r="X2000" s="19"/>
      <c r="Y2000" s="19"/>
      <c r="Z2000" s="19"/>
      <c r="AA2000" s="19"/>
      <c r="AB2000" s="19"/>
      <c r="AC2000" s="19"/>
      <c r="AD2000" s="19"/>
      <c r="AE2000" s="17"/>
    </row>
    <row r="2001" spans="1:31" x14ac:dyDescent="0.25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61"/>
      <c r="T2001" s="19"/>
      <c r="U2001" s="19"/>
      <c r="V2001" s="20"/>
      <c r="W2001" s="20"/>
      <c r="X2001" s="19"/>
      <c r="Y2001" s="19"/>
      <c r="Z2001" s="19"/>
      <c r="AA2001" s="19"/>
      <c r="AB2001" s="19"/>
      <c r="AC2001" s="19"/>
      <c r="AD2001" s="19"/>
      <c r="AE2001" s="17"/>
    </row>
    <row r="2002" spans="1:31" x14ac:dyDescent="0.25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61"/>
      <c r="T2002" s="19"/>
      <c r="U2002" s="19"/>
      <c r="V2002" s="20"/>
      <c r="W2002" s="20"/>
      <c r="X2002" s="19"/>
      <c r="Y2002" s="19"/>
      <c r="Z2002" s="19"/>
      <c r="AA2002" s="19"/>
      <c r="AB2002" s="19"/>
      <c r="AC2002" s="19"/>
      <c r="AD2002" s="19"/>
      <c r="AE2002" s="17"/>
    </row>
    <row r="2003" spans="1:31" x14ac:dyDescent="0.25">
      <c r="A2003" s="19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61"/>
      <c r="T2003" s="19"/>
      <c r="U2003" s="19"/>
      <c r="V2003" s="20"/>
      <c r="W2003" s="20"/>
      <c r="X2003" s="19"/>
      <c r="Y2003" s="19"/>
      <c r="Z2003" s="19"/>
      <c r="AA2003" s="19"/>
      <c r="AB2003" s="19"/>
      <c r="AC2003" s="19"/>
      <c r="AD2003" s="19"/>
      <c r="AE2003" s="17"/>
    </row>
    <row r="2004" spans="1:31" x14ac:dyDescent="0.25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61"/>
      <c r="T2004" s="19"/>
      <c r="U2004" s="19"/>
      <c r="V2004" s="20"/>
      <c r="W2004" s="20"/>
      <c r="X2004" s="19"/>
      <c r="Y2004" s="19"/>
      <c r="Z2004" s="19"/>
      <c r="AA2004" s="19"/>
      <c r="AB2004" s="19"/>
      <c r="AC2004" s="19"/>
      <c r="AD2004" s="19"/>
      <c r="AE2004" s="17"/>
    </row>
    <row r="2005" spans="1:31" x14ac:dyDescent="0.25">
      <c r="A2005" s="19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61"/>
      <c r="T2005" s="19"/>
      <c r="U2005" s="19"/>
      <c r="V2005" s="20"/>
      <c r="W2005" s="20"/>
      <c r="X2005" s="19"/>
      <c r="Y2005" s="19"/>
      <c r="Z2005" s="19"/>
      <c r="AA2005" s="19"/>
      <c r="AB2005" s="19"/>
      <c r="AC2005" s="19"/>
      <c r="AD2005" s="19"/>
      <c r="AE2005" s="17"/>
    </row>
    <row r="2006" spans="1:31" x14ac:dyDescent="0.25">
      <c r="A2006" s="19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61"/>
      <c r="T2006" s="19"/>
      <c r="U2006" s="19"/>
      <c r="V2006" s="20"/>
      <c r="W2006" s="20"/>
      <c r="X2006" s="19"/>
      <c r="Y2006" s="19"/>
      <c r="Z2006" s="19"/>
      <c r="AA2006" s="19"/>
      <c r="AB2006" s="19"/>
      <c r="AC2006" s="19"/>
      <c r="AD2006" s="19"/>
      <c r="AE2006" s="17"/>
    </row>
    <row r="2007" spans="1:31" x14ac:dyDescent="0.25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61"/>
      <c r="T2007" s="19"/>
      <c r="U2007" s="19"/>
      <c r="V2007" s="20"/>
      <c r="W2007" s="20"/>
      <c r="X2007" s="19"/>
      <c r="Y2007" s="19"/>
      <c r="Z2007" s="19"/>
      <c r="AA2007" s="19"/>
      <c r="AB2007" s="19"/>
      <c r="AC2007" s="19"/>
      <c r="AD2007" s="19"/>
      <c r="AE2007" s="17"/>
    </row>
    <row r="2008" spans="1:31" x14ac:dyDescent="0.25">
      <c r="A2008" s="19"/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61"/>
      <c r="T2008" s="19"/>
      <c r="U2008" s="19"/>
      <c r="V2008" s="20"/>
      <c r="W2008" s="20"/>
      <c r="X2008" s="19"/>
      <c r="Y2008" s="19"/>
      <c r="Z2008" s="19"/>
      <c r="AA2008" s="19"/>
      <c r="AB2008" s="19"/>
      <c r="AC2008" s="19"/>
      <c r="AD2008" s="19"/>
      <c r="AE2008" s="17"/>
    </row>
    <row r="2009" spans="1:31" x14ac:dyDescent="0.25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61"/>
      <c r="T2009" s="19"/>
      <c r="U2009" s="19"/>
      <c r="V2009" s="20"/>
      <c r="W2009" s="20"/>
      <c r="X2009" s="19"/>
      <c r="Y2009" s="19"/>
      <c r="Z2009" s="19"/>
      <c r="AA2009" s="19"/>
      <c r="AB2009" s="19"/>
      <c r="AC2009" s="19"/>
      <c r="AD2009" s="19"/>
      <c r="AE2009" s="17"/>
    </row>
    <row r="2010" spans="1:31" x14ac:dyDescent="0.25">
      <c r="A2010" s="19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61"/>
      <c r="T2010" s="19"/>
      <c r="U2010" s="19"/>
      <c r="V2010" s="20"/>
      <c r="W2010" s="20"/>
      <c r="X2010" s="19"/>
      <c r="Y2010" s="19"/>
      <c r="Z2010" s="19"/>
      <c r="AA2010" s="19"/>
      <c r="AB2010" s="19"/>
      <c r="AC2010" s="19"/>
      <c r="AD2010" s="19"/>
      <c r="AE2010" s="17"/>
    </row>
    <row r="2011" spans="1:31" x14ac:dyDescent="0.25">
      <c r="A2011" s="19"/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61"/>
      <c r="T2011" s="19"/>
      <c r="U2011" s="19"/>
      <c r="V2011" s="20"/>
      <c r="W2011" s="20"/>
      <c r="X2011" s="19"/>
      <c r="Y2011" s="19"/>
      <c r="Z2011" s="19"/>
      <c r="AA2011" s="19"/>
      <c r="AB2011" s="19"/>
      <c r="AC2011" s="19"/>
      <c r="AD2011" s="19"/>
      <c r="AE2011" s="17"/>
    </row>
    <row r="2012" spans="1:31" x14ac:dyDescent="0.25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61"/>
      <c r="T2012" s="19"/>
      <c r="U2012" s="19"/>
      <c r="V2012" s="20"/>
      <c r="W2012" s="20"/>
      <c r="X2012" s="19"/>
      <c r="Y2012" s="19"/>
      <c r="Z2012" s="19"/>
      <c r="AA2012" s="19"/>
      <c r="AB2012" s="19"/>
      <c r="AC2012" s="19"/>
      <c r="AD2012" s="19"/>
      <c r="AE2012" s="17"/>
    </row>
    <row r="2013" spans="1:31" x14ac:dyDescent="0.25">
      <c r="A2013" s="19"/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61"/>
      <c r="T2013" s="19"/>
      <c r="U2013" s="19"/>
      <c r="V2013" s="20"/>
      <c r="W2013" s="20"/>
      <c r="X2013" s="19"/>
      <c r="Y2013" s="19"/>
      <c r="Z2013" s="19"/>
      <c r="AA2013" s="19"/>
      <c r="AB2013" s="19"/>
      <c r="AC2013" s="19"/>
      <c r="AD2013" s="19"/>
      <c r="AE2013" s="17"/>
    </row>
    <row r="2014" spans="1:31" x14ac:dyDescent="0.25">
      <c r="A2014" s="19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61"/>
      <c r="T2014" s="19"/>
      <c r="U2014" s="19"/>
      <c r="V2014" s="20"/>
      <c r="W2014" s="20"/>
      <c r="X2014" s="19"/>
      <c r="Y2014" s="19"/>
      <c r="Z2014" s="19"/>
      <c r="AA2014" s="19"/>
      <c r="AB2014" s="19"/>
      <c r="AC2014" s="19"/>
      <c r="AD2014" s="19"/>
      <c r="AE2014" s="17"/>
    </row>
    <row r="2015" spans="1:31" x14ac:dyDescent="0.25">
      <c r="A2015" s="19"/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61"/>
      <c r="T2015" s="19"/>
      <c r="U2015" s="19"/>
      <c r="V2015" s="20"/>
      <c r="W2015" s="20"/>
      <c r="X2015" s="19"/>
      <c r="Y2015" s="19"/>
      <c r="Z2015" s="19"/>
      <c r="AA2015" s="19"/>
      <c r="AB2015" s="19"/>
      <c r="AC2015" s="19"/>
      <c r="AD2015" s="19"/>
      <c r="AE2015" s="17"/>
    </row>
    <row r="2016" spans="1:31" x14ac:dyDescent="0.25">
      <c r="A2016" s="19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61"/>
      <c r="T2016" s="19"/>
      <c r="U2016" s="19"/>
      <c r="V2016" s="20"/>
      <c r="W2016" s="20"/>
      <c r="X2016" s="19"/>
      <c r="Y2016" s="19"/>
      <c r="Z2016" s="19"/>
      <c r="AA2016" s="19"/>
      <c r="AB2016" s="19"/>
      <c r="AC2016" s="19"/>
      <c r="AD2016" s="19"/>
      <c r="AE2016" s="17"/>
    </row>
    <row r="2017" spans="1:31" x14ac:dyDescent="0.25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61"/>
      <c r="T2017" s="19"/>
      <c r="U2017" s="19"/>
      <c r="V2017" s="20"/>
      <c r="W2017" s="20"/>
      <c r="X2017" s="19"/>
      <c r="Y2017" s="19"/>
      <c r="Z2017" s="19"/>
      <c r="AA2017" s="19"/>
      <c r="AB2017" s="19"/>
      <c r="AC2017" s="19"/>
      <c r="AD2017" s="19"/>
      <c r="AE2017" s="17"/>
    </row>
    <row r="2018" spans="1:31" x14ac:dyDescent="0.25">
      <c r="A2018" s="19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61"/>
      <c r="T2018" s="19"/>
      <c r="U2018" s="19"/>
      <c r="V2018" s="20"/>
      <c r="W2018" s="20"/>
      <c r="X2018" s="19"/>
      <c r="Y2018" s="19"/>
      <c r="Z2018" s="19"/>
      <c r="AA2018" s="19"/>
      <c r="AB2018" s="19"/>
      <c r="AC2018" s="19"/>
      <c r="AD2018" s="19"/>
      <c r="AE2018" s="17"/>
    </row>
    <row r="2019" spans="1:31" x14ac:dyDescent="0.25">
      <c r="A2019" s="19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61"/>
      <c r="T2019" s="19"/>
      <c r="U2019" s="19"/>
      <c r="V2019" s="20"/>
      <c r="W2019" s="20"/>
      <c r="X2019" s="19"/>
      <c r="Y2019" s="19"/>
      <c r="Z2019" s="19"/>
      <c r="AA2019" s="19"/>
      <c r="AB2019" s="19"/>
      <c r="AC2019" s="19"/>
      <c r="AD2019" s="19"/>
      <c r="AE2019" s="17"/>
    </row>
    <row r="2020" spans="1:31" x14ac:dyDescent="0.25">
      <c r="A2020" s="19"/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61"/>
      <c r="T2020" s="19"/>
      <c r="U2020" s="19"/>
      <c r="V2020" s="20"/>
      <c r="W2020" s="20"/>
      <c r="X2020" s="19"/>
      <c r="Y2020" s="19"/>
      <c r="Z2020" s="19"/>
      <c r="AA2020" s="19"/>
      <c r="AB2020" s="19"/>
      <c r="AC2020" s="19"/>
      <c r="AD2020" s="19"/>
      <c r="AE2020" s="17"/>
    </row>
    <row r="2021" spans="1:31" x14ac:dyDescent="0.25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61"/>
      <c r="T2021" s="19"/>
      <c r="U2021" s="19"/>
      <c r="V2021" s="20"/>
      <c r="W2021" s="20"/>
      <c r="X2021" s="19"/>
      <c r="Y2021" s="19"/>
      <c r="Z2021" s="19"/>
      <c r="AA2021" s="19"/>
      <c r="AB2021" s="19"/>
      <c r="AC2021" s="19"/>
      <c r="AD2021" s="19"/>
      <c r="AE2021" s="17"/>
    </row>
    <row r="2022" spans="1:31" x14ac:dyDescent="0.25">
      <c r="A2022" s="19"/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61"/>
      <c r="T2022" s="19"/>
      <c r="U2022" s="19"/>
      <c r="V2022" s="20"/>
      <c r="W2022" s="20"/>
      <c r="X2022" s="19"/>
      <c r="Y2022" s="19"/>
      <c r="Z2022" s="19"/>
      <c r="AA2022" s="19"/>
      <c r="AB2022" s="19"/>
      <c r="AC2022" s="19"/>
      <c r="AD2022" s="19"/>
      <c r="AE2022" s="17"/>
    </row>
    <row r="2023" spans="1:31" x14ac:dyDescent="0.25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61"/>
      <c r="T2023" s="19"/>
      <c r="U2023" s="19"/>
      <c r="V2023" s="20"/>
      <c r="W2023" s="20"/>
      <c r="X2023" s="19"/>
      <c r="Y2023" s="19"/>
      <c r="Z2023" s="19"/>
      <c r="AA2023" s="19"/>
      <c r="AB2023" s="19"/>
      <c r="AC2023" s="19"/>
      <c r="AD2023" s="19"/>
      <c r="AE2023" s="17"/>
    </row>
    <row r="2024" spans="1:31" x14ac:dyDescent="0.25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61"/>
      <c r="T2024" s="19"/>
      <c r="U2024" s="19"/>
      <c r="V2024" s="20"/>
      <c r="W2024" s="20"/>
      <c r="X2024" s="19"/>
      <c r="Y2024" s="19"/>
      <c r="Z2024" s="19"/>
      <c r="AA2024" s="19"/>
      <c r="AB2024" s="19"/>
      <c r="AC2024" s="19"/>
      <c r="AD2024" s="19"/>
      <c r="AE2024" s="17"/>
    </row>
    <row r="2025" spans="1:31" x14ac:dyDescent="0.25">
      <c r="A2025" s="19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61"/>
      <c r="T2025" s="19"/>
      <c r="U2025" s="19"/>
      <c r="V2025" s="20"/>
      <c r="W2025" s="20"/>
      <c r="X2025" s="19"/>
      <c r="Y2025" s="19"/>
      <c r="Z2025" s="19"/>
      <c r="AA2025" s="19"/>
      <c r="AB2025" s="19"/>
      <c r="AC2025" s="19"/>
      <c r="AD2025" s="19"/>
      <c r="AE2025" s="17"/>
    </row>
    <row r="2026" spans="1:31" x14ac:dyDescent="0.25">
      <c r="A2026" s="19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61"/>
      <c r="T2026" s="19"/>
      <c r="U2026" s="19"/>
      <c r="V2026" s="20"/>
      <c r="W2026" s="20"/>
      <c r="X2026" s="19"/>
      <c r="Y2026" s="19"/>
      <c r="Z2026" s="19"/>
      <c r="AA2026" s="19"/>
      <c r="AB2026" s="19"/>
      <c r="AC2026" s="19"/>
      <c r="AD2026" s="19"/>
      <c r="AE2026" s="17"/>
    </row>
    <row r="2027" spans="1:31" x14ac:dyDescent="0.25">
      <c r="A2027" s="19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61"/>
      <c r="T2027" s="19"/>
      <c r="U2027" s="19"/>
      <c r="V2027" s="20"/>
      <c r="W2027" s="20"/>
      <c r="X2027" s="19"/>
      <c r="Y2027" s="19"/>
      <c r="Z2027" s="19"/>
      <c r="AA2027" s="19"/>
      <c r="AB2027" s="19"/>
      <c r="AC2027" s="19"/>
      <c r="AD2027" s="19"/>
      <c r="AE2027" s="17"/>
    </row>
    <row r="2028" spans="1:31" x14ac:dyDescent="0.25">
      <c r="A2028" s="19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61"/>
      <c r="T2028" s="19"/>
      <c r="U2028" s="19"/>
      <c r="V2028" s="20"/>
      <c r="W2028" s="20"/>
      <c r="X2028" s="19"/>
      <c r="Y2028" s="19"/>
      <c r="Z2028" s="19"/>
      <c r="AA2028" s="19"/>
      <c r="AB2028" s="19"/>
      <c r="AC2028" s="19"/>
      <c r="AD2028" s="19"/>
      <c r="AE2028" s="17"/>
    </row>
    <row r="2029" spans="1:31" x14ac:dyDescent="0.25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61"/>
      <c r="T2029" s="19"/>
      <c r="U2029" s="19"/>
      <c r="V2029" s="20"/>
      <c r="W2029" s="20"/>
      <c r="X2029" s="19"/>
      <c r="Y2029" s="19"/>
      <c r="Z2029" s="19"/>
      <c r="AA2029" s="19"/>
      <c r="AB2029" s="19"/>
      <c r="AC2029" s="19"/>
      <c r="AD2029" s="19"/>
      <c r="AE2029" s="17"/>
    </row>
    <row r="2030" spans="1:31" x14ac:dyDescent="0.25">
      <c r="A2030" s="19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61"/>
      <c r="T2030" s="19"/>
      <c r="U2030" s="19"/>
      <c r="V2030" s="20"/>
      <c r="W2030" s="20"/>
      <c r="X2030" s="19"/>
      <c r="Y2030" s="19"/>
      <c r="Z2030" s="19"/>
      <c r="AA2030" s="19"/>
      <c r="AB2030" s="19"/>
      <c r="AC2030" s="19"/>
      <c r="AD2030" s="19"/>
      <c r="AE2030" s="17"/>
    </row>
    <row r="2031" spans="1:31" x14ac:dyDescent="0.25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61"/>
      <c r="T2031" s="19"/>
      <c r="U2031" s="19"/>
      <c r="V2031" s="20"/>
      <c r="W2031" s="20"/>
      <c r="X2031" s="19"/>
      <c r="Y2031" s="19"/>
      <c r="Z2031" s="19"/>
      <c r="AA2031" s="19"/>
      <c r="AB2031" s="19"/>
      <c r="AC2031" s="19"/>
      <c r="AD2031" s="19"/>
      <c r="AE2031" s="17"/>
    </row>
    <row r="2032" spans="1:31" x14ac:dyDescent="0.25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61"/>
      <c r="T2032" s="19"/>
      <c r="U2032" s="19"/>
      <c r="V2032" s="20"/>
      <c r="W2032" s="20"/>
      <c r="X2032" s="19"/>
      <c r="Y2032" s="19"/>
      <c r="Z2032" s="19"/>
      <c r="AA2032" s="19"/>
      <c r="AB2032" s="19"/>
      <c r="AC2032" s="19"/>
      <c r="AD2032" s="19"/>
      <c r="AE2032" s="17"/>
    </row>
    <row r="2033" spans="1:31" x14ac:dyDescent="0.25">
      <c r="A2033" s="19"/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61"/>
      <c r="T2033" s="19"/>
      <c r="U2033" s="19"/>
      <c r="V2033" s="20"/>
      <c r="W2033" s="20"/>
      <c r="X2033" s="19"/>
      <c r="Y2033" s="19"/>
      <c r="Z2033" s="19"/>
      <c r="AA2033" s="19"/>
      <c r="AB2033" s="19"/>
      <c r="AC2033" s="19"/>
      <c r="AD2033" s="19"/>
      <c r="AE2033" s="17"/>
    </row>
    <row r="2034" spans="1:31" x14ac:dyDescent="0.25">
      <c r="A2034" s="19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61"/>
      <c r="T2034" s="19"/>
      <c r="U2034" s="19"/>
      <c r="V2034" s="20"/>
      <c r="W2034" s="20"/>
      <c r="X2034" s="19"/>
      <c r="Y2034" s="19"/>
      <c r="Z2034" s="19"/>
      <c r="AA2034" s="19"/>
      <c r="AB2034" s="19"/>
      <c r="AC2034" s="19"/>
      <c r="AD2034" s="19"/>
      <c r="AE2034" s="17"/>
    </row>
    <row r="2035" spans="1:31" x14ac:dyDescent="0.25">
      <c r="A2035" s="19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61"/>
      <c r="T2035" s="19"/>
      <c r="U2035" s="19"/>
      <c r="V2035" s="20"/>
      <c r="W2035" s="20"/>
      <c r="X2035" s="19"/>
      <c r="Y2035" s="19"/>
      <c r="Z2035" s="19"/>
      <c r="AA2035" s="19"/>
      <c r="AB2035" s="19"/>
      <c r="AC2035" s="19"/>
      <c r="AD2035" s="19"/>
      <c r="AE2035" s="17"/>
    </row>
    <row r="2036" spans="1:31" x14ac:dyDescent="0.25">
      <c r="A2036" s="19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61"/>
      <c r="T2036" s="19"/>
      <c r="U2036" s="19"/>
      <c r="V2036" s="20"/>
      <c r="W2036" s="20"/>
      <c r="X2036" s="19"/>
      <c r="Y2036" s="19"/>
      <c r="Z2036" s="19"/>
      <c r="AA2036" s="19"/>
      <c r="AB2036" s="19"/>
      <c r="AC2036" s="19"/>
      <c r="AD2036" s="19"/>
      <c r="AE2036" s="17"/>
    </row>
    <row r="2037" spans="1:31" x14ac:dyDescent="0.25">
      <c r="A2037" s="19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61"/>
      <c r="T2037" s="19"/>
      <c r="U2037" s="19"/>
      <c r="V2037" s="20"/>
      <c r="W2037" s="20"/>
      <c r="X2037" s="19"/>
      <c r="Y2037" s="19"/>
      <c r="Z2037" s="19"/>
      <c r="AA2037" s="19"/>
      <c r="AB2037" s="19"/>
      <c r="AC2037" s="19"/>
      <c r="AD2037" s="19"/>
      <c r="AE2037" s="17"/>
    </row>
    <row r="2038" spans="1:31" x14ac:dyDescent="0.25">
      <c r="A2038" s="19"/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61"/>
      <c r="T2038" s="19"/>
      <c r="U2038" s="19"/>
      <c r="V2038" s="20"/>
      <c r="W2038" s="20"/>
      <c r="X2038" s="19"/>
      <c r="Y2038" s="19"/>
      <c r="Z2038" s="19"/>
      <c r="AA2038" s="19"/>
      <c r="AB2038" s="19"/>
      <c r="AC2038" s="19"/>
      <c r="AD2038" s="19"/>
      <c r="AE2038" s="17"/>
    </row>
    <row r="2039" spans="1:31" x14ac:dyDescent="0.25">
      <c r="A2039" s="19"/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61"/>
      <c r="T2039" s="19"/>
      <c r="U2039" s="19"/>
      <c r="V2039" s="20"/>
      <c r="W2039" s="20"/>
      <c r="X2039" s="19"/>
      <c r="Y2039" s="19"/>
      <c r="Z2039" s="19"/>
      <c r="AA2039" s="19"/>
      <c r="AB2039" s="19"/>
      <c r="AC2039" s="19"/>
      <c r="AD2039" s="19"/>
      <c r="AE2039" s="17"/>
    </row>
    <row r="2040" spans="1:31" x14ac:dyDescent="0.25">
      <c r="A2040" s="19"/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61"/>
      <c r="T2040" s="19"/>
      <c r="U2040" s="19"/>
      <c r="V2040" s="20"/>
      <c r="W2040" s="20"/>
      <c r="X2040" s="19"/>
      <c r="Y2040" s="19"/>
      <c r="Z2040" s="19"/>
      <c r="AA2040" s="19"/>
      <c r="AB2040" s="19"/>
      <c r="AC2040" s="19"/>
      <c r="AD2040" s="19"/>
      <c r="AE2040" s="17"/>
    </row>
    <row r="2041" spans="1:31" x14ac:dyDescent="0.25">
      <c r="A2041" s="19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61"/>
      <c r="T2041" s="19"/>
      <c r="U2041" s="19"/>
      <c r="V2041" s="20"/>
      <c r="W2041" s="20"/>
      <c r="X2041" s="19"/>
      <c r="Y2041" s="19"/>
      <c r="Z2041" s="19"/>
      <c r="AA2041" s="19"/>
      <c r="AB2041" s="19"/>
      <c r="AC2041" s="19"/>
      <c r="AD2041" s="19"/>
      <c r="AE2041" s="17"/>
    </row>
    <row r="2042" spans="1:31" x14ac:dyDescent="0.25">
      <c r="A2042" s="19"/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61"/>
      <c r="T2042" s="19"/>
      <c r="U2042" s="19"/>
      <c r="V2042" s="20"/>
      <c r="W2042" s="20"/>
      <c r="X2042" s="19"/>
      <c r="Y2042" s="19"/>
      <c r="Z2042" s="19"/>
      <c r="AA2042" s="19"/>
      <c r="AB2042" s="19"/>
      <c r="AC2042" s="19"/>
      <c r="AD2042" s="19"/>
      <c r="AE2042" s="17"/>
    </row>
    <row r="2043" spans="1:31" x14ac:dyDescent="0.25">
      <c r="A2043" s="19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61"/>
      <c r="T2043" s="19"/>
      <c r="U2043" s="19"/>
      <c r="V2043" s="20"/>
      <c r="W2043" s="20"/>
      <c r="X2043" s="19"/>
      <c r="Y2043" s="19"/>
      <c r="Z2043" s="19"/>
      <c r="AA2043" s="19"/>
      <c r="AB2043" s="19"/>
      <c r="AC2043" s="19"/>
      <c r="AD2043" s="19"/>
      <c r="AE2043" s="17"/>
    </row>
    <row r="2044" spans="1:31" x14ac:dyDescent="0.25">
      <c r="A2044" s="19"/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61"/>
      <c r="T2044" s="19"/>
      <c r="U2044" s="19"/>
      <c r="V2044" s="20"/>
      <c r="W2044" s="20"/>
      <c r="X2044" s="19"/>
      <c r="Y2044" s="19"/>
      <c r="Z2044" s="19"/>
      <c r="AA2044" s="19"/>
      <c r="AB2044" s="19"/>
      <c r="AC2044" s="19"/>
      <c r="AD2044" s="19"/>
      <c r="AE2044" s="17"/>
    </row>
    <row r="2045" spans="1:31" x14ac:dyDescent="0.25">
      <c r="A2045" s="19"/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61"/>
      <c r="T2045" s="19"/>
      <c r="U2045" s="19"/>
      <c r="V2045" s="20"/>
      <c r="W2045" s="20"/>
      <c r="X2045" s="19"/>
      <c r="Y2045" s="19"/>
      <c r="Z2045" s="19"/>
      <c r="AA2045" s="19"/>
      <c r="AB2045" s="19"/>
      <c r="AC2045" s="19"/>
      <c r="AD2045" s="19"/>
      <c r="AE2045" s="17"/>
    </row>
    <row r="2046" spans="1:31" x14ac:dyDescent="0.25">
      <c r="A2046" s="19"/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61"/>
      <c r="T2046" s="19"/>
      <c r="U2046" s="19"/>
      <c r="V2046" s="20"/>
      <c r="W2046" s="20"/>
      <c r="X2046" s="19"/>
      <c r="Y2046" s="19"/>
      <c r="Z2046" s="19"/>
      <c r="AA2046" s="19"/>
      <c r="AB2046" s="19"/>
      <c r="AC2046" s="19"/>
      <c r="AD2046" s="19"/>
      <c r="AE2046" s="17"/>
    </row>
    <row r="2047" spans="1:31" x14ac:dyDescent="0.25">
      <c r="A2047" s="19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61"/>
      <c r="T2047" s="19"/>
      <c r="U2047" s="19"/>
      <c r="V2047" s="20"/>
      <c r="W2047" s="20"/>
      <c r="X2047" s="19"/>
      <c r="Y2047" s="19"/>
      <c r="Z2047" s="19"/>
      <c r="AA2047" s="19"/>
      <c r="AB2047" s="19"/>
      <c r="AC2047" s="19"/>
      <c r="AD2047" s="19"/>
      <c r="AE2047" s="17"/>
    </row>
    <row r="2048" spans="1:31" x14ac:dyDescent="0.25">
      <c r="A2048" s="19"/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61"/>
      <c r="T2048" s="19"/>
      <c r="U2048" s="19"/>
      <c r="V2048" s="20"/>
      <c r="W2048" s="20"/>
      <c r="X2048" s="19"/>
      <c r="Y2048" s="19"/>
      <c r="Z2048" s="19"/>
      <c r="AA2048" s="19"/>
      <c r="AB2048" s="19"/>
      <c r="AC2048" s="19"/>
      <c r="AD2048" s="19"/>
      <c r="AE2048" s="17"/>
    </row>
    <row r="2049" spans="1:31" x14ac:dyDescent="0.25">
      <c r="A2049" s="19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61"/>
      <c r="T2049" s="19"/>
      <c r="U2049" s="19"/>
      <c r="V2049" s="20"/>
      <c r="W2049" s="20"/>
      <c r="X2049" s="19"/>
      <c r="Y2049" s="19"/>
      <c r="Z2049" s="19"/>
      <c r="AA2049" s="19"/>
      <c r="AB2049" s="19"/>
      <c r="AC2049" s="19"/>
      <c r="AD2049" s="19"/>
      <c r="AE2049" s="17"/>
    </row>
    <row r="2050" spans="1:31" x14ac:dyDescent="0.25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61"/>
      <c r="T2050" s="19"/>
      <c r="U2050" s="19"/>
      <c r="V2050" s="20"/>
      <c r="W2050" s="20"/>
      <c r="X2050" s="19"/>
      <c r="Y2050" s="19"/>
      <c r="Z2050" s="19"/>
      <c r="AA2050" s="19"/>
      <c r="AB2050" s="19"/>
      <c r="AC2050" s="19"/>
      <c r="AD2050" s="19"/>
      <c r="AE2050" s="17"/>
    </row>
    <row r="2051" spans="1:31" x14ac:dyDescent="0.25">
      <c r="A2051" s="19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61"/>
      <c r="T2051" s="19"/>
      <c r="U2051" s="19"/>
      <c r="V2051" s="20"/>
      <c r="W2051" s="20"/>
      <c r="X2051" s="19"/>
      <c r="Y2051" s="19"/>
      <c r="Z2051" s="19"/>
      <c r="AA2051" s="19"/>
      <c r="AB2051" s="19"/>
      <c r="AC2051" s="19"/>
      <c r="AD2051" s="19"/>
      <c r="AE2051" s="17"/>
    </row>
    <row r="2052" spans="1:31" x14ac:dyDescent="0.25">
      <c r="A2052" s="19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61"/>
      <c r="T2052" s="19"/>
      <c r="U2052" s="19"/>
      <c r="V2052" s="20"/>
      <c r="W2052" s="20"/>
      <c r="X2052" s="19"/>
      <c r="Y2052" s="19"/>
      <c r="Z2052" s="19"/>
      <c r="AA2052" s="19"/>
      <c r="AB2052" s="19"/>
      <c r="AC2052" s="19"/>
      <c r="AD2052" s="19"/>
      <c r="AE2052" s="17"/>
    </row>
    <row r="2053" spans="1:31" x14ac:dyDescent="0.25">
      <c r="A2053" s="19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61"/>
      <c r="T2053" s="19"/>
      <c r="U2053" s="19"/>
      <c r="V2053" s="20"/>
      <c r="W2053" s="20"/>
      <c r="X2053" s="19"/>
      <c r="Y2053" s="19"/>
      <c r="Z2053" s="19"/>
      <c r="AA2053" s="19"/>
      <c r="AB2053" s="19"/>
      <c r="AC2053" s="19"/>
      <c r="AD2053" s="19"/>
      <c r="AE2053" s="17"/>
    </row>
    <row r="2054" spans="1:31" x14ac:dyDescent="0.25">
      <c r="A2054" s="19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61"/>
      <c r="T2054" s="19"/>
      <c r="U2054" s="19"/>
      <c r="V2054" s="20"/>
      <c r="W2054" s="20"/>
      <c r="X2054" s="19"/>
      <c r="Y2054" s="19"/>
      <c r="Z2054" s="19"/>
      <c r="AA2054" s="19"/>
      <c r="AB2054" s="19"/>
      <c r="AC2054" s="19"/>
      <c r="AD2054" s="19"/>
    </row>
    <row r="2055" spans="1:31" x14ac:dyDescent="0.25">
      <c r="A2055" s="19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61"/>
      <c r="T2055" s="19"/>
      <c r="U2055" s="19"/>
      <c r="V2055" s="20"/>
      <c r="W2055" s="20"/>
      <c r="X2055" s="19"/>
      <c r="Y2055" s="19"/>
      <c r="Z2055" s="19"/>
      <c r="AA2055" s="19"/>
      <c r="AB2055" s="19"/>
      <c r="AC2055" s="19"/>
      <c r="AD2055" s="19"/>
    </row>
    <row r="2056" spans="1:31" x14ac:dyDescent="0.25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61"/>
      <c r="T2056" s="19"/>
      <c r="U2056" s="19"/>
      <c r="V2056" s="20"/>
      <c r="W2056" s="20"/>
      <c r="X2056" s="19"/>
      <c r="Y2056" s="19"/>
      <c r="Z2056" s="19"/>
      <c r="AA2056" s="19"/>
      <c r="AB2056" s="19"/>
      <c r="AC2056" s="19"/>
      <c r="AD2056" s="19"/>
    </row>
    <row r="2057" spans="1:31" x14ac:dyDescent="0.25">
      <c r="A2057" s="19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61"/>
      <c r="T2057" s="19"/>
      <c r="U2057" s="19"/>
      <c r="V2057" s="20"/>
      <c r="W2057" s="20"/>
      <c r="X2057" s="19"/>
      <c r="Y2057" s="19"/>
      <c r="Z2057" s="19"/>
      <c r="AA2057" s="19"/>
      <c r="AB2057" s="19"/>
      <c r="AC2057" s="19"/>
      <c r="AD2057" s="19"/>
    </row>
    <row r="2058" spans="1:31" x14ac:dyDescent="0.25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61"/>
      <c r="T2058" s="19"/>
      <c r="U2058" s="19"/>
      <c r="V2058" s="20"/>
      <c r="W2058" s="20"/>
      <c r="X2058" s="19"/>
      <c r="Y2058" s="19"/>
      <c r="Z2058" s="19"/>
      <c r="AA2058" s="19"/>
      <c r="AB2058" s="19"/>
      <c r="AC2058" s="19"/>
      <c r="AD2058" s="19"/>
    </row>
    <row r="2059" spans="1:31" x14ac:dyDescent="0.25">
      <c r="A2059" s="19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61"/>
      <c r="T2059" s="19"/>
      <c r="U2059" s="19"/>
      <c r="V2059" s="20"/>
      <c r="W2059" s="20"/>
      <c r="X2059" s="19"/>
      <c r="Y2059" s="19"/>
      <c r="Z2059" s="19"/>
      <c r="AA2059" s="19"/>
      <c r="AB2059" s="19"/>
      <c r="AC2059" s="19"/>
      <c r="AD2059" s="19"/>
    </row>
    <row r="2060" spans="1:31" x14ac:dyDescent="0.25">
      <c r="A2060" s="19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61"/>
      <c r="T2060" s="19"/>
      <c r="U2060" s="19"/>
      <c r="V2060" s="20"/>
      <c r="W2060" s="20"/>
      <c r="X2060" s="19"/>
      <c r="Y2060" s="19"/>
      <c r="Z2060" s="19"/>
      <c r="AA2060" s="19"/>
      <c r="AB2060" s="19"/>
      <c r="AC2060" s="19"/>
      <c r="AD2060" s="19"/>
    </row>
    <row r="2061" spans="1:31" x14ac:dyDescent="0.25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61"/>
      <c r="T2061" s="19"/>
      <c r="U2061" s="19"/>
      <c r="V2061" s="20"/>
      <c r="W2061" s="20"/>
      <c r="X2061" s="19"/>
      <c r="Y2061" s="19"/>
      <c r="Z2061" s="19"/>
      <c r="AA2061" s="19"/>
      <c r="AB2061" s="19"/>
      <c r="AC2061" s="19"/>
      <c r="AD2061" s="19"/>
    </row>
    <row r="2062" spans="1:31" x14ac:dyDescent="0.25">
      <c r="A2062" s="19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61"/>
      <c r="T2062" s="19"/>
      <c r="U2062" s="19"/>
      <c r="V2062" s="20"/>
      <c r="W2062" s="20"/>
      <c r="X2062" s="19"/>
      <c r="Y2062" s="19"/>
      <c r="Z2062" s="19"/>
      <c r="AA2062" s="19"/>
      <c r="AB2062" s="19"/>
      <c r="AC2062" s="19"/>
      <c r="AD2062" s="19"/>
    </row>
    <row r="2063" spans="1:31" x14ac:dyDescent="0.25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61"/>
      <c r="T2063" s="19"/>
      <c r="U2063" s="19"/>
      <c r="V2063" s="20"/>
      <c r="W2063" s="20"/>
      <c r="X2063" s="19"/>
      <c r="Y2063" s="19"/>
      <c r="Z2063" s="19"/>
      <c r="AA2063" s="19"/>
      <c r="AB2063" s="19"/>
      <c r="AC2063" s="19"/>
      <c r="AD2063" s="19"/>
    </row>
    <row r="2064" spans="1:31" x14ac:dyDescent="0.25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61"/>
      <c r="T2064" s="19"/>
      <c r="U2064" s="19"/>
      <c r="V2064" s="20"/>
      <c r="W2064" s="20"/>
      <c r="X2064" s="19"/>
      <c r="Y2064" s="19"/>
      <c r="Z2064" s="19"/>
      <c r="AA2064" s="19"/>
      <c r="AB2064" s="19"/>
      <c r="AC2064" s="19"/>
      <c r="AD2064" s="19"/>
    </row>
    <row r="2065" spans="1:32" x14ac:dyDescent="0.25">
      <c r="A2065" s="19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61"/>
      <c r="T2065" s="19"/>
      <c r="U2065" s="19"/>
      <c r="V2065" s="20"/>
      <c r="W2065" s="20"/>
      <c r="X2065" s="19"/>
      <c r="Y2065" s="19"/>
      <c r="Z2065" s="19"/>
      <c r="AA2065" s="19"/>
      <c r="AB2065" s="19"/>
      <c r="AC2065" s="19"/>
      <c r="AD2065" s="19"/>
    </row>
    <row r="2066" spans="1:32" x14ac:dyDescent="0.25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61"/>
      <c r="T2066" s="19"/>
      <c r="U2066" s="19"/>
      <c r="V2066" s="20"/>
      <c r="W2066" s="20"/>
      <c r="X2066" s="19"/>
      <c r="Y2066" s="19"/>
      <c r="Z2066" s="19"/>
      <c r="AA2066" s="19"/>
      <c r="AB2066" s="19"/>
      <c r="AC2066" s="19"/>
      <c r="AD2066" s="19"/>
      <c r="AE2066" s="19"/>
      <c r="AF2066" s="19"/>
    </row>
    <row r="2067" spans="1:32" x14ac:dyDescent="0.25">
      <c r="A2067" s="19"/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61"/>
      <c r="T2067" s="19"/>
      <c r="U2067" s="19"/>
      <c r="V2067" s="20"/>
      <c r="W2067" s="20"/>
      <c r="X2067" s="19"/>
      <c r="Y2067" s="19"/>
      <c r="Z2067" s="19"/>
      <c r="AA2067" s="19"/>
      <c r="AB2067" s="19"/>
      <c r="AC2067" s="19"/>
      <c r="AD2067" s="19"/>
      <c r="AE2067" s="19"/>
      <c r="AF2067" s="19"/>
    </row>
    <row r="2068" spans="1:32" x14ac:dyDescent="0.25">
      <c r="A2068" s="19"/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61"/>
      <c r="T2068" s="19"/>
      <c r="U2068" s="19"/>
      <c r="V2068" s="20"/>
      <c r="W2068" s="20"/>
      <c r="X2068" s="19"/>
      <c r="Y2068" s="19"/>
      <c r="Z2068" s="19"/>
      <c r="AA2068" s="19"/>
      <c r="AB2068" s="19"/>
      <c r="AC2068" s="19"/>
      <c r="AD2068" s="19"/>
      <c r="AE2068" s="19"/>
      <c r="AF2068" s="19"/>
    </row>
    <row r="2069" spans="1:32" x14ac:dyDescent="0.25">
      <c r="A2069" s="19"/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61"/>
      <c r="T2069" s="19"/>
      <c r="U2069" s="19"/>
      <c r="V2069" s="20"/>
      <c r="W2069" s="20"/>
      <c r="X2069" s="19"/>
      <c r="Y2069" s="19"/>
      <c r="Z2069" s="19"/>
      <c r="AA2069" s="19"/>
      <c r="AB2069" s="19"/>
      <c r="AC2069" s="19"/>
      <c r="AD2069" s="19"/>
      <c r="AE2069" s="19"/>
      <c r="AF2069" s="19"/>
    </row>
    <row r="2070" spans="1:32" x14ac:dyDescent="0.25">
      <c r="A2070" s="19"/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61"/>
      <c r="T2070" s="19"/>
      <c r="U2070" s="19"/>
      <c r="V2070" s="20"/>
      <c r="W2070" s="20"/>
      <c r="X2070" s="19"/>
      <c r="Y2070" s="19"/>
      <c r="Z2070" s="19"/>
      <c r="AA2070" s="19"/>
      <c r="AB2070" s="19"/>
      <c r="AC2070" s="19"/>
      <c r="AD2070" s="19"/>
      <c r="AE2070" s="19"/>
      <c r="AF2070" s="19"/>
    </row>
    <row r="2071" spans="1:32" x14ac:dyDescent="0.25">
      <c r="A2071" s="19"/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61"/>
      <c r="T2071" s="19"/>
      <c r="U2071" s="19"/>
      <c r="V2071" s="20"/>
      <c r="W2071" s="20"/>
      <c r="X2071" s="19"/>
      <c r="Y2071" s="19"/>
      <c r="Z2071" s="19"/>
      <c r="AA2071" s="19"/>
      <c r="AB2071" s="19"/>
      <c r="AC2071" s="19"/>
      <c r="AD2071" s="19"/>
      <c r="AE2071" s="19"/>
      <c r="AF2071" s="19"/>
    </row>
    <row r="2072" spans="1:32" x14ac:dyDescent="0.25">
      <c r="A2072" s="19"/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61"/>
      <c r="T2072" s="19"/>
      <c r="U2072" s="19"/>
      <c r="V2072" s="20"/>
      <c r="W2072" s="20"/>
      <c r="X2072" s="19"/>
      <c r="Y2072" s="19"/>
      <c r="Z2072" s="19"/>
      <c r="AA2072" s="19"/>
      <c r="AB2072" s="19"/>
      <c r="AC2072" s="19"/>
      <c r="AD2072" s="19"/>
      <c r="AE2072" s="19"/>
      <c r="AF2072" s="19"/>
    </row>
    <row r="2073" spans="1:32" x14ac:dyDescent="0.25">
      <c r="A2073" s="19"/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61"/>
      <c r="T2073" s="19"/>
      <c r="U2073" s="19"/>
      <c r="V2073" s="20"/>
      <c r="W2073" s="20"/>
      <c r="X2073" s="19"/>
      <c r="Y2073" s="19"/>
      <c r="Z2073" s="19"/>
      <c r="AA2073" s="19"/>
      <c r="AB2073" s="19"/>
      <c r="AC2073" s="19"/>
      <c r="AD2073" s="19"/>
      <c r="AE2073" s="19"/>
      <c r="AF2073" s="19"/>
    </row>
    <row r="2074" spans="1:32" x14ac:dyDescent="0.25">
      <c r="A2074" s="19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61"/>
      <c r="T2074" s="19"/>
      <c r="U2074" s="19"/>
      <c r="V2074" s="20"/>
      <c r="W2074" s="20"/>
      <c r="X2074" s="19"/>
      <c r="Y2074" s="19"/>
      <c r="Z2074" s="19"/>
      <c r="AA2074" s="19"/>
      <c r="AB2074" s="19"/>
      <c r="AC2074" s="19"/>
      <c r="AD2074" s="19"/>
      <c r="AE2074" s="19"/>
      <c r="AF2074" s="19"/>
    </row>
    <row r="2075" spans="1:32" x14ac:dyDescent="0.25">
      <c r="A2075" s="19"/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61"/>
      <c r="T2075" s="19"/>
      <c r="U2075" s="19"/>
      <c r="V2075" s="20"/>
      <c r="W2075" s="20"/>
      <c r="X2075" s="19"/>
      <c r="Y2075" s="19"/>
      <c r="Z2075" s="19"/>
      <c r="AA2075" s="19"/>
      <c r="AB2075" s="19"/>
      <c r="AC2075" s="19"/>
      <c r="AD2075" s="19"/>
      <c r="AE2075" s="19"/>
      <c r="AF2075" s="19"/>
    </row>
    <row r="2076" spans="1:32" x14ac:dyDescent="0.25">
      <c r="A2076" s="19"/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61"/>
      <c r="T2076" s="19"/>
      <c r="U2076" s="19"/>
      <c r="V2076" s="20"/>
      <c r="W2076" s="20"/>
      <c r="X2076" s="19"/>
      <c r="Y2076" s="19"/>
      <c r="Z2076" s="19"/>
      <c r="AA2076" s="19"/>
      <c r="AB2076" s="19"/>
      <c r="AC2076" s="19"/>
      <c r="AD2076" s="19"/>
      <c r="AE2076" s="19"/>
      <c r="AF2076" s="19"/>
    </row>
    <row r="2077" spans="1:32" x14ac:dyDescent="0.25">
      <c r="A2077" s="19"/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61"/>
      <c r="T2077" s="19"/>
      <c r="U2077" s="19"/>
      <c r="V2077" s="20"/>
      <c r="W2077" s="20"/>
      <c r="X2077" s="19"/>
      <c r="Y2077" s="19"/>
      <c r="Z2077" s="19"/>
      <c r="AA2077" s="19"/>
      <c r="AB2077" s="19"/>
      <c r="AC2077" s="19"/>
      <c r="AD2077" s="19"/>
      <c r="AE2077" s="19"/>
      <c r="AF2077" s="19"/>
    </row>
    <row r="2078" spans="1:32" x14ac:dyDescent="0.25">
      <c r="A2078" s="19"/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61"/>
      <c r="T2078" s="19"/>
      <c r="U2078" s="19"/>
      <c r="V2078" s="20"/>
      <c r="W2078" s="20"/>
      <c r="X2078" s="19"/>
      <c r="Y2078" s="19"/>
      <c r="Z2078" s="19"/>
      <c r="AA2078" s="19"/>
      <c r="AB2078" s="19"/>
      <c r="AC2078" s="19"/>
      <c r="AD2078" s="19"/>
      <c r="AE2078" s="19"/>
      <c r="AF2078" s="19"/>
    </row>
    <row r="2079" spans="1:32" x14ac:dyDescent="0.25">
      <c r="A2079" s="19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61"/>
      <c r="T2079" s="19"/>
      <c r="U2079" s="19"/>
      <c r="V2079" s="20"/>
      <c r="W2079" s="20"/>
      <c r="X2079" s="19"/>
      <c r="Y2079" s="19"/>
      <c r="Z2079" s="19"/>
      <c r="AA2079" s="19"/>
      <c r="AB2079" s="19"/>
      <c r="AC2079" s="19"/>
      <c r="AD2079" s="19"/>
      <c r="AE2079" s="19"/>
      <c r="AF2079" s="19"/>
    </row>
    <row r="2080" spans="1:32" x14ac:dyDescent="0.25">
      <c r="A2080" s="19"/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61"/>
      <c r="T2080" s="19"/>
      <c r="U2080" s="19"/>
      <c r="V2080" s="20"/>
      <c r="W2080" s="20"/>
      <c r="X2080" s="19"/>
      <c r="Y2080" s="19"/>
      <c r="Z2080" s="19"/>
      <c r="AA2080" s="19"/>
      <c r="AB2080" s="19"/>
      <c r="AC2080" s="19"/>
      <c r="AD2080" s="19"/>
      <c r="AE2080" s="19"/>
      <c r="AF2080" s="19"/>
    </row>
    <row r="2081" spans="1:32" x14ac:dyDescent="0.25">
      <c r="A2081" s="19"/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61"/>
      <c r="T2081" s="19"/>
      <c r="U2081" s="19"/>
      <c r="V2081" s="20"/>
      <c r="W2081" s="20"/>
      <c r="X2081" s="19"/>
      <c r="Y2081" s="19"/>
      <c r="Z2081" s="19"/>
      <c r="AA2081" s="19"/>
      <c r="AB2081" s="19"/>
      <c r="AC2081" s="19"/>
      <c r="AD2081" s="19"/>
      <c r="AE2081" s="19"/>
      <c r="AF2081" s="19"/>
    </row>
    <row r="2082" spans="1:32" x14ac:dyDescent="0.25">
      <c r="A2082" s="19"/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61"/>
      <c r="T2082" s="19"/>
      <c r="U2082" s="19"/>
      <c r="V2082" s="20"/>
      <c r="W2082" s="20"/>
      <c r="X2082" s="19"/>
      <c r="Y2082" s="19"/>
      <c r="Z2082" s="19"/>
      <c r="AA2082" s="19"/>
      <c r="AB2082" s="19"/>
      <c r="AC2082" s="19"/>
      <c r="AD2082" s="19"/>
      <c r="AE2082" s="19"/>
      <c r="AF2082" s="19"/>
    </row>
    <row r="2083" spans="1:32" x14ac:dyDescent="0.25">
      <c r="A2083" s="19"/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61"/>
      <c r="T2083" s="19"/>
      <c r="U2083" s="19"/>
      <c r="V2083" s="20"/>
      <c r="W2083" s="20"/>
      <c r="X2083" s="19"/>
      <c r="Y2083" s="19"/>
      <c r="Z2083" s="19"/>
      <c r="AA2083" s="19"/>
      <c r="AB2083" s="19"/>
      <c r="AC2083" s="19"/>
      <c r="AD2083" s="19"/>
      <c r="AE2083" s="19"/>
      <c r="AF2083" s="19"/>
    </row>
    <row r="2084" spans="1:32" x14ac:dyDescent="0.25">
      <c r="A2084" s="19"/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61"/>
      <c r="T2084" s="19"/>
      <c r="U2084" s="19"/>
      <c r="V2084" s="20"/>
      <c r="W2084" s="20"/>
      <c r="X2084" s="19"/>
      <c r="Y2084" s="19"/>
      <c r="Z2084" s="19"/>
      <c r="AA2084" s="19"/>
      <c r="AB2084" s="19"/>
      <c r="AC2084" s="19"/>
      <c r="AD2084" s="19"/>
      <c r="AE2084" s="19"/>
      <c r="AF2084" s="19"/>
    </row>
    <row r="2085" spans="1:32" x14ac:dyDescent="0.25">
      <c r="A2085" s="19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61"/>
      <c r="T2085" s="19"/>
      <c r="U2085" s="19"/>
      <c r="V2085" s="20"/>
      <c r="W2085" s="20"/>
      <c r="X2085" s="19"/>
      <c r="Y2085" s="19"/>
      <c r="Z2085" s="19"/>
      <c r="AA2085" s="19"/>
      <c r="AB2085" s="19"/>
      <c r="AC2085" s="19"/>
      <c r="AD2085" s="19"/>
      <c r="AE2085" s="19"/>
      <c r="AF2085" s="19"/>
    </row>
    <row r="2086" spans="1:32" x14ac:dyDescent="0.25">
      <c r="A2086" s="19"/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61"/>
      <c r="T2086" s="19"/>
      <c r="U2086" s="19"/>
      <c r="V2086" s="20"/>
      <c r="W2086" s="20"/>
      <c r="X2086" s="19"/>
      <c r="Y2086" s="19"/>
      <c r="Z2086" s="19"/>
      <c r="AA2086" s="19"/>
      <c r="AB2086" s="19"/>
      <c r="AC2086" s="19"/>
      <c r="AD2086" s="19"/>
      <c r="AE2086" s="19"/>
      <c r="AF2086" s="19"/>
    </row>
    <row r="2087" spans="1:32" x14ac:dyDescent="0.25">
      <c r="A2087" s="19"/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61"/>
      <c r="T2087" s="19"/>
      <c r="U2087" s="19"/>
      <c r="V2087" s="20"/>
      <c r="W2087" s="20"/>
      <c r="X2087" s="19"/>
      <c r="Y2087" s="19"/>
      <c r="Z2087" s="19"/>
      <c r="AA2087" s="19"/>
      <c r="AB2087" s="19"/>
      <c r="AC2087" s="19"/>
      <c r="AD2087" s="19"/>
      <c r="AE2087" s="19"/>
      <c r="AF2087" s="19"/>
    </row>
    <row r="2088" spans="1:32" x14ac:dyDescent="0.25">
      <c r="A2088" s="19"/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61"/>
      <c r="T2088" s="19"/>
      <c r="U2088" s="19"/>
      <c r="V2088" s="20"/>
      <c r="W2088" s="20"/>
      <c r="X2088" s="19"/>
      <c r="Y2088" s="19"/>
      <c r="Z2088" s="19"/>
      <c r="AA2088" s="19"/>
      <c r="AB2088" s="19"/>
      <c r="AC2088" s="19"/>
      <c r="AD2088" s="19"/>
      <c r="AE2088" s="19"/>
      <c r="AF2088" s="19"/>
    </row>
    <row r="2089" spans="1:32" x14ac:dyDescent="0.25">
      <c r="A2089" s="19"/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61"/>
      <c r="T2089" s="19"/>
      <c r="U2089" s="19"/>
      <c r="V2089" s="20"/>
      <c r="W2089" s="20"/>
      <c r="X2089" s="19"/>
      <c r="Y2089" s="19"/>
      <c r="Z2089" s="19"/>
      <c r="AA2089" s="19"/>
      <c r="AB2089" s="19"/>
      <c r="AC2089" s="19"/>
      <c r="AD2089" s="19"/>
      <c r="AE2089" s="19"/>
      <c r="AF2089" s="19"/>
    </row>
    <row r="2090" spans="1:32" x14ac:dyDescent="0.25">
      <c r="A2090" s="19"/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61"/>
      <c r="T2090" s="19"/>
      <c r="U2090" s="19"/>
      <c r="V2090" s="20"/>
      <c r="W2090" s="20"/>
      <c r="X2090" s="19"/>
      <c r="Y2090" s="19"/>
      <c r="Z2090" s="19"/>
      <c r="AA2090" s="19"/>
      <c r="AB2090" s="19"/>
      <c r="AC2090" s="19"/>
      <c r="AD2090" s="19"/>
      <c r="AE2090" s="19"/>
      <c r="AF2090" s="19"/>
    </row>
    <row r="2091" spans="1:32" x14ac:dyDescent="0.25">
      <c r="A2091" s="19"/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61"/>
      <c r="T2091" s="19"/>
      <c r="U2091" s="19"/>
      <c r="V2091" s="20"/>
      <c r="W2091" s="20"/>
      <c r="X2091" s="19"/>
      <c r="Y2091" s="19"/>
      <c r="Z2091" s="19"/>
      <c r="AA2091" s="19"/>
      <c r="AB2091" s="19"/>
      <c r="AC2091" s="19"/>
      <c r="AD2091" s="19"/>
      <c r="AE2091" s="19"/>
      <c r="AF2091" s="19"/>
    </row>
    <row r="2092" spans="1:32" x14ac:dyDescent="0.25">
      <c r="A2092" s="19"/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61"/>
      <c r="T2092" s="19"/>
      <c r="U2092" s="19"/>
      <c r="V2092" s="20"/>
      <c r="W2092" s="20"/>
      <c r="X2092" s="19"/>
      <c r="Y2092" s="19"/>
      <c r="Z2092" s="19"/>
      <c r="AA2092" s="19"/>
      <c r="AB2092" s="19"/>
      <c r="AC2092" s="19"/>
      <c r="AD2092" s="19"/>
      <c r="AE2092" s="19"/>
      <c r="AF2092" s="19"/>
    </row>
    <row r="2093" spans="1:32" x14ac:dyDescent="0.25">
      <c r="A2093" s="19"/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61"/>
      <c r="T2093" s="19"/>
      <c r="U2093" s="19"/>
      <c r="V2093" s="20"/>
      <c r="W2093" s="20"/>
      <c r="X2093" s="19"/>
      <c r="Y2093" s="19"/>
      <c r="Z2093" s="19"/>
      <c r="AA2093" s="19"/>
      <c r="AB2093" s="19"/>
      <c r="AC2093" s="19"/>
      <c r="AD2093" s="19"/>
      <c r="AE2093" s="19"/>
      <c r="AF2093" s="19"/>
    </row>
    <row r="2094" spans="1:32" x14ac:dyDescent="0.25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61"/>
      <c r="T2094" s="19"/>
      <c r="U2094" s="19"/>
      <c r="V2094" s="20"/>
      <c r="W2094" s="20"/>
      <c r="X2094" s="19"/>
      <c r="Y2094" s="19"/>
      <c r="Z2094" s="19"/>
      <c r="AA2094" s="19"/>
      <c r="AB2094" s="19"/>
      <c r="AC2094" s="19"/>
      <c r="AD2094" s="19"/>
      <c r="AE2094" s="19"/>
      <c r="AF2094" s="19"/>
    </row>
    <row r="2095" spans="1:32" x14ac:dyDescent="0.25">
      <c r="A2095" s="19"/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61"/>
      <c r="T2095" s="19"/>
      <c r="U2095" s="19"/>
      <c r="V2095" s="20"/>
      <c r="W2095" s="20"/>
      <c r="X2095" s="19"/>
      <c r="Y2095" s="19"/>
      <c r="Z2095" s="19"/>
      <c r="AA2095" s="19"/>
      <c r="AB2095" s="19"/>
      <c r="AC2095" s="19"/>
      <c r="AD2095" s="19"/>
      <c r="AE2095" s="19"/>
      <c r="AF2095" s="19"/>
    </row>
    <row r="2096" spans="1:32" x14ac:dyDescent="0.25">
      <c r="A2096" s="19"/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61"/>
      <c r="T2096" s="19"/>
      <c r="U2096" s="19"/>
      <c r="V2096" s="20"/>
      <c r="W2096" s="20"/>
      <c r="X2096" s="19"/>
      <c r="Y2096" s="19"/>
      <c r="Z2096" s="19"/>
      <c r="AA2096" s="19"/>
      <c r="AB2096" s="19"/>
      <c r="AC2096" s="19"/>
      <c r="AD2096" s="19"/>
      <c r="AE2096" s="19"/>
      <c r="AF2096" s="19"/>
    </row>
    <row r="2097" spans="1:32" x14ac:dyDescent="0.25">
      <c r="A2097" s="19"/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61"/>
      <c r="T2097" s="19"/>
      <c r="U2097" s="19"/>
      <c r="V2097" s="20"/>
      <c r="W2097" s="20"/>
      <c r="X2097" s="19"/>
      <c r="Y2097" s="19"/>
      <c r="Z2097" s="19"/>
      <c r="AA2097" s="19"/>
      <c r="AB2097" s="19"/>
      <c r="AC2097" s="19"/>
      <c r="AD2097" s="19"/>
      <c r="AE2097" s="19"/>
      <c r="AF2097" s="19"/>
    </row>
    <row r="2098" spans="1:32" x14ac:dyDescent="0.25">
      <c r="A2098" s="19"/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61"/>
      <c r="T2098" s="19"/>
      <c r="U2098" s="19"/>
      <c r="V2098" s="20"/>
      <c r="W2098" s="20"/>
      <c r="X2098" s="19"/>
      <c r="Y2098" s="19"/>
      <c r="Z2098" s="19"/>
      <c r="AA2098" s="19"/>
      <c r="AB2098" s="19"/>
      <c r="AC2098" s="19"/>
      <c r="AD2098" s="19"/>
      <c r="AE2098" s="19"/>
      <c r="AF2098" s="19"/>
    </row>
    <row r="2099" spans="1:32" x14ac:dyDescent="0.25">
      <c r="A2099" s="19"/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61"/>
      <c r="T2099" s="19"/>
      <c r="U2099" s="19"/>
      <c r="V2099" s="20"/>
      <c r="W2099" s="20"/>
      <c r="X2099" s="19"/>
      <c r="Y2099" s="19"/>
      <c r="Z2099" s="19"/>
      <c r="AA2099" s="19"/>
      <c r="AB2099" s="19"/>
      <c r="AC2099" s="19"/>
      <c r="AD2099" s="19"/>
      <c r="AE2099" s="19"/>
      <c r="AF2099" s="19"/>
    </row>
    <row r="2100" spans="1:32" x14ac:dyDescent="0.25">
      <c r="A2100" s="19"/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61"/>
      <c r="T2100" s="19"/>
      <c r="U2100" s="19"/>
      <c r="V2100" s="20"/>
      <c r="W2100" s="20"/>
      <c r="X2100" s="19"/>
      <c r="Y2100" s="19"/>
      <c r="Z2100" s="19"/>
      <c r="AA2100" s="19"/>
      <c r="AB2100" s="19"/>
      <c r="AC2100" s="19"/>
      <c r="AD2100" s="19"/>
      <c r="AE2100" s="19"/>
      <c r="AF2100" s="19"/>
    </row>
    <row r="2101" spans="1:32" x14ac:dyDescent="0.25">
      <c r="A2101" s="19"/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61"/>
      <c r="T2101" s="19"/>
      <c r="U2101" s="19"/>
      <c r="V2101" s="20"/>
      <c r="W2101" s="20"/>
      <c r="X2101" s="19"/>
      <c r="Y2101" s="19"/>
      <c r="Z2101" s="19"/>
      <c r="AA2101" s="19"/>
      <c r="AB2101" s="19"/>
      <c r="AC2101" s="19"/>
      <c r="AD2101" s="19"/>
      <c r="AE2101" s="19"/>
      <c r="AF2101" s="19"/>
    </row>
    <row r="2102" spans="1:32" x14ac:dyDescent="0.25">
      <c r="A2102" s="19"/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61"/>
      <c r="T2102" s="19"/>
      <c r="U2102" s="19"/>
      <c r="V2102" s="20"/>
      <c r="W2102" s="20"/>
      <c r="X2102" s="19"/>
      <c r="Y2102" s="19"/>
      <c r="Z2102" s="19"/>
      <c r="AA2102" s="19"/>
      <c r="AB2102" s="19"/>
      <c r="AC2102" s="19"/>
      <c r="AD2102" s="19"/>
      <c r="AE2102" s="19"/>
      <c r="AF2102" s="19"/>
    </row>
    <row r="2103" spans="1:32" x14ac:dyDescent="0.25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61"/>
      <c r="T2103" s="19"/>
      <c r="U2103" s="19"/>
      <c r="V2103" s="20"/>
      <c r="W2103" s="20"/>
      <c r="X2103" s="19"/>
      <c r="Y2103" s="19"/>
      <c r="Z2103" s="19"/>
      <c r="AA2103" s="19"/>
      <c r="AB2103" s="19"/>
      <c r="AC2103" s="19"/>
      <c r="AD2103" s="19"/>
      <c r="AE2103" s="19"/>
      <c r="AF2103" s="19"/>
    </row>
    <row r="2104" spans="1:32" x14ac:dyDescent="0.25">
      <c r="A2104" s="19"/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61"/>
      <c r="T2104" s="19"/>
      <c r="U2104" s="19"/>
      <c r="V2104" s="20"/>
      <c r="W2104" s="20"/>
      <c r="X2104" s="19"/>
      <c r="Y2104" s="19"/>
      <c r="Z2104" s="19"/>
      <c r="AA2104" s="19"/>
      <c r="AB2104" s="19"/>
      <c r="AC2104" s="19"/>
      <c r="AD2104" s="19"/>
      <c r="AE2104" s="19"/>
      <c r="AF2104" s="19"/>
    </row>
    <row r="2105" spans="1:32" x14ac:dyDescent="0.25">
      <c r="A2105" s="19"/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61"/>
      <c r="T2105" s="19"/>
      <c r="U2105" s="19"/>
      <c r="V2105" s="20"/>
      <c r="W2105" s="20"/>
      <c r="X2105" s="19"/>
      <c r="Y2105" s="19"/>
      <c r="Z2105" s="19"/>
      <c r="AA2105" s="19"/>
      <c r="AB2105" s="19"/>
      <c r="AC2105" s="19"/>
      <c r="AD2105" s="19"/>
      <c r="AE2105" s="19"/>
      <c r="AF2105" s="19"/>
    </row>
    <row r="2106" spans="1:32" x14ac:dyDescent="0.25">
      <c r="A2106" s="19"/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61"/>
      <c r="T2106" s="19"/>
      <c r="U2106" s="19"/>
      <c r="V2106" s="20"/>
      <c r="W2106" s="20"/>
      <c r="X2106" s="19"/>
      <c r="Y2106" s="19"/>
      <c r="Z2106" s="19"/>
      <c r="AA2106" s="19"/>
      <c r="AB2106" s="19"/>
      <c r="AC2106" s="19"/>
      <c r="AD2106" s="19"/>
      <c r="AE2106" s="19"/>
      <c r="AF2106" s="19"/>
    </row>
    <row r="2107" spans="1:32" x14ac:dyDescent="0.25">
      <c r="A2107" s="19"/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61"/>
      <c r="T2107" s="19"/>
      <c r="U2107" s="19"/>
      <c r="V2107" s="20"/>
      <c r="W2107" s="20"/>
      <c r="X2107" s="19"/>
      <c r="Y2107" s="19"/>
      <c r="Z2107" s="19"/>
      <c r="AA2107" s="19"/>
      <c r="AB2107" s="19"/>
      <c r="AC2107" s="19"/>
      <c r="AD2107" s="19"/>
      <c r="AE2107" s="19"/>
      <c r="AF2107" s="19"/>
    </row>
    <row r="2108" spans="1:32" x14ac:dyDescent="0.25">
      <c r="A2108" s="19"/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61"/>
      <c r="T2108" s="19"/>
      <c r="U2108" s="19"/>
      <c r="V2108" s="20"/>
      <c r="W2108" s="20"/>
      <c r="X2108" s="19"/>
      <c r="Y2108" s="19"/>
      <c r="Z2108" s="19"/>
      <c r="AA2108" s="19"/>
      <c r="AB2108" s="19"/>
      <c r="AC2108" s="19"/>
      <c r="AD2108" s="19"/>
      <c r="AE2108" s="19"/>
      <c r="AF2108" s="19"/>
    </row>
    <row r="2109" spans="1:32" x14ac:dyDescent="0.25">
      <c r="A2109" s="19"/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61"/>
      <c r="T2109" s="19"/>
      <c r="U2109" s="19"/>
      <c r="V2109" s="20"/>
      <c r="W2109" s="20"/>
      <c r="X2109" s="19"/>
      <c r="Y2109" s="19"/>
      <c r="Z2109" s="19"/>
      <c r="AA2109" s="19"/>
      <c r="AB2109" s="19"/>
      <c r="AC2109" s="19"/>
      <c r="AD2109" s="19"/>
      <c r="AE2109" s="19"/>
      <c r="AF2109" s="19"/>
    </row>
    <row r="2110" spans="1:32" x14ac:dyDescent="0.25">
      <c r="A2110" s="19"/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61"/>
      <c r="T2110" s="19"/>
      <c r="U2110" s="19"/>
      <c r="V2110" s="20"/>
      <c r="W2110" s="20"/>
      <c r="X2110" s="19"/>
      <c r="Y2110" s="19"/>
      <c r="Z2110" s="19"/>
      <c r="AA2110" s="19"/>
      <c r="AB2110" s="19"/>
      <c r="AC2110" s="19"/>
      <c r="AD2110" s="19"/>
      <c r="AE2110" s="19"/>
      <c r="AF2110" s="19"/>
    </row>
    <row r="2111" spans="1:32" x14ac:dyDescent="0.25">
      <c r="A2111" s="19"/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61"/>
      <c r="T2111" s="19"/>
      <c r="U2111" s="19"/>
      <c r="V2111" s="20"/>
      <c r="W2111" s="20"/>
      <c r="X2111" s="19"/>
      <c r="Y2111" s="19"/>
      <c r="Z2111" s="19"/>
      <c r="AA2111" s="19"/>
      <c r="AB2111" s="19"/>
      <c r="AC2111" s="19"/>
      <c r="AD2111" s="19"/>
      <c r="AE2111" s="19"/>
      <c r="AF2111" s="19"/>
    </row>
    <row r="2112" spans="1:32" x14ac:dyDescent="0.25">
      <c r="A2112" s="19"/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61"/>
      <c r="T2112" s="19"/>
      <c r="U2112" s="19"/>
      <c r="V2112" s="20"/>
      <c r="W2112" s="20"/>
      <c r="X2112" s="19"/>
      <c r="Y2112" s="19"/>
      <c r="Z2112" s="19"/>
      <c r="AA2112" s="19"/>
      <c r="AB2112" s="19"/>
      <c r="AC2112" s="19"/>
      <c r="AD2112" s="19"/>
      <c r="AE2112" s="19"/>
      <c r="AF2112" s="19"/>
    </row>
    <row r="2113" spans="1:32" x14ac:dyDescent="0.25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61"/>
      <c r="T2113" s="19"/>
      <c r="U2113" s="19"/>
      <c r="V2113" s="20"/>
      <c r="W2113" s="20"/>
      <c r="X2113" s="19"/>
      <c r="Y2113" s="19"/>
      <c r="Z2113" s="19"/>
      <c r="AA2113" s="19"/>
      <c r="AB2113" s="19"/>
      <c r="AC2113" s="19"/>
      <c r="AD2113" s="19"/>
      <c r="AE2113" s="19"/>
      <c r="AF2113" s="19"/>
    </row>
    <row r="2114" spans="1:32" x14ac:dyDescent="0.25">
      <c r="A2114" s="19"/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61"/>
      <c r="T2114" s="19"/>
      <c r="U2114" s="19"/>
      <c r="V2114" s="20"/>
      <c r="W2114" s="20"/>
      <c r="X2114" s="19"/>
      <c r="Y2114" s="19"/>
      <c r="Z2114" s="19"/>
      <c r="AA2114" s="19"/>
      <c r="AB2114" s="19"/>
      <c r="AC2114" s="19"/>
      <c r="AD2114" s="19"/>
      <c r="AE2114" s="19"/>
      <c r="AF2114" s="19"/>
    </row>
    <row r="2115" spans="1:32" x14ac:dyDescent="0.25">
      <c r="A2115" s="19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61"/>
      <c r="T2115" s="19"/>
      <c r="U2115" s="19"/>
      <c r="V2115" s="20"/>
      <c r="W2115" s="20"/>
      <c r="X2115" s="19"/>
      <c r="Y2115" s="19"/>
      <c r="Z2115" s="19"/>
      <c r="AA2115" s="19"/>
      <c r="AB2115" s="19"/>
      <c r="AC2115" s="19"/>
      <c r="AD2115" s="19"/>
      <c r="AE2115" s="19"/>
      <c r="AF2115" s="19"/>
    </row>
    <row r="2116" spans="1:32" x14ac:dyDescent="0.25">
      <c r="A2116" s="19"/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61"/>
      <c r="T2116" s="19"/>
      <c r="U2116" s="19"/>
      <c r="V2116" s="20"/>
      <c r="W2116" s="20"/>
      <c r="X2116" s="19"/>
      <c r="Y2116" s="19"/>
      <c r="Z2116" s="19"/>
      <c r="AA2116" s="19"/>
      <c r="AB2116" s="19"/>
      <c r="AC2116" s="19"/>
      <c r="AD2116" s="19"/>
      <c r="AE2116" s="19"/>
      <c r="AF2116" s="19"/>
    </row>
    <row r="2117" spans="1:32" x14ac:dyDescent="0.25">
      <c r="A2117" s="19"/>
      <c r="B2117" s="19"/>
      <c r="C2117" s="19"/>
      <c r="D2117" s="19"/>
      <c r="E2117" s="19"/>
      <c r="F2117" s="19"/>
      <c r="G2117" s="19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61"/>
      <c r="T2117" s="19"/>
      <c r="U2117" s="19"/>
      <c r="V2117" s="20"/>
      <c r="W2117" s="20"/>
      <c r="X2117" s="19"/>
      <c r="Y2117" s="19"/>
      <c r="Z2117" s="19"/>
      <c r="AA2117" s="19"/>
      <c r="AB2117" s="19"/>
      <c r="AC2117" s="19"/>
      <c r="AD2117" s="19"/>
      <c r="AE2117" s="19"/>
      <c r="AF2117" s="19"/>
    </row>
    <row r="2118" spans="1:32" x14ac:dyDescent="0.25">
      <c r="A2118" s="19"/>
      <c r="B2118" s="19"/>
      <c r="C2118" s="19"/>
      <c r="D2118" s="19"/>
      <c r="E2118" s="19"/>
      <c r="F2118" s="19"/>
      <c r="G2118" s="19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61"/>
      <c r="T2118" s="19"/>
      <c r="U2118" s="19"/>
      <c r="V2118" s="20"/>
      <c r="W2118" s="20"/>
      <c r="X2118" s="19"/>
      <c r="Y2118" s="19"/>
      <c r="Z2118" s="19"/>
      <c r="AA2118" s="19"/>
      <c r="AB2118" s="19"/>
      <c r="AC2118" s="19"/>
      <c r="AD2118" s="19"/>
      <c r="AE2118" s="19"/>
      <c r="AF2118" s="19"/>
    </row>
    <row r="2119" spans="1:32" x14ac:dyDescent="0.25">
      <c r="A2119" s="19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61"/>
      <c r="T2119" s="19"/>
      <c r="U2119" s="19"/>
      <c r="V2119" s="20"/>
      <c r="W2119" s="20"/>
      <c r="X2119" s="19"/>
      <c r="Y2119" s="19"/>
      <c r="Z2119" s="19"/>
      <c r="AA2119" s="19"/>
      <c r="AB2119" s="19"/>
      <c r="AC2119" s="19"/>
      <c r="AD2119" s="19"/>
      <c r="AE2119" s="19"/>
      <c r="AF2119" s="19"/>
    </row>
    <row r="2120" spans="1:32" x14ac:dyDescent="0.25">
      <c r="A2120" s="19"/>
      <c r="B2120" s="19"/>
      <c r="C2120" s="19"/>
      <c r="D2120" s="19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61"/>
      <c r="T2120" s="19"/>
      <c r="U2120" s="19"/>
      <c r="V2120" s="20"/>
      <c r="W2120" s="20"/>
      <c r="X2120" s="19"/>
      <c r="Y2120" s="19"/>
      <c r="Z2120" s="19"/>
      <c r="AA2120" s="19"/>
      <c r="AB2120" s="19"/>
      <c r="AC2120" s="19"/>
      <c r="AD2120" s="19"/>
      <c r="AE2120" s="19"/>
      <c r="AF2120" s="19"/>
    </row>
    <row r="2121" spans="1:32" x14ac:dyDescent="0.25">
      <c r="A2121" s="19"/>
      <c r="B2121" s="19"/>
      <c r="C2121" s="19"/>
      <c r="D2121" s="19"/>
      <c r="E2121" s="19"/>
      <c r="F2121" s="19"/>
      <c r="G2121" s="19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61"/>
      <c r="T2121" s="19"/>
      <c r="U2121" s="19"/>
      <c r="V2121" s="20"/>
      <c r="W2121" s="20"/>
      <c r="X2121" s="19"/>
      <c r="Y2121" s="19"/>
      <c r="Z2121" s="19"/>
      <c r="AA2121" s="19"/>
      <c r="AB2121" s="19"/>
      <c r="AC2121" s="19"/>
      <c r="AD2121" s="19"/>
      <c r="AE2121" s="19"/>
      <c r="AF2121" s="19"/>
    </row>
    <row r="2122" spans="1:32" x14ac:dyDescent="0.25">
      <c r="A2122" s="19"/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61"/>
      <c r="T2122" s="19"/>
      <c r="U2122" s="19"/>
      <c r="V2122" s="20"/>
      <c r="W2122" s="20"/>
      <c r="X2122" s="19"/>
      <c r="Y2122" s="19"/>
      <c r="Z2122" s="19"/>
      <c r="AA2122" s="19"/>
      <c r="AB2122" s="19"/>
      <c r="AC2122" s="19"/>
      <c r="AD2122" s="19"/>
      <c r="AE2122" s="19"/>
      <c r="AF2122" s="19"/>
    </row>
    <row r="2123" spans="1:32" x14ac:dyDescent="0.25">
      <c r="A2123" s="19"/>
      <c r="B2123" s="19"/>
      <c r="C2123" s="19"/>
      <c r="D2123" s="19"/>
      <c r="E2123" s="19"/>
      <c r="F2123" s="19"/>
      <c r="G2123" s="19"/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61"/>
      <c r="T2123" s="19"/>
      <c r="U2123" s="19"/>
      <c r="V2123" s="20"/>
      <c r="W2123" s="20"/>
      <c r="X2123" s="19"/>
      <c r="Y2123" s="19"/>
      <c r="Z2123" s="19"/>
      <c r="AA2123" s="19"/>
      <c r="AB2123" s="19"/>
      <c r="AC2123" s="19"/>
      <c r="AD2123" s="19"/>
      <c r="AE2123" s="19"/>
      <c r="AF2123" s="19"/>
    </row>
    <row r="2124" spans="1:32" x14ac:dyDescent="0.25">
      <c r="A2124" s="19"/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61"/>
      <c r="T2124" s="19"/>
      <c r="U2124" s="19"/>
      <c r="V2124" s="20"/>
      <c r="W2124" s="20"/>
      <c r="X2124" s="19"/>
      <c r="Y2124" s="19"/>
      <c r="Z2124" s="19"/>
      <c r="AA2124" s="19"/>
      <c r="AB2124" s="19"/>
      <c r="AC2124" s="19"/>
      <c r="AD2124" s="19"/>
      <c r="AE2124" s="19"/>
      <c r="AF2124" s="19"/>
    </row>
    <row r="2125" spans="1:32" x14ac:dyDescent="0.25">
      <c r="A2125" s="19"/>
      <c r="B2125" s="19"/>
      <c r="C2125" s="19"/>
      <c r="D2125" s="19"/>
      <c r="E2125" s="19"/>
      <c r="F2125" s="19"/>
      <c r="G2125" s="19"/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61"/>
      <c r="T2125" s="19"/>
      <c r="U2125" s="19"/>
      <c r="V2125" s="20"/>
      <c r="W2125" s="20"/>
      <c r="X2125" s="19"/>
      <c r="Y2125" s="19"/>
      <c r="Z2125" s="19"/>
      <c r="AA2125" s="19"/>
      <c r="AB2125" s="19"/>
      <c r="AC2125" s="19"/>
      <c r="AD2125" s="19"/>
      <c r="AE2125" s="19"/>
      <c r="AF2125" s="19"/>
    </row>
    <row r="2126" spans="1:32" x14ac:dyDescent="0.25">
      <c r="A2126" s="19"/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61"/>
      <c r="T2126" s="19"/>
      <c r="U2126" s="19"/>
      <c r="V2126" s="20"/>
      <c r="W2126" s="20"/>
      <c r="X2126" s="19"/>
      <c r="Y2126" s="19"/>
      <c r="Z2126" s="19"/>
      <c r="AA2126" s="19"/>
      <c r="AB2126" s="19"/>
      <c r="AC2126" s="19"/>
      <c r="AD2126" s="19"/>
      <c r="AE2126" s="19"/>
      <c r="AF2126" s="19"/>
    </row>
    <row r="2127" spans="1:32" x14ac:dyDescent="0.25">
      <c r="A2127" s="19"/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61"/>
      <c r="T2127" s="19"/>
      <c r="U2127" s="19"/>
      <c r="V2127" s="20"/>
      <c r="W2127" s="20"/>
      <c r="X2127" s="19"/>
      <c r="Y2127" s="19"/>
      <c r="Z2127" s="19"/>
      <c r="AA2127" s="19"/>
      <c r="AB2127" s="19"/>
      <c r="AC2127" s="19"/>
      <c r="AD2127" s="19"/>
      <c r="AE2127" s="19"/>
      <c r="AF2127" s="19"/>
    </row>
    <row r="2128" spans="1:32" x14ac:dyDescent="0.25">
      <c r="A2128" s="19"/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61"/>
      <c r="T2128" s="19"/>
      <c r="U2128" s="19"/>
      <c r="V2128" s="20"/>
      <c r="W2128" s="20"/>
      <c r="X2128" s="19"/>
      <c r="Y2128" s="19"/>
      <c r="Z2128" s="19"/>
      <c r="AA2128" s="19"/>
      <c r="AB2128" s="19"/>
      <c r="AC2128" s="19"/>
      <c r="AD2128" s="19"/>
      <c r="AE2128" s="19"/>
      <c r="AF2128" s="19"/>
    </row>
    <row r="2129" spans="1:32" x14ac:dyDescent="0.25">
      <c r="A2129" s="19"/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61"/>
      <c r="T2129" s="19"/>
      <c r="U2129" s="19"/>
      <c r="V2129" s="20"/>
      <c r="W2129" s="20"/>
      <c r="X2129" s="19"/>
      <c r="Y2129" s="19"/>
      <c r="Z2129" s="19"/>
      <c r="AA2129" s="19"/>
      <c r="AB2129" s="19"/>
      <c r="AC2129" s="19"/>
      <c r="AD2129" s="19"/>
      <c r="AE2129" s="19"/>
      <c r="AF2129" s="19"/>
    </row>
    <row r="2130" spans="1:32" x14ac:dyDescent="0.25">
      <c r="A2130" s="19"/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61"/>
      <c r="T2130" s="19"/>
      <c r="U2130" s="19"/>
      <c r="V2130" s="20"/>
      <c r="W2130" s="20"/>
      <c r="X2130" s="19"/>
      <c r="Y2130" s="19"/>
      <c r="Z2130" s="19"/>
      <c r="AA2130" s="19"/>
      <c r="AB2130" s="19"/>
      <c r="AC2130" s="19"/>
      <c r="AD2130" s="19"/>
      <c r="AE2130" s="19"/>
      <c r="AF2130" s="19"/>
    </row>
    <row r="2131" spans="1:32" x14ac:dyDescent="0.25">
      <c r="A2131" s="19"/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61"/>
      <c r="T2131" s="19"/>
      <c r="U2131" s="19"/>
      <c r="V2131" s="20"/>
      <c r="W2131" s="20"/>
      <c r="X2131" s="19"/>
      <c r="Y2131" s="19"/>
      <c r="Z2131" s="19"/>
      <c r="AA2131" s="19"/>
      <c r="AB2131" s="19"/>
      <c r="AC2131" s="19"/>
      <c r="AD2131" s="19"/>
      <c r="AE2131" s="19"/>
      <c r="AF2131" s="19"/>
    </row>
    <row r="2132" spans="1:32" x14ac:dyDescent="0.25">
      <c r="A2132" s="19"/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61"/>
      <c r="T2132" s="19"/>
      <c r="U2132" s="19"/>
      <c r="V2132" s="20"/>
      <c r="W2132" s="20"/>
      <c r="X2132" s="19"/>
      <c r="Y2132" s="19"/>
      <c r="Z2132" s="19"/>
      <c r="AA2132" s="19"/>
      <c r="AB2132" s="19"/>
      <c r="AC2132" s="19"/>
      <c r="AD2132" s="19"/>
      <c r="AE2132" s="19"/>
      <c r="AF2132" s="19"/>
    </row>
    <row r="2133" spans="1:32" x14ac:dyDescent="0.25">
      <c r="A2133" s="19"/>
      <c r="B2133" s="19"/>
      <c r="C2133" s="19"/>
      <c r="D2133" s="19"/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61"/>
      <c r="T2133" s="19"/>
      <c r="U2133" s="19"/>
      <c r="V2133" s="20"/>
      <c r="W2133" s="20"/>
      <c r="X2133" s="19"/>
      <c r="Y2133" s="19"/>
      <c r="Z2133" s="19"/>
      <c r="AA2133" s="19"/>
      <c r="AB2133" s="19"/>
      <c r="AC2133" s="19"/>
      <c r="AD2133" s="19"/>
      <c r="AE2133" s="19"/>
      <c r="AF2133" s="19"/>
    </row>
    <row r="2134" spans="1:32" x14ac:dyDescent="0.25">
      <c r="A2134" s="19"/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61"/>
      <c r="T2134" s="19"/>
      <c r="U2134" s="19"/>
      <c r="V2134" s="20"/>
      <c r="W2134" s="20"/>
      <c r="X2134" s="19"/>
      <c r="Y2134" s="19"/>
      <c r="Z2134" s="19"/>
      <c r="AA2134" s="19"/>
      <c r="AB2134" s="19"/>
      <c r="AC2134" s="19"/>
      <c r="AD2134" s="19"/>
      <c r="AE2134" s="19"/>
      <c r="AF2134" s="19"/>
    </row>
    <row r="2135" spans="1:32" x14ac:dyDescent="0.25">
      <c r="A2135" s="19"/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61"/>
      <c r="T2135" s="19"/>
      <c r="U2135" s="19"/>
      <c r="V2135" s="20"/>
      <c r="W2135" s="20"/>
      <c r="X2135" s="19"/>
      <c r="Y2135" s="19"/>
      <c r="Z2135" s="19"/>
      <c r="AA2135" s="19"/>
      <c r="AB2135" s="19"/>
      <c r="AC2135" s="19"/>
      <c r="AD2135" s="19"/>
      <c r="AE2135" s="19"/>
      <c r="AF2135" s="19"/>
    </row>
    <row r="2136" spans="1:32" x14ac:dyDescent="0.25">
      <c r="A2136" s="19"/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61"/>
      <c r="T2136" s="19"/>
      <c r="U2136" s="19"/>
      <c r="V2136" s="20"/>
      <c r="W2136" s="20"/>
      <c r="X2136" s="19"/>
      <c r="Y2136" s="19"/>
      <c r="Z2136" s="19"/>
      <c r="AA2136" s="19"/>
      <c r="AB2136" s="19"/>
      <c r="AC2136" s="19"/>
      <c r="AD2136" s="19"/>
      <c r="AE2136" s="19"/>
      <c r="AF2136" s="19"/>
    </row>
    <row r="2137" spans="1:32" x14ac:dyDescent="0.25">
      <c r="A2137" s="19"/>
      <c r="B2137" s="19"/>
      <c r="C2137" s="19"/>
      <c r="D2137" s="19"/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61"/>
      <c r="T2137" s="19"/>
      <c r="U2137" s="19"/>
      <c r="V2137" s="20"/>
      <c r="W2137" s="20"/>
      <c r="X2137" s="19"/>
      <c r="Y2137" s="19"/>
      <c r="Z2137" s="19"/>
      <c r="AA2137" s="19"/>
      <c r="AB2137" s="19"/>
      <c r="AC2137" s="19"/>
      <c r="AD2137" s="19"/>
      <c r="AE2137" s="19"/>
      <c r="AF2137" s="19"/>
    </row>
    <row r="2138" spans="1:32" x14ac:dyDescent="0.25">
      <c r="A2138" s="19"/>
      <c r="B2138" s="19"/>
      <c r="C2138" s="19"/>
      <c r="D2138" s="19"/>
      <c r="E2138" s="19"/>
      <c r="F2138" s="19"/>
      <c r="G2138" s="19"/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61"/>
      <c r="T2138" s="19"/>
      <c r="U2138" s="19"/>
      <c r="V2138" s="20"/>
      <c r="W2138" s="20"/>
      <c r="X2138" s="19"/>
      <c r="Y2138" s="19"/>
      <c r="Z2138" s="19"/>
      <c r="AA2138" s="19"/>
      <c r="AB2138" s="19"/>
      <c r="AC2138" s="19"/>
      <c r="AD2138" s="19"/>
      <c r="AE2138" s="19"/>
      <c r="AF2138" s="19"/>
    </row>
    <row r="2139" spans="1:32" x14ac:dyDescent="0.25">
      <c r="A2139" s="19"/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61"/>
      <c r="T2139" s="19"/>
      <c r="U2139" s="19"/>
      <c r="V2139" s="20"/>
      <c r="W2139" s="20"/>
      <c r="X2139" s="19"/>
      <c r="Y2139" s="19"/>
      <c r="Z2139" s="19"/>
      <c r="AA2139" s="19"/>
      <c r="AB2139" s="19"/>
      <c r="AC2139" s="19"/>
      <c r="AD2139" s="19"/>
      <c r="AE2139" s="19"/>
      <c r="AF2139" s="19"/>
    </row>
    <row r="2140" spans="1:32" x14ac:dyDescent="0.25">
      <c r="A2140" s="19"/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61"/>
      <c r="T2140" s="19"/>
      <c r="U2140" s="19"/>
      <c r="V2140" s="20"/>
      <c r="W2140" s="20"/>
      <c r="X2140" s="19"/>
      <c r="Y2140" s="19"/>
      <c r="Z2140" s="19"/>
      <c r="AA2140" s="19"/>
      <c r="AB2140" s="19"/>
      <c r="AC2140" s="19"/>
      <c r="AD2140" s="19"/>
      <c r="AE2140" s="19"/>
      <c r="AF2140" s="19"/>
    </row>
    <row r="2141" spans="1:32" x14ac:dyDescent="0.25">
      <c r="A2141" s="19"/>
      <c r="B2141" s="19"/>
      <c r="C2141" s="19"/>
      <c r="D2141" s="19"/>
      <c r="E2141" s="19"/>
      <c r="F2141" s="19"/>
      <c r="G2141" s="19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61"/>
      <c r="T2141" s="19"/>
      <c r="U2141" s="19"/>
      <c r="V2141" s="20"/>
      <c r="W2141" s="20"/>
      <c r="X2141" s="19"/>
      <c r="Y2141" s="19"/>
      <c r="Z2141" s="19"/>
      <c r="AA2141" s="19"/>
      <c r="AB2141" s="19"/>
      <c r="AC2141" s="19"/>
      <c r="AD2141" s="19"/>
      <c r="AE2141" s="19"/>
      <c r="AF2141" s="19"/>
    </row>
    <row r="2142" spans="1:32" x14ac:dyDescent="0.25">
      <c r="A2142" s="19"/>
      <c r="B2142" s="19"/>
      <c r="C2142" s="19"/>
      <c r="D2142" s="19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61"/>
      <c r="T2142" s="19"/>
      <c r="U2142" s="19"/>
      <c r="V2142" s="20"/>
      <c r="W2142" s="20"/>
      <c r="X2142" s="19"/>
      <c r="Y2142" s="19"/>
      <c r="Z2142" s="19"/>
      <c r="AA2142" s="19"/>
      <c r="AB2142" s="19"/>
      <c r="AC2142" s="19"/>
      <c r="AD2142" s="19"/>
      <c r="AE2142" s="19"/>
      <c r="AF2142" s="19"/>
    </row>
    <row r="2143" spans="1:32" x14ac:dyDescent="0.25">
      <c r="A2143" s="19"/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61"/>
      <c r="T2143" s="19"/>
      <c r="U2143" s="19"/>
      <c r="V2143" s="20"/>
      <c r="W2143" s="20"/>
      <c r="X2143" s="19"/>
      <c r="Y2143" s="19"/>
      <c r="Z2143" s="19"/>
      <c r="AA2143" s="19"/>
      <c r="AB2143" s="19"/>
      <c r="AC2143" s="19"/>
      <c r="AD2143" s="19"/>
      <c r="AE2143" s="19"/>
      <c r="AF2143" s="19"/>
    </row>
    <row r="2144" spans="1:32" x14ac:dyDescent="0.25">
      <c r="A2144" s="19"/>
      <c r="B2144" s="19"/>
      <c r="C2144" s="19"/>
      <c r="D2144" s="19"/>
      <c r="E2144" s="19"/>
      <c r="F2144" s="19"/>
      <c r="G2144" s="19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61"/>
      <c r="T2144" s="19"/>
      <c r="U2144" s="19"/>
      <c r="V2144" s="20"/>
      <c r="W2144" s="20"/>
      <c r="X2144" s="19"/>
      <c r="Y2144" s="19"/>
      <c r="Z2144" s="19"/>
      <c r="AA2144" s="19"/>
      <c r="AB2144" s="19"/>
      <c r="AC2144" s="19"/>
      <c r="AD2144" s="19"/>
      <c r="AE2144" s="19"/>
      <c r="AF2144" s="19"/>
    </row>
    <row r="2145" spans="1:32" x14ac:dyDescent="0.25">
      <c r="A2145" s="19"/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61"/>
      <c r="T2145" s="19"/>
      <c r="U2145" s="19"/>
      <c r="V2145" s="20"/>
      <c r="W2145" s="20"/>
      <c r="X2145" s="19"/>
      <c r="Y2145" s="19"/>
      <c r="Z2145" s="19"/>
      <c r="AA2145" s="19"/>
      <c r="AB2145" s="19"/>
      <c r="AC2145" s="19"/>
      <c r="AD2145" s="19"/>
      <c r="AE2145" s="19"/>
      <c r="AF2145" s="19"/>
    </row>
    <row r="2146" spans="1:32" x14ac:dyDescent="0.25">
      <c r="A2146" s="19"/>
      <c r="B2146" s="19"/>
      <c r="C2146" s="19"/>
      <c r="D2146" s="19"/>
      <c r="E2146" s="19"/>
      <c r="F2146" s="19"/>
      <c r="G2146" s="19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61"/>
      <c r="T2146" s="19"/>
      <c r="U2146" s="19"/>
      <c r="V2146" s="20"/>
      <c r="W2146" s="20"/>
      <c r="X2146" s="19"/>
      <c r="Y2146" s="19"/>
      <c r="Z2146" s="19"/>
      <c r="AA2146" s="19"/>
      <c r="AB2146" s="19"/>
      <c r="AC2146" s="19"/>
      <c r="AD2146" s="19"/>
      <c r="AE2146" s="19"/>
      <c r="AF2146" s="19"/>
    </row>
    <row r="2147" spans="1:32" x14ac:dyDescent="0.25">
      <c r="A2147" s="19"/>
      <c r="B2147" s="19"/>
      <c r="C2147" s="19"/>
      <c r="D2147" s="19"/>
      <c r="E2147" s="19"/>
      <c r="F2147" s="19"/>
      <c r="G2147" s="19"/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61"/>
      <c r="T2147" s="19"/>
      <c r="U2147" s="19"/>
      <c r="V2147" s="20"/>
      <c r="W2147" s="20"/>
      <c r="X2147" s="19"/>
      <c r="Y2147" s="19"/>
      <c r="Z2147" s="19"/>
      <c r="AA2147" s="19"/>
      <c r="AB2147" s="19"/>
      <c r="AC2147" s="19"/>
      <c r="AD2147" s="19"/>
      <c r="AE2147" s="19"/>
      <c r="AF2147" s="19"/>
    </row>
    <row r="2148" spans="1:32" x14ac:dyDescent="0.25">
      <c r="A2148" s="19"/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61"/>
      <c r="T2148" s="19"/>
      <c r="U2148" s="19"/>
      <c r="V2148" s="20"/>
      <c r="W2148" s="20"/>
      <c r="X2148" s="19"/>
      <c r="Y2148" s="19"/>
      <c r="Z2148" s="19"/>
      <c r="AA2148" s="19"/>
      <c r="AB2148" s="19"/>
      <c r="AC2148" s="19"/>
      <c r="AD2148" s="19"/>
      <c r="AE2148" s="19"/>
      <c r="AF2148" s="19"/>
    </row>
    <row r="2149" spans="1:32" x14ac:dyDescent="0.25">
      <c r="A2149" s="19"/>
      <c r="B2149" s="19"/>
      <c r="C2149" s="19"/>
      <c r="D2149" s="19"/>
      <c r="E2149" s="19"/>
      <c r="F2149" s="19"/>
      <c r="G2149" s="19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61"/>
      <c r="T2149" s="19"/>
      <c r="U2149" s="19"/>
      <c r="V2149" s="20"/>
      <c r="W2149" s="20"/>
      <c r="X2149" s="19"/>
      <c r="Y2149" s="19"/>
      <c r="Z2149" s="19"/>
      <c r="AA2149" s="19"/>
      <c r="AB2149" s="19"/>
      <c r="AC2149" s="19"/>
      <c r="AD2149" s="19"/>
      <c r="AE2149" s="19"/>
      <c r="AF2149" s="19"/>
    </row>
    <row r="2150" spans="1:32" x14ac:dyDescent="0.25">
      <c r="A2150" s="19"/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61"/>
      <c r="T2150" s="19"/>
      <c r="U2150" s="19"/>
      <c r="V2150" s="20"/>
      <c r="W2150" s="20"/>
      <c r="X2150" s="19"/>
      <c r="Y2150" s="19"/>
      <c r="Z2150" s="19"/>
      <c r="AA2150" s="19"/>
      <c r="AB2150" s="19"/>
      <c r="AC2150" s="19"/>
      <c r="AD2150" s="19"/>
      <c r="AE2150" s="19"/>
      <c r="AF2150" s="19"/>
    </row>
    <row r="2151" spans="1:32" x14ac:dyDescent="0.25">
      <c r="A2151" s="19"/>
      <c r="B2151" s="19"/>
      <c r="C2151" s="19"/>
      <c r="D2151" s="19"/>
      <c r="E2151" s="19"/>
      <c r="F2151" s="19"/>
      <c r="G2151" s="19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61"/>
      <c r="T2151" s="19"/>
      <c r="U2151" s="19"/>
      <c r="V2151" s="20"/>
      <c r="W2151" s="20"/>
      <c r="X2151" s="19"/>
      <c r="Y2151" s="19"/>
      <c r="Z2151" s="19"/>
      <c r="AA2151" s="19"/>
      <c r="AB2151" s="19"/>
      <c r="AC2151" s="19"/>
      <c r="AD2151" s="19"/>
      <c r="AE2151" s="19"/>
      <c r="AF2151" s="19"/>
    </row>
    <row r="2152" spans="1:32" x14ac:dyDescent="0.25">
      <c r="A2152" s="19"/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61"/>
      <c r="T2152" s="19"/>
      <c r="U2152" s="19"/>
      <c r="V2152" s="20"/>
      <c r="W2152" s="20"/>
      <c r="X2152" s="19"/>
      <c r="Y2152" s="19"/>
      <c r="Z2152" s="19"/>
      <c r="AA2152" s="19"/>
      <c r="AB2152" s="19"/>
      <c r="AC2152" s="19"/>
      <c r="AD2152" s="19"/>
      <c r="AE2152" s="19"/>
      <c r="AF2152" s="19"/>
    </row>
    <row r="2153" spans="1:32" x14ac:dyDescent="0.25">
      <c r="A2153" s="19"/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61"/>
      <c r="T2153" s="19"/>
      <c r="U2153" s="19"/>
      <c r="V2153" s="20"/>
      <c r="W2153" s="20"/>
      <c r="X2153" s="19"/>
      <c r="Y2153" s="19"/>
      <c r="Z2153" s="19"/>
      <c r="AA2153" s="19"/>
      <c r="AB2153" s="19"/>
      <c r="AC2153" s="19"/>
      <c r="AD2153" s="19"/>
      <c r="AE2153" s="19"/>
      <c r="AF2153" s="19"/>
    </row>
    <row r="2154" spans="1:32" x14ac:dyDescent="0.25">
      <c r="A2154" s="19"/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61"/>
      <c r="T2154" s="19"/>
      <c r="U2154" s="19"/>
      <c r="V2154" s="20"/>
      <c r="W2154" s="20"/>
      <c r="X2154" s="19"/>
      <c r="Y2154" s="19"/>
      <c r="Z2154" s="19"/>
      <c r="AA2154" s="19"/>
      <c r="AB2154" s="19"/>
      <c r="AC2154" s="19"/>
      <c r="AD2154" s="19"/>
      <c r="AE2154" s="19"/>
      <c r="AF2154" s="19"/>
    </row>
    <row r="2155" spans="1:32" x14ac:dyDescent="0.25">
      <c r="A2155" s="19"/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61"/>
      <c r="T2155" s="19"/>
      <c r="U2155" s="19"/>
      <c r="V2155" s="20"/>
      <c r="W2155" s="20"/>
      <c r="X2155" s="19"/>
      <c r="Y2155" s="19"/>
      <c r="Z2155" s="19"/>
      <c r="AA2155" s="19"/>
      <c r="AB2155" s="19"/>
      <c r="AC2155" s="19"/>
      <c r="AD2155" s="19"/>
      <c r="AE2155" s="19"/>
      <c r="AF2155" s="19"/>
    </row>
    <row r="2156" spans="1:32" x14ac:dyDescent="0.25">
      <c r="A2156" s="19"/>
      <c r="B2156" s="19"/>
      <c r="C2156" s="19"/>
      <c r="D2156" s="19"/>
      <c r="E2156" s="19"/>
      <c r="F2156" s="19"/>
      <c r="G2156" s="19"/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61"/>
      <c r="T2156" s="19"/>
      <c r="U2156" s="19"/>
      <c r="V2156" s="20"/>
      <c r="W2156" s="20"/>
      <c r="X2156" s="19"/>
      <c r="Y2156" s="19"/>
      <c r="Z2156" s="19"/>
      <c r="AA2156" s="19"/>
      <c r="AB2156" s="19"/>
      <c r="AC2156" s="19"/>
      <c r="AD2156" s="19"/>
      <c r="AE2156" s="19"/>
      <c r="AF2156" s="19"/>
    </row>
    <row r="2157" spans="1:32" x14ac:dyDescent="0.25">
      <c r="A2157" s="19"/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61"/>
      <c r="T2157" s="19"/>
      <c r="U2157" s="19"/>
      <c r="V2157" s="20"/>
      <c r="W2157" s="20"/>
      <c r="X2157" s="19"/>
      <c r="Y2157" s="19"/>
      <c r="Z2157" s="19"/>
      <c r="AA2157" s="19"/>
      <c r="AB2157" s="19"/>
      <c r="AC2157" s="19"/>
      <c r="AD2157" s="19"/>
      <c r="AE2157" s="19"/>
      <c r="AF2157" s="19"/>
    </row>
    <row r="2158" spans="1:32" x14ac:dyDescent="0.25">
      <c r="A2158" s="19"/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61"/>
      <c r="T2158" s="19"/>
      <c r="U2158" s="19"/>
      <c r="V2158" s="20"/>
      <c r="W2158" s="20"/>
      <c r="X2158" s="19"/>
      <c r="Y2158" s="19"/>
      <c r="Z2158" s="19"/>
      <c r="AA2158" s="19"/>
      <c r="AB2158" s="19"/>
      <c r="AC2158" s="19"/>
      <c r="AD2158" s="19"/>
    </row>
    <row r="2159" spans="1:32" x14ac:dyDescent="0.25">
      <c r="A2159" s="19"/>
      <c r="B2159" s="19"/>
      <c r="C2159" s="19"/>
      <c r="D2159" s="19"/>
      <c r="E2159" s="19"/>
      <c r="F2159" s="19"/>
      <c r="G2159" s="19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61"/>
      <c r="T2159" s="19"/>
      <c r="U2159" s="19"/>
      <c r="V2159" s="20"/>
      <c r="W2159" s="20"/>
      <c r="X2159" s="19"/>
      <c r="Y2159" s="19"/>
      <c r="Z2159" s="19"/>
      <c r="AA2159" s="19"/>
      <c r="AB2159" s="19"/>
      <c r="AC2159" s="19"/>
      <c r="AD2159" s="19"/>
    </row>
    <row r="2160" spans="1:32" x14ac:dyDescent="0.25">
      <c r="A2160" s="19"/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61"/>
      <c r="T2160" s="19"/>
      <c r="U2160" s="19"/>
      <c r="V2160" s="20"/>
      <c r="W2160" s="20"/>
      <c r="X2160" s="19"/>
      <c r="Y2160" s="19"/>
      <c r="Z2160" s="19"/>
      <c r="AA2160" s="19"/>
      <c r="AB2160" s="19"/>
      <c r="AC2160" s="19"/>
      <c r="AD2160" s="19"/>
    </row>
    <row r="2161" spans="1:31" x14ac:dyDescent="0.25">
      <c r="A2161" s="19"/>
      <c r="B2161" s="19"/>
      <c r="C2161" s="19"/>
      <c r="D2161" s="19"/>
      <c r="E2161" s="19"/>
      <c r="F2161" s="19"/>
      <c r="G2161" s="19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61"/>
      <c r="T2161" s="19"/>
      <c r="U2161" s="19"/>
      <c r="V2161" s="20"/>
      <c r="W2161" s="20"/>
      <c r="X2161" s="19"/>
      <c r="Y2161" s="19"/>
      <c r="Z2161" s="19"/>
      <c r="AA2161" s="19"/>
      <c r="AB2161" s="19"/>
      <c r="AC2161" s="19"/>
      <c r="AD2161" s="19"/>
    </row>
    <row r="2162" spans="1:31" x14ac:dyDescent="0.25">
      <c r="A2162" s="19"/>
      <c r="B2162" s="19"/>
      <c r="C2162" s="19"/>
      <c r="D2162" s="19"/>
      <c r="E2162" s="19"/>
      <c r="F2162" s="19"/>
      <c r="G2162" s="19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61"/>
      <c r="T2162" s="19"/>
      <c r="U2162" s="19"/>
      <c r="V2162" s="20"/>
      <c r="W2162" s="20"/>
      <c r="X2162" s="19"/>
      <c r="Y2162" s="19"/>
      <c r="Z2162" s="19"/>
      <c r="AA2162" s="19"/>
      <c r="AB2162" s="19"/>
      <c r="AC2162" s="19"/>
      <c r="AD2162" s="19"/>
    </row>
    <row r="2163" spans="1:31" x14ac:dyDescent="0.25">
      <c r="A2163" s="19"/>
      <c r="B2163" s="19"/>
      <c r="C2163" s="19"/>
      <c r="D2163" s="19"/>
      <c r="E2163" s="19"/>
      <c r="F2163" s="19"/>
      <c r="G2163" s="19"/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61"/>
      <c r="T2163" s="19"/>
      <c r="U2163" s="19"/>
      <c r="V2163" s="20"/>
      <c r="W2163" s="20"/>
      <c r="X2163" s="19"/>
      <c r="Y2163" s="19"/>
      <c r="Z2163" s="19"/>
      <c r="AA2163" s="19"/>
      <c r="AB2163" s="19"/>
      <c r="AC2163" s="19"/>
      <c r="AD2163" s="19"/>
    </row>
    <row r="2164" spans="1:31" x14ac:dyDescent="0.25">
      <c r="A2164" s="19"/>
      <c r="B2164" s="19"/>
      <c r="C2164" s="19"/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61"/>
      <c r="T2164" s="19"/>
      <c r="U2164" s="19"/>
      <c r="V2164" s="20"/>
      <c r="W2164" s="20"/>
      <c r="X2164" s="19"/>
      <c r="Y2164" s="19"/>
      <c r="Z2164" s="19"/>
      <c r="AA2164" s="19"/>
      <c r="AB2164" s="19"/>
      <c r="AC2164" s="19"/>
      <c r="AD2164" s="19"/>
    </row>
    <row r="2165" spans="1:31" x14ac:dyDescent="0.25">
      <c r="A2165" s="19"/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61"/>
      <c r="T2165" s="19"/>
      <c r="U2165" s="19"/>
      <c r="V2165" s="20"/>
      <c r="W2165" s="20"/>
      <c r="X2165" s="19"/>
      <c r="Y2165" s="19"/>
      <c r="Z2165" s="19"/>
      <c r="AA2165" s="19"/>
      <c r="AB2165" s="19"/>
      <c r="AC2165" s="19"/>
      <c r="AD2165" s="19"/>
    </row>
    <row r="2166" spans="1:31" x14ac:dyDescent="0.25">
      <c r="A2166" s="19"/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61"/>
      <c r="T2166" s="19"/>
      <c r="U2166" s="19"/>
      <c r="V2166" s="20"/>
      <c r="W2166" s="20"/>
      <c r="X2166" s="19"/>
      <c r="Y2166" s="19"/>
      <c r="Z2166" s="19"/>
      <c r="AA2166" s="19"/>
      <c r="AB2166" s="19"/>
      <c r="AC2166" s="19"/>
      <c r="AD2166" s="19"/>
    </row>
    <row r="2167" spans="1:31" x14ac:dyDescent="0.25">
      <c r="A2167" s="19"/>
      <c r="B2167" s="19"/>
      <c r="C2167" s="19"/>
      <c r="D2167" s="19"/>
      <c r="E2167" s="19"/>
      <c r="F2167" s="19"/>
      <c r="G2167" s="19"/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61"/>
      <c r="T2167" s="19"/>
      <c r="U2167" s="19"/>
      <c r="V2167" s="20"/>
      <c r="W2167" s="20"/>
      <c r="X2167" s="19"/>
      <c r="Y2167" s="19"/>
      <c r="Z2167" s="19"/>
      <c r="AA2167" s="19"/>
      <c r="AB2167" s="19"/>
      <c r="AC2167" s="19"/>
      <c r="AD2167" s="19"/>
    </row>
    <row r="2168" spans="1:31" x14ac:dyDescent="0.25">
      <c r="A2168" s="19"/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61"/>
      <c r="T2168" s="19"/>
      <c r="U2168" s="19"/>
      <c r="V2168" s="20"/>
      <c r="W2168" s="20"/>
      <c r="X2168" s="19"/>
      <c r="Y2168" s="19"/>
      <c r="Z2168" s="19"/>
      <c r="AA2168" s="19"/>
      <c r="AB2168" s="19"/>
      <c r="AC2168" s="19"/>
      <c r="AD2168" s="19"/>
    </row>
    <row r="2169" spans="1:31" x14ac:dyDescent="0.25">
      <c r="A2169" s="19"/>
      <c r="B2169" s="19"/>
      <c r="C2169" s="19"/>
      <c r="D2169" s="19"/>
      <c r="E2169" s="19"/>
      <c r="F2169" s="19"/>
      <c r="G2169" s="19"/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61"/>
      <c r="T2169" s="19"/>
      <c r="U2169" s="19"/>
      <c r="V2169" s="20"/>
      <c r="W2169" s="20"/>
      <c r="X2169" s="19"/>
      <c r="Y2169" s="19"/>
      <c r="Z2169" s="19"/>
      <c r="AA2169" s="19"/>
      <c r="AB2169" s="19"/>
      <c r="AC2169" s="19"/>
      <c r="AD2169" s="19"/>
    </row>
    <row r="2170" spans="1:31" x14ac:dyDescent="0.25">
      <c r="A2170" s="19"/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61"/>
      <c r="T2170" s="19"/>
      <c r="U2170" s="19"/>
      <c r="V2170" s="20"/>
      <c r="W2170" s="20"/>
      <c r="X2170" s="19"/>
      <c r="Y2170" s="19"/>
      <c r="Z2170" s="19"/>
      <c r="AA2170" s="19"/>
      <c r="AB2170" s="19"/>
      <c r="AC2170" s="19"/>
      <c r="AD2170" s="19"/>
      <c r="AE2170" s="17"/>
    </row>
    <row r="2171" spans="1:31" x14ac:dyDescent="0.25">
      <c r="A2171" s="19"/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61"/>
      <c r="T2171" s="19"/>
      <c r="U2171" s="19"/>
      <c r="V2171" s="20"/>
      <c r="W2171" s="20"/>
      <c r="X2171" s="19"/>
      <c r="Y2171" s="19"/>
      <c r="Z2171" s="19"/>
      <c r="AA2171" s="19"/>
      <c r="AB2171" s="19"/>
      <c r="AC2171" s="19"/>
      <c r="AD2171" s="19"/>
      <c r="AE2171" s="17"/>
    </row>
    <row r="2172" spans="1:31" x14ac:dyDescent="0.25">
      <c r="A2172" s="19"/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61"/>
      <c r="T2172" s="19"/>
      <c r="U2172" s="19"/>
      <c r="V2172" s="20"/>
      <c r="W2172" s="20"/>
      <c r="X2172" s="19"/>
      <c r="Y2172" s="19"/>
      <c r="Z2172" s="19"/>
      <c r="AA2172" s="19"/>
      <c r="AB2172" s="19"/>
      <c r="AC2172" s="19"/>
      <c r="AD2172" s="19"/>
      <c r="AE2172" s="17"/>
    </row>
    <row r="2173" spans="1:31" x14ac:dyDescent="0.25">
      <c r="A2173" s="19"/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61"/>
      <c r="T2173" s="19"/>
      <c r="U2173" s="19"/>
      <c r="V2173" s="20"/>
      <c r="W2173" s="20"/>
      <c r="X2173" s="19"/>
      <c r="Y2173" s="19"/>
      <c r="Z2173" s="19"/>
      <c r="AA2173" s="19"/>
      <c r="AB2173" s="19"/>
      <c r="AC2173" s="19"/>
      <c r="AD2173" s="19"/>
      <c r="AE2173" s="17"/>
    </row>
    <row r="2174" spans="1:31" x14ac:dyDescent="0.25">
      <c r="A2174" s="19"/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61"/>
      <c r="T2174" s="19"/>
      <c r="U2174" s="19"/>
      <c r="V2174" s="20"/>
      <c r="W2174" s="20"/>
      <c r="X2174" s="19"/>
      <c r="Y2174" s="19"/>
      <c r="Z2174" s="19"/>
      <c r="AA2174" s="19"/>
      <c r="AB2174" s="19"/>
      <c r="AC2174" s="19"/>
      <c r="AD2174" s="19"/>
      <c r="AE2174" s="17"/>
    </row>
    <row r="2175" spans="1:31" x14ac:dyDescent="0.25">
      <c r="A2175" s="19"/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61"/>
      <c r="T2175" s="19"/>
      <c r="U2175" s="19"/>
      <c r="V2175" s="20"/>
      <c r="W2175" s="20"/>
      <c r="X2175" s="19"/>
      <c r="Y2175" s="19"/>
      <c r="Z2175" s="19"/>
      <c r="AA2175" s="19"/>
      <c r="AB2175" s="19"/>
      <c r="AC2175" s="19"/>
      <c r="AD2175" s="19"/>
      <c r="AE2175" s="17"/>
    </row>
    <row r="2176" spans="1:31" x14ac:dyDescent="0.25">
      <c r="A2176" s="19"/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61"/>
      <c r="T2176" s="19"/>
      <c r="U2176" s="19"/>
      <c r="V2176" s="20"/>
      <c r="W2176" s="20"/>
      <c r="X2176" s="19"/>
      <c r="Y2176" s="19"/>
      <c r="Z2176" s="19"/>
      <c r="AA2176" s="19"/>
      <c r="AB2176" s="19"/>
      <c r="AC2176" s="19"/>
      <c r="AD2176" s="19"/>
      <c r="AE2176" s="17"/>
    </row>
    <row r="2177" spans="1:31" x14ac:dyDescent="0.25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61"/>
      <c r="T2177" s="19"/>
      <c r="U2177" s="19"/>
      <c r="V2177" s="20"/>
      <c r="W2177" s="20"/>
      <c r="X2177" s="19"/>
      <c r="Y2177" s="19"/>
      <c r="Z2177" s="19"/>
      <c r="AA2177" s="19"/>
      <c r="AB2177" s="19"/>
      <c r="AC2177" s="19"/>
      <c r="AD2177" s="19"/>
      <c r="AE2177" s="17"/>
    </row>
    <row r="2178" spans="1:31" x14ac:dyDescent="0.25">
      <c r="A2178" s="19"/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61"/>
      <c r="T2178" s="19"/>
      <c r="U2178" s="19"/>
      <c r="V2178" s="20"/>
      <c r="W2178" s="20"/>
      <c r="X2178" s="19"/>
      <c r="Y2178" s="19"/>
      <c r="Z2178" s="19"/>
      <c r="AA2178" s="19"/>
      <c r="AB2178" s="19"/>
      <c r="AC2178" s="19"/>
      <c r="AD2178" s="19"/>
      <c r="AE2178" s="17"/>
    </row>
    <row r="2179" spans="1:31" x14ac:dyDescent="0.25">
      <c r="A2179" s="19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61"/>
      <c r="T2179" s="19"/>
      <c r="U2179" s="19"/>
      <c r="V2179" s="20"/>
      <c r="W2179" s="20"/>
      <c r="X2179" s="19"/>
      <c r="Y2179" s="19"/>
      <c r="Z2179" s="19"/>
      <c r="AA2179" s="19"/>
      <c r="AB2179" s="19"/>
      <c r="AC2179" s="19"/>
      <c r="AD2179" s="19"/>
      <c r="AE2179" s="17"/>
    </row>
    <row r="2180" spans="1:31" x14ac:dyDescent="0.25">
      <c r="A2180" s="19"/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61"/>
      <c r="T2180" s="19"/>
      <c r="U2180" s="19"/>
      <c r="V2180" s="20"/>
      <c r="W2180" s="20"/>
      <c r="X2180" s="19"/>
      <c r="Y2180" s="19"/>
      <c r="Z2180" s="19"/>
      <c r="AA2180" s="19"/>
      <c r="AB2180" s="19"/>
      <c r="AC2180" s="19"/>
      <c r="AD2180" s="19"/>
      <c r="AE2180" s="17"/>
    </row>
    <row r="2181" spans="1:31" x14ac:dyDescent="0.25">
      <c r="A2181" s="19"/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61"/>
      <c r="T2181" s="19"/>
      <c r="U2181" s="19"/>
      <c r="V2181" s="20"/>
      <c r="W2181" s="20"/>
      <c r="X2181" s="19"/>
      <c r="Y2181" s="19"/>
      <c r="Z2181" s="19"/>
      <c r="AA2181" s="19"/>
      <c r="AB2181" s="19"/>
      <c r="AC2181" s="19"/>
      <c r="AD2181" s="19"/>
      <c r="AE2181" s="17"/>
    </row>
    <row r="2182" spans="1:31" x14ac:dyDescent="0.25">
      <c r="A2182" s="19"/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61"/>
      <c r="T2182" s="19"/>
      <c r="U2182" s="19"/>
      <c r="V2182" s="20"/>
      <c r="W2182" s="20"/>
      <c r="X2182" s="19"/>
      <c r="Y2182" s="19"/>
      <c r="Z2182" s="19"/>
      <c r="AA2182" s="19"/>
      <c r="AB2182" s="19"/>
      <c r="AC2182" s="19"/>
      <c r="AD2182" s="19"/>
      <c r="AE2182" s="17"/>
    </row>
    <row r="2183" spans="1:31" x14ac:dyDescent="0.25">
      <c r="A2183" s="19"/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61"/>
      <c r="T2183" s="19"/>
      <c r="U2183" s="19"/>
      <c r="V2183" s="20"/>
      <c r="W2183" s="20"/>
      <c r="X2183" s="19"/>
      <c r="Y2183" s="19"/>
      <c r="Z2183" s="19"/>
      <c r="AA2183" s="19"/>
      <c r="AB2183" s="19"/>
      <c r="AC2183" s="19"/>
      <c r="AD2183" s="19"/>
      <c r="AE2183" s="17"/>
    </row>
    <row r="2184" spans="1:31" x14ac:dyDescent="0.25">
      <c r="A2184" s="19"/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61"/>
      <c r="T2184" s="19"/>
      <c r="U2184" s="19"/>
      <c r="V2184" s="20"/>
      <c r="W2184" s="20"/>
      <c r="X2184" s="19"/>
      <c r="Y2184" s="19"/>
      <c r="Z2184" s="19"/>
      <c r="AA2184" s="19"/>
      <c r="AB2184" s="19"/>
      <c r="AC2184" s="19"/>
      <c r="AD2184" s="19"/>
      <c r="AE2184" s="17"/>
    </row>
    <row r="2185" spans="1:31" x14ac:dyDescent="0.25">
      <c r="A2185" s="19"/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61"/>
      <c r="T2185" s="19"/>
      <c r="U2185" s="19"/>
      <c r="V2185" s="20"/>
      <c r="W2185" s="20"/>
      <c r="X2185" s="19"/>
      <c r="Y2185" s="19"/>
      <c r="Z2185" s="19"/>
      <c r="AA2185" s="19"/>
      <c r="AB2185" s="19"/>
      <c r="AC2185" s="19"/>
      <c r="AD2185" s="19"/>
      <c r="AE2185" s="17"/>
    </row>
    <row r="2186" spans="1:31" x14ac:dyDescent="0.25">
      <c r="A2186" s="19"/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61"/>
      <c r="T2186" s="19"/>
      <c r="U2186" s="19"/>
      <c r="V2186" s="20"/>
      <c r="W2186" s="20"/>
      <c r="X2186" s="19"/>
      <c r="Y2186" s="19"/>
      <c r="Z2186" s="19"/>
      <c r="AA2186" s="19"/>
      <c r="AB2186" s="19"/>
      <c r="AC2186" s="19"/>
      <c r="AD2186" s="19"/>
      <c r="AE2186" s="17"/>
    </row>
    <row r="2187" spans="1:31" x14ac:dyDescent="0.25">
      <c r="A2187" s="19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61"/>
      <c r="T2187" s="19"/>
      <c r="U2187" s="19"/>
      <c r="V2187" s="20"/>
      <c r="W2187" s="20"/>
      <c r="X2187" s="19"/>
      <c r="Y2187" s="19"/>
      <c r="Z2187" s="19"/>
      <c r="AA2187" s="19"/>
      <c r="AB2187" s="19"/>
      <c r="AC2187" s="19"/>
      <c r="AD2187" s="19"/>
      <c r="AE2187" s="17"/>
    </row>
    <row r="2188" spans="1:31" x14ac:dyDescent="0.25">
      <c r="A2188" s="19"/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61"/>
      <c r="T2188" s="19"/>
      <c r="U2188" s="19"/>
      <c r="V2188" s="20"/>
      <c r="W2188" s="20"/>
      <c r="X2188" s="19"/>
      <c r="Y2188" s="19"/>
      <c r="Z2188" s="19"/>
      <c r="AA2188" s="19"/>
      <c r="AB2188" s="19"/>
      <c r="AC2188" s="19"/>
      <c r="AD2188" s="19"/>
      <c r="AE2188" s="17"/>
    </row>
    <row r="2189" spans="1:31" x14ac:dyDescent="0.25">
      <c r="A2189" s="19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61"/>
      <c r="T2189" s="19"/>
      <c r="U2189" s="19"/>
      <c r="V2189" s="20"/>
      <c r="W2189" s="20"/>
      <c r="X2189" s="19"/>
      <c r="Y2189" s="19"/>
      <c r="Z2189" s="19"/>
      <c r="AA2189" s="19"/>
      <c r="AB2189" s="19"/>
      <c r="AC2189" s="19"/>
      <c r="AD2189" s="19"/>
      <c r="AE2189" s="17"/>
    </row>
    <row r="2190" spans="1:31" x14ac:dyDescent="0.25">
      <c r="A2190" s="19"/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61"/>
      <c r="T2190" s="19"/>
      <c r="U2190" s="19"/>
      <c r="V2190" s="20"/>
      <c r="W2190" s="20"/>
      <c r="X2190" s="19"/>
      <c r="Y2190" s="19"/>
      <c r="Z2190" s="19"/>
      <c r="AA2190" s="19"/>
      <c r="AB2190" s="19"/>
      <c r="AC2190" s="19"/>
      <c r="AD2190" s="19"/>
      <c r="AE2190" s="17"/>
    </row>
    <row r="2191" spans="1:31" x14ac:dyDescent="0.25">
      <c r="A2191" s="19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61"/>
      <c r="T2191" s="19"/>
      <c r="U2191" s="19"/>
      <c r="V2191" s="20"/>
      <c r="W2191" s="20"/>
      <c r="X2191" s="19"/>
      <c r="Y2191" s="19"/>
      <c r="Z2191" s="19"/>
      <c r="AA2191" s="19"/>
      <c r="AB2191" s="19"/>
      <c r="AC2191" s="19"/>
      <c r="AD2191" s="19"/>
      <c r="AE2191" s="17"/>
    </row>
    <row r="2192" spans="1:31" x14ac:dyDescent="0.25">
      <c r="A2192" s="19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61"/>
      <c r="T2192" s="19"/>
      <c r="U2192" s="19"/>
      <c r="V2192" s="20"/>
      <c r="W2192" s="20"/>
      <c r="X2192" s="19"/>
      <c r="Y2192" s="19"/>
      <c r="Z2192" s="19"/>
      <c r="AA2192" s="19"/>
      <c r="AB2192" s="19"/>
      <c r="AC2192" s="19"/>
      <c r="AD2192" s="19"/>
      <c r="AE2192" s="17"/>
    </row>
    <row r="2193" spans="1:31" x14ac:dyDescent="0.25">
      <c r="A2193" s="19"/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61"/>
      <c r="T2193" s="19"/>
      <c r="U2193" s="19"/>
      <c r="V2193" s="20"/>
      <c r="W2193" s="20"/>
      <c r="X2193" s="19"/>
      <c r="Y2193" s="19"/>
      <c r="Z2193" s="19"/>
      <c r="AA2193" s="19"/>
      <c r="AB2193" s="19"/>
      <c r="AC2193" s="19"/>
      <c r="AD2193" s="19"/>
      <c r="AE2193" s="17"/>
    </row>
    <row r="2194" spans="1:31" x14ac:dyDescent="0.25">
      <c r="A2194" s="19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61"/>
      <c r="T2194" s="19"/>
      <c r="U2194" s="19"/>
      <c r="V2194" s="20"/>
      <c r="W2194" s="20"/>
      <c r="X2194" s="19"/>
      <c r="Y2194" s="19"/>
      <c r="Z2194" s="19"/>
      <c r="AA2194" s="19"/>
      <c r="AB2194" s="19"/>
      <c r="AC2194" s="19"/>
      <c r="AD2194" s="19"/>
      <c r="AE2194" s="17"/>
    </row>
    <row r="2195" spans="1:31" x14ac:dyDescent="0.25">
      <c r="A2195" s="19"/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61"/>
      <c r="T2195" s="19"/>
      <c r="U2195" s="19"/>
      <c r="V2195" s="20"/>
      <c r="W2195" s="20"/>
      <c r="X2195" s="19"/>
      <c r="Y2195" s="19"/>
      <c r="Z2195" s="19"/>
      <c r="AA2195" s="19"/>
      <c r="AB2195" s="19"/>
      <c r="AC2195" s="19"/>
      <c r="AD2195" s="19"/>
      <c r="AE2195" s="17"/>
    </row>
    <row r="2196" spans="1:31" x14ac:dyDescent="0.25">
      <c r="A2196" s="19"/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61"/>
      <c r="T2196" s="19"/>
      <c r="U2196" s="19"/>
      <c r="V2196" s="20"/>
      <c r="W2196" s="20"/>
      <c r="X2196" s="19"/>
      <c r="Y2196" s="19"/>
      <c r="Z2196" s="19"/>
      <c r="AA2196" s="19"/>
      <c r="AB2196" s="19"/>
      <c r="AC2196" s="19"/>
      <c r="AD2196" s="19"/>
      <c r="AE2196" s="17"/>
    </row>
    <row r="2197" spans="1:31" x14ac:dyDescent="0.25">
      <c r="A2197" s="19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61"/>
      <c r="T2197" s="19"/>
      <c r="U2197" s="19"/>
      <c r="V2197" s="20"/>
      <c r="W2197" s="20"/>
      <c r="X2197" s="19"/>
      <c r="Y2197" s="19"/>
      <c r="Z2197" s="19"/>
      <c r="AA2197" s="19"/>
      <c r="AB2197" s="19"/>
      <c r="AC2197" s="19"/>
      <c r="AD2197" s="19"/>
      <c r="AE2197" s="17"/>
    </row>
    <row r="2198" spans="1:31" x14ac:dyDescent="0.25">
      <c r="A2198" s="19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61"/>
      <c r="T2198" s="19"/>
      <c r="U2198" s="19"/>
      <c r="V2198" s="20"/>
      <c r="W2198" s="20"/>
      <c r="X2198" s="19"/>
      <c r="Y2198" s="19"/>
      <c r="Z2198" s="19"/>
      <c r="AA2198" s="19"/>
      <c r="AB2198" s="19"/>
      <c r="AC2198" s="19"/>
      <c r="AD2198" s="19"/>
      <c r="AE2198" s="17"/>
    </row>
    <row r="2199" spans="1:31" x14ac:dyDescent="0.25">
      <c r="A2199" s="19"/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61"/>
      <c r="T2199" s="19"/>
      <c r="U2199" s="19"/>
      <c r="V2199" s="20"/>
      <c r="W2199" s="20"/>
      <c r="X2199" s="19"/>
      <c r="Y2199" s="19"/>
      <c r="Z2199" s="19"/>
      <c r="AA2199" s="19"/>
      <c r="AB2199" s="19"/>
      <c r="AC2199" s="19"/>
      <c r="AD2199" s="19"/>
      <c r="AE2199" s="17"/>
    </row>
    <row r="2200" spans="1:31" x14ac:dyDescent="0.25">
      <c r="A2200" s="19"/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61"/>
      <c r="T2200" s="19"/>
      <c r="U2200" s="19"/>
      <c r="V2200" s="20"/>
      <c r="W2200" s="20"/>
      <c r="X2200" s="19"/>
      <c r="Y2200" s="19"/>
      <c r="Z2200" s="19"/>
      <c r="AA2200" s="19"/>
      <c r="AB2200" s="19"/>
      <c r="AC2200" s="19"/>
      <c r="AD2200" s="19"/>
      <c r="AE2200" s="17"/>
    </row>
    <row r="2201" spans="1:31" x14ac:dyDescent="0.25">
      <c r="A2201" s="19"/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61"/>
      <c r="T2201" s="19"/>
      <c r="U2201" s="19"/>
      <c r="V2201" s="20"/>
      <c r="W2201" s="20"/>
      <c r="X2201" s="19"/>
      <c r="Y2201" s="19"/>
      <c r="Z2201" s="19"/>
      <c r="AA2201" s="19"/>
      <c r="AB2201" s="19"/>
      <c r="AC2201" s="19"/>
      <c r="AD2201" s="19"/>
      <c r="AE2201" s="17"/>
    </row>
    <row r="2202" spans="1:31" x14ac:dyDescent="0.25">
      <c r="A2202" s="19"/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61"/>
      <c r="T2202" s="19"/>
      <c r="U2202" s="19"/>
      <c r="V2202" s="20"/>
      <c r="W2202" s="20"/>
      <c r="X2202" s="19"/>
      <c r="Y2202" s="19"/>
      <c r="Z2202" s="19"/>
      <c r="AA2202" s="19"/>
      <c r="AB2202" s="19"/>
      <c r="AC2202" s="19"/>
      <c r="AD2202" s="19"/>
      <c r="AE2202" s="17"/>
    </row>
    <row r="2203" spans="1:31" x14ac:dyDescent="0.25">
      <c r="A2203" s="19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61"/>
      <c r="T2203" s="19"/>
      <c r="U2203" s="19"/>
      <c r="V2203" s="20"/>
      <c r="W2203" s="20"/>
      <c r="X2203" s="19"/>
      <c r="Y2203" s="19"/>
      <c r="Z2203" s="19"/>
      <c r="AA2203" s="19"/>
      <c r="AB2203" s="19"/>
      <c r="AC2203" s="19"/>
      <c r="AD2203" s="19"/>
      <c r="AE2203" s="17"/>
    </row>
    <row r="2204" spans="1:31" x14ac:dyDescent="0.25">
      <c r="A2204" s="19"/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61"/>
      <c r="T2204" s="19"/>
      <c r="U2204" s="19"/>
      <c r="V2204" s="20"/>
      <c r="W2204" s="20"/>
      <c r="X2204" s="19"/>
      <c r="Y2204" s="19"/>
      <c r="Z2204" s="19"/>
      <c r="AA2204" s="19"/>
      <c r="AB2204" s="19"/>
      <c r="AC2204" s="19"/>
      <c r="AD2204" s="19"/>
      <c r="AE2204" s="17"/>
    </row>
    <row r="2205" spans="1:31" x14ac:dyDescent="0.25">
      <c r="A2205" s="19"/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61"/>
      <c r="T2205" s="19"/>
      <c r="U2205" s="19"/>
      <c r="V2205" s="20"/>
      <c r="W2205" s="20"/>
      <c r="X2205" s="19"/>
      <c r="Y2205" s="19"/>
      <c r="Z2205" s="19"/>
      <c r="AA2205" s="19"/>
      <c r="AB2205" s="19"/>
      <c r="AC2205" s="19"/>
      <c r="AD2205" s="19"/>
      <c r="AE2205" s="17"/>
    </row>
    <row r="2206" spans="1:31" x14ac:dyDescent="0.25">
      <c r="A2206" s="19"/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61"/>
      <c r="T2206" s="19"/>
      <c r="U2206" s="19"/>
      <c r="V2206" s="20"/>
      <c r="W2206" s="20"/>
      <c r="X2206" s="19"/>
      <c r="Y2206" s="19"/>
      <c r="Z2206" s="19"/>
      <c r="AA2206" s="19"/>
      <c r="AB2206" s="19"/>
      <c r="AC2206" s="19"/>
      <c r="AD2206" s="19"/>
      <c r="AE2206" s="17"/>
    </row>
    <row r="2207" spans="1:31" x14ac:dyDescent="0.25">
      <c r="A2207" s="19"/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61"/>
      <c r="T2207" s="19"/>
      <c r="U2207" s="19"/>
      <c r="V2207" s="20"/>
      <c r="W2207" s="20"/>
      <c r="X2207" s="19"/>
      <c r="Y2207" s="19"/>
      <c r="Z2207" s="19"/>
      <c r="AA2207" s="19"/>
      <c r="AB2207" s="19"/>
      <c r="AC2207" s="19"/>
      <c r="AD2207" s="19"/>
      <c r="AE2207" s="17"/>
    </row>
    <row r="2208" spans="1:31" x14ac:dyDescent="0.25">
      <c r="A2208" s="19"/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61"/>
      <c r="T2208" s="19"/>
      <c r="U2208" s="19"/>
      <c r="V2208" s="20"/>
      <c r="W2208" s="20"/>
      <c r="X2208" s="19"/>
      <c r="Y2208" s="19"/>
      <c r="Z2208" s="19"/>
      <c r="AA2208" s="19"/>
      <c r="AB2208" s="19"/>
      <c r="AC2208" s="19"/>
      <c r="AD2208" s="19"/>
      <c r="AE2208" s="17"/>
    </row>
    <row r="2209" spans="1:31" x14ac:dyDescent="0.25">
      <c r="A2209" s="19"/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61"/>
      <c r="T2209" s="19"/>
      <c r="U2209" s="19"/>
      <c r="V2209" s="20"/>
      <c r="W2209" s="20"/>
      <c r="X2209" s="19"/>
      <c r="Y2209" s="19"/>
      <c r="Z2209" s="19"/>
      <c r="AA2209" s="19"/>
      <c r="AB2209" s="19"/>
      <c r="AC2209" s="19"/>
      <c r="AD2209" s="19"/>
      <c r="AE2209" s="17"/>
    </row>
    <row r="2210" spans="1:31" x14ac:dyDescent="0.25">
      <c r="A2210" s="19"/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61"/>
      <c r="T2210" s="19"/>
      <c r="U2210" s="19"/>
      <c r="V2210" s="20"/>
      <c r="W2210" s="20"/>
      <c r="X2210" s="19"/>
      <c r="Y2210" s="19"/>
      <c r="Z2210" s="19"/>
      <c r="AA2210" s="19"/>
      <c r="AB2210" s="19"/>
      <c r="AC2210" s="19"/>
      <c r="AD2210" s="19"/>
      <c r="AE2210" s="17"/>
    </row>
    <row r="2211" spans="1:31" x14ac:dyDescent="0.25">
      <c r="A2211" s="19"/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61"/>
      <c r="T2211" s="19"/>
      <c r="U2211" s="19"/>
      <c r="V2211" s="20"/>
      <c r="W2211" s="20"/>
      <c r="X2211" s="19"/>
      <c r="Y2211" s="19"/>
      <c r="Z2211" s="19"/>
      <c r="AA2211" s="19"/>
      <c r="AB2211" s="19"/>
      <c r="AC2211" s="19"/>
      <c r="AD2211" s="19"/>
      <c r="AE2211" s="17"/>
    </row>
    <row r="2212" spans="1:31" x14ac:dyDescent="0.25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61"/>
      <c r="T2212" s="19"/>
      <c r="U2212" s="19"/>
      <c r="V2212" s="20"/>
      <c r="W2212" s="20"/>
      <c r="X2212" s="19"/>
      <c r="Y2212" s="19"/>
      <c r="Z2212" s="19"/>
      <c r="AA2212" s="19"/>
      <c r="AB2212" s="19"/>
      <c r="AC2212" s="19"/>
      <c r="AD2212" s="19"/>
      <c r="AE2212" s="17"/>
    </row>
    <row r="2213" spans="1:31" x14ac:dyDescent="0.25">
      <c r="A2213" s="19"/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61"/>
      <c r="T2213" s="19"/>
      <c r="U2213" s="19"/>
      <c r="V2213" s="20"/>
      <c r="W2213" s="20"/>
      <c r="X2213" s="19"/>
      <c r="Y2213" s="19"/>
      <c r="Z2213" s="19"/>
      <c r="AA2213" s="19"/>
      <c r="AB2213" s="19"/>
      <c r="AC2213" s="19"/>
      <c r="AD2213" s="19"/>
      <c r="AE2213" s="17"/>
    </row>
    <row r="2214" spans="1:31" x14ac:dyDescent="0.25">
      <c r="A2214" s="19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61"/>
      <c r="T2214" s="19"/>
      <c r="U2214" s="19"/>
      <c r="V2214" s="20"/>
      <c r="W2214" s="20"/>
      <c r="X2214" s="19"/>
      <c r="Y2214" s="19"/>
      <c r="Z2214" s="19"/>
      <c r="AA2214" s="19"/>
      <c r="AB2214" s="19"/>
      <c r="AC2214" s="19"/>
      <c r="AD2214" s="19"/>
      <c r="AE2214" s="17"/>
    </row>
    <row r="2215" spans="1:31" x14ac:dyDescent="0.25">
      <c r="A2215" s="19"/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61"/>
      <c r="T2215" s="19"/>
      <c r="U2215" s="19"/>
      <c r="V2215" s="20"/>
      <c r="W2215" s="20"/>
      <c r="X2215" s="19"/>
      <c r="Y2215" s="19"/>
      <c r="Z2215" s="19"/>
      <c r="AA2215" s="19"/>
      <c r="AB2215" s="19"/>
      <c r="AC2215" s="19"/>
      <c r="AD2215" s="19"/>
      <c r="AE2215" s="17"/>
    </row>
    <row r="2216" spans="1:31" x14ac:dyDescent="0.25">
      <c r="A2216" s="19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61"/>
      <c r="T2216" s="19"/>
      <c r="U2216" s="19"/>
      <c r="V2216" s="20"/>
      <c r="W2216" s="20"/>
      <c r="X2216" s="19"/>
      <c r="Y2216" s="19"/>
      <c r="Z2216" s="19"/>
      <c r="AA2216" s="19"/>
      <c r="AB2216" s="19"/>
      <c r="AC2216" s="19"/>
      <c r="AD2216" s="19"/>
      <c r="AE2216" s="17"/>
    </row>
    <row r="2217" spans="1:31" x14ac:dyDescent="0.25">
      <c r="A2217" s="19"/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61"/>
      <c r="T2217" s="19"/>
      <c r="U2217" s="19"/>
      <c r="V2217" s="20"/>
      <c r="W2217" s="20"/>
      <c r="X2217" s="19"/>
      <c r="Y2217" s="19"/>
      <c r="Z2217" s="19"/>
      <c r="AA2217" s="19"/>
      <c r="AB2217" s="19"/>
      <c r="AC2217" s="19"/>
      <c r="AD2217" s="19"/>
      <c r="AE2217" s="17"/>
    </row>
    <row r="2218" spans="1:31" x14ac:dyDescent="0.25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61"/>
      <c r="T2218" s="19"/>
      <c r="U2218" s="19"/>
      <c r="V2218" s="20"/>
      <c r="W2218" s="20"/>
      <c r="X2218" s="19"/>
      <c r="Y2218" s="19"/>
      <c r="Z2218" s="19"/>
      <c r="AA2218" s="19"/>
      <c r="AB2218" s="19"/>
      <c r="AC2218" s="19"/>
      <c r="AD2218" s="19"/>
      <c r="AE2218" s="17"/>
    </row>
    <row r="2219" spans="1:31" x14ac:dyDescent="0.25">
      <c r="A2219" s="19"/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61"/>
      <c r="T2219" s="19"/>
      <c r="U2219" s="19"/>
      <c r="V2219" s="20"/>
      <c r="W2219" s="20"/>
      <c r="X2219" s="19"/>
      <c r="Y2219" s="19"/>
      <c r="Z2219" s="19"/>
      <c r="AA2219" s="19"/>
      <c r="AB2219" s="19"/>
      <c r="AC2219" s="19"/>
      <c r="AD2219" s="19"/>
      <c r="AE2219" s="17"/>
    </row>
    <row r="2220" spans="1:31" x14ac:dyDescent="0.25">
      <c r="A2220" s="19"/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61"/>
      <c r="T2220" s="19"/>
      <c r="U2220" s="19"/>
      <c r="V2220" s="20"/>
      <c r="W2220" s="20"/>
      <c r="X2220" s="19"/>
      <c r="Y2220" s="19"/>
      <c r="Z2220" s="19"/>
      <c r="AA2220" s="19"/>
      <c r="AB2220" s="19"/>
      <c r="AC2220" s="19"/>
      <c r="AD2220" s="19"/>
      <c r="AE2220" s="17"/>
    </row>
    <row r="2221" spans="1:31" x14ac:dyDescent="0.25">
      <c r="A2221" s="19"/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61"/>
      <c r="T2221" s="19"/>
      <c r="U2221" s="19"/>
      <c r="V2221" s="20"/>
      <c r="W2221" s="20"/>
      <c r="X2221" s="19"/>
      <c r="Y2221" s="19"/>
      <c r="Z2221" s="19"/>
      <c r="AA2221" s="19"/>
      <c r="AB2221" s="19"/>
      <c r="AC2221" s="19"/>
      <c r="AD2221" s="19"/>
      <c r="AE2221" s="17"/>
    </row>
    <row r="2222" spans="1:31" x14ac:dyDescent="0.25">
      <c r="A2222" s="19"/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61"/>
      <c r="T2222" s="19"/>
      <c r="U2222" s="19"/>
      <c r="V2222" s="20"/>
      <c r="W2222" s="20"/>
      <c r="X2222" s="19"/>
      <c r="Y2222" s="19"/>
      <c r="Z2222" s="19"/>
      <c r="AA2222" s="19"/>
      <c r="AB2222" s="19"/>
      <c r="AC2222" s="19"/>
      <c r="AD2222" s="19"/>
      <c r="AE2222" s="17"/>
    </row>
    <row r="2223" spans="1:31" x14ac:dyDescent="0.25">
      <c r="A2223" s="19"/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61"/>
      <c r="T2223" s="19"/>
      <c r="U2223" s="19"/>
      <c r="V2223" s="20"/>
      <c r="W2223" s="20"/>
      <c r="X2223" s="19"/>
      <c r="Y2223" s="19"/>
      <c r="Z2223" s="19"/>
      <c r="AA2223" s="19"/>
      <c r="AB2223" s="19"/>
      <c r="AC2223" s="19"/>
      <c r="AD2223" s="19"/>
      <c r="AE2223" s="17"/>
    </row>
    <row r="2224" spans="1:31" x14ac:dyDescent="0.25">
      <c r="A2224" s="19"/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61"/>
      <c r="T2224" s="19"/>
      <c r="U2224" s="19"/>
      <c r="V2224" s="20"/>
      <c r="W2224" s="20"/>
      <c r="X2224" s="19"/>
      <c r="Y2224" s="19"/>
      <c r="Z2224" s="19"/>
      <c r="AA2224" s="19"/>
      <c r="AB2224" s="19"/>
      <c r="AC2224" s="19"/>
      <c r="AD2224" s="19"/>
      <c r="AE2224" s="17"/>
    </row>
    <row r="2225" spans="1:31" x14ac:dyDescent="0.25">
      <c r="A2225" s="19"/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61"/>
      <c r="T2225" s="19"/>
      <c r="U2225" s="19"/>
      <c r="V2225" s="20"/>
      <c r="W2225" s="20"/>
      <c r="X2225" s="19"/>
      <c r="Y2225" s="19"/>
      <c r="Z2225" s="19"/>
      <c r="AA2225" s="19"/>
      <c r="AB2225" s="19"/>
      <c r="AC2225" s="19"/>
      <c r="AD2225" s="19"/>
      <c r="AE2225" s="17"/>
    </row>
    <row r="2226" spans="1:31" x14ac:dyDescent="0.25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61"/>
      <c r="T2226" s="19"/>
      <c r="U2226" s="19"/>
      <c r="V2226" s="20"/>
      <c r="W2226" s="20"/>
      <c r="X2226" s="19"/>
      <c r="Y2226" s="19"/>
      <c r="Z2226" s="19"/>
      <c r="AA2226" s="19"/>
      <c r="AB2226" s="19"/>
      <c r="AC2226" s="19"/>
      <c r="AD2226" s="19"/>
      <c r="AE2226" s="17"/>
    </row>
    <row r="2227" spans="1:31" x14ac:dyDescent="0.25">
      <c r="A2227" s="19"/>
      <c r="B2227" s="19"/>
      <c r="C2227" s="19"/>
      <c r="D2227" s="19"/>
      <c r="E2227" s="19"/>
      <c r="F2227" s="19"/>
      <c r="G2227" s="19"/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61"/>
      <c r="T2227" s="19"/>
      <c r="U2227" s="19"/>
      <c r="V2227" s="20"/>
      <c r="W2227" s="20"/>
      <c r="X2227" s="19"/>
      <c r="Y2227" s="19"/>
      <c r="Z2227" s="19"/>
      <c r="AA2227" s="19"/>
      <c r="AB2227" s="19"/>
      <c r="AC2227" s="19"/>
      <c r="AD2227" s="19"/>
      <c r="AE2227" s="17"/>
    </row>
    <row r="2228" spans="1:31" x14ac:dyDescent="0.25">
      <c r="A2228" s="19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61"/>
      <c r="T2228" s="19"/>
      <c r="U2228" s="19"/>
      <c r="V2228" s="20"/>
      <c r="W2228" s="20"/>
      <c r="X2228" s="19"/>
      <c r="Y2228" s="19"/>
      <c r="Z2228" s="19"/>
      <c r="AA2228" s="19"/>
      <c r="AB2228" s="19"/>
      <c r="AC2228" s="19"/>
      <c r="AD2228" s="19"/>
      <c r="AE2228" s="17"/>
    </row>
    <row r="2229" spans="1:31" x14ac:dyDescent="0.25">
      <c r="A2229" s="19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61"/>
      <c r="T2229" s="19"/>
      <c r="U2229" s="19"/>
      <c r="V2229" s="20"/>
      <c r="W2229" s="20"/>
      <c r="X2229" s="19"/>
      <c r="Y2229" s="19"/>
      <c r="Z2229" s="19"/>
      <c r="AA2229" s="19"/>
      <c r="AB2229" s="19"/>
      <c r="AC2229" s="19"/>
      <c r="AD2229" s="19"/>
      <c r="AE2229" s="17"/>
    </row>
    <row r="2230" spans="1:31" x14ac:dyDescent="0.25">
      <c r="A2230" s="19"/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61"/>
      <c r="T2230" s="19"/>
      <c r="U2230" s="19"/>
      <c r="V2230" s="20"/>
      <c r="W2230" s="20"/>
      <c r="X2230" s="19"/>
      <c r="Y2230" s="19"/>
      <c r="Z2230" s="19"/>
      <c r="AA2230" s="19"/>
      <c r="AB2230" s="19"/>
      <c r="AC2230" s="19"/>
      <c r="AD2230" s="19"/>
      <c r="AE2230" s="17"/>
    </row>
    <row r="2231" spans="1:31" x14ac:dyDescent="0.25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61"/>
      <c r="T2231" s="19"/>
      <c r="U2231" s="19"/>
      <c r="V2231" s="20"/>
      <c r="W2231" s="20"/>
      <c r="X2231" s="19"/>
      <c r="Y2231" s="19"/>
      <c r="Z2231" s="19"/>
      <c r="AA2231" s="19"/>
      <c r="AB2231" s="19"/>
      <c r="AC2231" s="19"/>
      <c r="AD2231" s="19"/>
      <c r="AE2231" s="17"/>
    </row>
    <row r="2232" spans="1:31" x14ac:dyDescent="0.25">
      <c r="A2232" s="19"/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61"/>
      <c r="T2232" s="19"/>
      <c r="U2232" s="19"/>
      <c r="V2232" s="20"/>
      <c r="W2232" s="20"/>
      <c r="X2232" s="19"/>
      <c r="Y2232" s="19"/>
      <c r="Z2232" s="19"/>
      <c r="AA2232" s="19"/>
      <c r="AB2232" s="19"/>
      <c r="AC2232" s="19"/>
      <c r="AD2232" s="19"/>
      <c r="AE2232" s="17"/>
    </row>
    <row r="2233" spans="1:31" x14ac:dyDescent="0.25">
      <c r="A2233" s="19"/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61"/>
      <c r="T2233" s="19"/>
      <c r="U2233" s="19"/>
      <c r="V2233" s="20"/>
      <c r="W2233" s="20"/>
      <c r="X2233" s="19"/>
      <c r="Y2233" s="19"/>
      <c r="Z2233" s="19"/>
      <c r="AA2233" s="19"/>
      <c r="AB2233" s="19"/>
      <c r="AC2233" s="19"/>
      <c r="AD2233" s="19"/>
      <c r="AE2233" s="17"/>
    </row>
    <row r="2234" spans="1:31" x14ac:dyDescent="0.25">
      <c r="A2234" s="19"/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61"/>
      <c r="T2234" s="19"/>
      <c r="U2234" s="19"/>
      <c r="V2234" s="20"/>
      <c r="W2234" s="20"/>
      <c r="X2234" s="19"/>
      <c r="Y2234" s="19"/>
      <c r="Z2234" s="19"/>
      <c r="AA2234" s="19"/>
      <c r="AB2234" s="19"/>
      <c r="AC2234" s="19"/>
      <c r="AD2234" s="19"/>
      <c r="AE2234" s="17"/>
    </row>
    <row r="2235" spans="1:31" x14ac:dyDescent="0.25">
      <c r="A2235" s="19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61"/>
      <c r="T2235" s="19"/>
      <c r="U2235" s="19"/>
      <c r="V2235" s="20"/>
      <c r="W2235" s="20"/>
      <c r="X2235" s="19"/>
      <c r="Y2235" s="19"/>
      <c r="Z2235" s="19"/>
      <c r="AA2235" s="19"/>
      <c r="AB2235" s="19"/>
      <c r="AC2235" s="19"/>
      <c r="AD2235" s="19"/>
      <c r="AE2235" s="17"/>
    </row>
    <row r="2236" spans="1:31" x14ac:dyDescent="0.25">
      <c r="A2236" s="19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61"/>
      <c r="T2236" s="19"/>
      <c r="U2236" s="19"/>
      <c r="V2236" s="20"/>
      <c r="W2236" s="20"/>
      <c r="X2236" s="19"/>
      <c r="Y2236" s="19"/>
      <c r="Z2236" s="19"/>
      <c r="AA2236" s="19"/>
      <c r="AB2236" s="19"/>
      <c r="AC2236" s="19"/>
      <c r="AD2236" s="19"/>
      <c r="AE2236" s="17"/>
    </row>
    <row r="2237" spans="1:31" x14ac:dyDescent="0.25">
      <c r="A2237" s="19"/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61"/>
      <c r="T2237" s="19"/>
      <c r="U2237" s="19"/>
      <c r="V2237" s="20"/>
      <c r="W2237" s="20"/>
      <c r="X2237" s="19"/>
      <c r="Y2237" s="19"/>
      <c r="Z2237" s="19"/>
      <c r="AA2237" s="19"/>
      <c r="AB2237" s="19"/>
      <c r="AC2237" s="19"/>
      <c r="AD2237" s="19"/>
      <c r="AE2237" s="17"/>
    </row>
    <row r="2238" spans="1:31" x14ac:dyDescent="0.25">
      <c r="A2238" s="19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61"/>
      <c r="T2238" s="19"/>
      <c r="U2238" s="19"/>
      <c r="V2238" s="20"/>
      <c r="W2238" s="20"/>
      <c r="X2238" s="19"/>
      <c r="Y2238" s="19"/>
      <c r="Z2238" s="19"/>
      <c r="AA2238" s="19"/>
      <c r="AB2238" s="19"/>
      <c r="AC2238" s="19"/>
      <c r="AD2238" s="19"/>
      <c r="AE2238" s="17"/>
    </row>
    <row r="2239" spans="1:31" x14ac:dyDescent="0.25">
      <c r="A2239" s="19"/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61"/>
      <c r="T2239" s="19"/>
      <c r="U2239" s="19"/>
      <c r="V2239" s="20"/>
      <c r="W2239" s="20"/>
      <c r="X2239" s="19"/>
      <c r="Y2239" s="19"/>
      <c r="Z2239" s="19"/>
      <c r="AA2239" s="19"/>
      <c r="AB2239" s="19"/>
      <c r="AC2239" s="19"/>
      <c r="AD2239" s="19"/>
      <c r="AE2239" s="17"/>
    </row>
    <row r="2240" spans="1:31" x14ac:dyDescent="0.25">
      <c r="A2240" s="19"/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61"/>
      <c r="T2240" s="19"/>
      <c r="U2240" s="19"/>
      <c r="V2240" s="20"/>
      <c r="W2240" s="20"/>
      <c r="X2240" s="19"/>
      <c r="Y2240" s="19"/>
      <c r="Z2240" s="19"/>
      <c r="AA2240" s="19"/>
      <c r="AB2240" s="19"/>
      <c r="AC2240" s="19"/>
      <c r="AD2240" s="19"/>
      <c r="AE2240" s="17"/>
    </row>
    <row r="2241" spans="1:31" x14ac:dyDescent="0.25">
      <c r="A2241" s="19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61"/>
      <c r="T2241" s="19"/>
      <c r="U2241" s="19"/>
      <c r="V2241" s="20"/>
      <c r="W2241" s="20"/>
      <c r="X2241" s="19"/>
      <c r="Y2241" s="19"/>
      <c r="Z2241" s="19"/>
      <c r="AA2241" s="19"/>
      <c r="AB2241" s="19"/>
      <c r="AC2241" s="19"/>
      <c r="AD2241" s="19"/>
      <c r="AE2241" s="17"/>
    </row>
    <row r="2242" spans="1:31" x14ac:dyDescent="0.25">
      <c r="A2242" s="19"/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61"/>
      <c r="T2242" s="19"/>
      <c r="U2242" s="19"/>
      <c r="V2242" s="20"/>
      <c r="W2242" s="20"/>
      <c r="X2242" s="19"/>
      <c r="Y2242" s="19"/>
      <c r="Z2242" s="19"/>
      <c r="AA2242" s="19"/>
      <c r="AB2242" s="19"/>
      <c r="AC2242" s="19"/>
      <c r="AD2242" s="19"/>
      <c r="AE2242" s="17"/>
    </row>
    <row r="2243" spans="1:31" x14ac:dyDescent="0.25">
      <c r="A2243" s="19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61"/>
      <c r="T2243" s="19"/>
      <c r="U2243" s="19"/>
      <c r="V2243" s="20"/>
      <c r="W2243" s="20"/>
      <c r="X2243" s="19"/>
      <c r="Y2243" s="19"/>
      <c r="Z2243" s="19"/>
      <c r="AA2243" s="19"/>
      <c r="AB2243" s="19"/>
      <c r="AC2243" s="19"/>
      <c r="AD2243" s="19"/>
      <c r="AE2243" s="17"/>
    </row>
    <row r="2244" spans="1:31" x14ac:dyDescent="0.25">
      <c r="A2244" s="19"/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61"/>
      <c r="T2244" s="19"/>
      <c r="U2244" s="19"/>
      <c r="V2244" s="20"/>
      <c r="W2244" s="20"/>
      <c r="X2244" s="19"/>
      <c r="Y2244" s="19"/>
      <c r="Z2244" s="19"/>
      <c r="AA2244" s="19"/>
      <c r="AB2244" s="19"/>
      <c r="AC2244" s="19"/>
      <c r="AD2244" s="19"/>
    </row>
    <row r="2245" spans="1:31" x14ac:dyDescent="0.25">
      <c r="A2245" s="19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61"/>
      <c r="T2245" s="19"/>
      <c r="U2245" s="19"/>
      <c r="V2245" s="20"/>
      <c r="W2245" s="20"/>
      <c r="X2245" s="19"/>
      <c r="Y2245" s="19"/>
      <c r="Z2245" s="19"/>
      <c r="AA2245" s="19"/>
      <c r="AB2245" s="19"/>
      <c r="AC2245" s="19"/>
      <c r="AD2245" s="19"/>
    </row>
    <row r="2246" spans="1:31" x14ac:dyDescent="0.25">
      <c r="A2246" s="19"/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61"/>
      <c r="T2246" s="19"/>
      <c r="U2246" s="19"/>
      <c r="V2246" s="20"/>
      <c r="W2246" s="20"/>
      <c r="X2246" s="19"/>
      <c r="Y2246" s="19"/>
      <c r="Z2246" s="19"/>
      <c r="AA2246" s="19"/>
      <c r="AB2246" s="19"/>
      <c r="AC2246" s="19"/>
      <c r="AD2246" s="19"/>
    </row>
    <row r="2247" spans="1:31" x14ac:dyDescent="0.25">
      <c r="A2247" s="19"/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61"/>
      <c r="T2247" s="19"/>
      <c r="U2247" s="19"/>
      <c r="V2247" s="20"/>
      <c r="W2247" s="20"/>
      <c r="X2247" s="19"/>
      <c r="Y2247" s="19"/>
      <c r="Z2247" s="19"/>
      <c r="AA2247" s="19"/>
      <c r="AB2247" s="19"/>
      <c r="AC2247" s="19"/>
      <c r="AD2247" s="19"/>
    </row>
    <row r="2248" spans="1:31" x14ac:dyDescent="0.25">
      <c r="A2248" s="19"/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61"/>
      <c r="T2248" s="19"/>
      <c r="U2248" s="19"/>
      <c r="V2248" s="20"/>
      <c r="W2248" s="20"/>
      <c r="X2248" s="19"/>
      <c r="Y2248" s="19"/>
      <c r="Z2248" s="19"/>
      <c r="AA2248" s="19"/>
      <c r="AB2248" s="19"/>
      <c r="AC2248" s="19"/>
      <c r="AD2248" s="19"/>
    </row>
    <row r="2249" spans="1:31" x14ac:dyDescent="0.25">
      <c r="A2249" s="19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61"/>
      <c r="T2249" s="19"/>
      <c r="U2249" s="19"/>
      <c r="V2249" s="20"/>
      <c r="W2249" s="20"/>
      <c r="X2249" s="19"/>
      <c r="Y2249" s="19"/>
      <c r="Z2249" s="19"/>
      <c r="AA2249" s="19"/>
      <c r="AB2249" s="19"/>
      <c r="AC2249" s="19"/>
      <c r="AD2249" s="19"/>
    </row>
    <row r="2250" spans="1:31" x14ac:dyDescent="0.25">
      <c r="A2250" s="19"/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61"/>
      <c r="T2250" s="19"/>
      <c r="U2250" s="19"/>
      <c r="V2250" s="20"/>
      <c r="W2250" s="20"/>
      <c r="X2250" s="19"/>
      <c r="Y2250" s="19"/>
      <c r="Z2250" s="19"/>
      <c r="AA2250" s="19"/>
      <c r="AB2250" s="19"/>
      <c r="AC2250" s="19"/>
      <c r="AD2250" s="19"/>
    </row>
    <row r="2251" spans="1:31" x14ac:dyDescent="0.25">
      <c r="A2251" s="19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61"/>
      <c r="T2251" s="19"/>
      <c r="U2251" s="19"/>
      <c r="V2251" s="20"/>
      <c r="W2251" s="20"/>
      <c r="X2251" s="19"/>
      <c r="Y2251" s="19"/>
      <c r="Z2251" s="19"/>
      <c r="AA2251" s="19"/>
      <c r="AB2251" s="19"/>
      <c r="AC2251" s="19"/>
      <c r="AD2251" s="19"/>
    </row>
    <row r="2252" spans="1:31" x14ac:dyDescent="0.25">
      <c r="A2252" s="19"/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61"/>
      <c r="T2252" s="19"/>
      <c r="U2252" s="19"/>
      <c r="V2252" s="20"/>
      <c r="W2252" s="20"/>
      <c r="X2252" s="19"/>
      <c r="Y2252" s="19"/>
      <c r="Z2252" s="19"/>
      <c r="AA2252" s="19"/>
      <c r="AB2252" s="19"/>
      <c r="AC2252" s="19"/>
      <c r="AD2252" s="19"/>
    </row>
    <row r="2253" spans="1:31" x14ac:dyDescent="0.25">
      <c r="A2253" s="19"/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61"/>
      <c r="T2253" s="19"/>
      <c r="U2253" s="19"/>
      <c r="V2253" s="20"/>
      <c r="W2253" s="20"/>
      <c r="X2253" s="19"/>
      <c r="Y2253" s="19"/>
      <c r="Z2253" s="19"/>
      <c r="AA2253" s="19"/>
      <c r="AB2253" s="19"/>
      <c r="AC2253" s="19"/>
      <c r="AD2253" s="19"/>
    </row>
    <row r="2254" spans="1:31" x14ac:dyDescent="0.25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61"/>
      <c r="T2254" s="19"/>
      <c r="U2254" s="19"/>
      <c r="V2254" s="20"/>
      <c r="W2254" s="20"/>
      <c r="X2254" s="19"/>
      <c r="Y2254" s="19"/>
      <c r="Z2254" s="19"/>
      <c r="AA2254" s="19"/>
      <c r="AB2254" s="19"/>
      <c r="AC2254" s="19"/>
      <c r="AD2254" s="19"/>
    </row>
    <row r="2255" spans="1:31" x14ac:dyDescent="0.25">
      <c r="A2255" s="19"/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61"/>
      <c r="T2255" s="19"/>
      <c r="U2255" s="19"/>
      <c r="V2255" s="20"/>
      <c r="W2255" s="20"/>
      <c r="X2255" s="19"/>
      <c r="Y2255" s="19"/>
      <c r="Z2255" s="19"/>
      <c r="AA2255" s="19"/>
      <c r="AB2255" s="19"/>
      <c r="AC2255" s="19"/>
      <c r="AD2255" s="19"/>
    </row>
    <row r="2256" spans="1:31" x14ac:dyDescent="0.25">
      <c r="A2256" s="19"/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61"/>
      <c r="T2256" s="19"/>
      <c r="U2256" s="19"/>
      <c r="V2256" s="20"/>
      <c r="W2256" s="20"/>
      <c r="X2256" s="19"/>
      <c r="Y2256" s="19"/>
      <c r="Z2256" s="19"/>
      <c r="AA2256" s="19"/>
      <c r="AB2256" s="19"/>
      <c r="AC2256" s="19"/>
      <c r="AD2256" s="19"/>
    </row>
    <row r="2257" spans="1:32" x14ac:dyDescent="0.25">
      <c r="A2257" s="19"/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61"/>
      <c r="T2257" s="19"/>
      <c r="U2257" s="19"/>
      <c r="V2257" s="20"/>
      <c r="W2257" s="20"/>
      <c r="X2257" s="19"/>
      <c r="Y2257" s="19"/>
      <c r="Z2257" s="19"/>
      <c r="AA2257" s="19"/>
      <c r="AB2257" s="19"/>
      <c r="AC2257" s="19"/>
      <c r="AD2257" s="19"/>
      <c r="AE2257" s="19"/>
      <c r="AF2257" s="19"/>
    </row>
    <row r="2258" spans="1:32" x14ac:dyDescent="0.25">
      <c r="A2258" s="19"/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61"/>
      <c r="T2258" s="19"/>
      <c r="U2258" s="19"/>
      <c r="V2258" s="20"/>
      <c r="W2258" s="20"/>
      <c r="X2258" s="19"/>
      <c r="Y2258" s="19"/>
      <c r="Z2258" s="19"/>
      <c r="AA2258" s="19"/>
      <c r="AB2258" s="19"/>
      <c r="AC2258" s="19"/>
      <c r="AD2258" s="19"/>
      <c r="AE2258" s="19"/>
      <c r="AF2258" s="19"/>
    </row>
    <row r="2259" spans="1:32" x14ac:dyDescent="0.25">
      <c r="A2259" s="19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61"/>
      <c r="T2259" s="19"/>
      <c r="U2259" s="19"/>
      <c r="V2259" s="20"/>
      <c r="W2259" s="20"/>
      <c r="X2259" s="19"/>
      <c r="Y2259" s="19"/>
      <c r="Z2259" s="19"/>
      <c r="AA2259" s="19"/>
      <c r="AB2259" s="19"/>
      <c r="AC2259" s="19"/>
      <c r="AD2259" s="19"/>
      <c r="AE2259" s="19"/>
      <c r="AF2259" s="19"/>
    </row>
    <row r="2260" spans="1:32" x14ac:dyDescent="0.25">
      <c r="A2260" s="19"/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61"/>
      <c r="T2260" s="19"/>
      <c r="U2260" s="19"/>
      <c r="V2260" s="20"/>
      <c r="W2260" s="20"/>
      <c r="X2260" s="19"/>
      <c r="Y2260" s="19"/>
      <c r="Z2260" s="19"/>
      <c r="AA2260" s="19"/>
      <c r="AB2260" s="19"/>
      <c r="AC2260" s="19"/>
      <c r="AD2260" s="19"/>
      <c r="AE2260" s="19"/>
      <c r="AF2260" s="19"/>
    </row>
    <row r="2261" spans="1:32" x14ac:dyDescent="0.25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61"/>
      <c r="T2261" s="19"/>
      <c r="U2261" s="19"/>
      <c r="V2261" s="20"/>
      <c r="W2261" s="20"/>
      <c r="X2261" s="19"/>
      <c r="Y2261" s="19"/>
      <c r="Z2261" s="19"/>
      <c r="AA2261" s="19"/>
      <c r="AB2261" s="19"/>
      <c r="AC2261" s="19"/>
      <c r="AD2261" s="19"/>
      <c r="AE2261" s="19"/>
      <c r="AF2261" s="19"/>
    </row>
    <row r="2262" spans="1:32" x14ac:dyDescent="0.25">
      <c r="A2262" s="19"/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61"/>
      <c r="T2262" s="19"/>
      <c r="U2262" s="19"/>
      <c r="V2262" s="20"/>
      <c r="W2262" s="20"/>
      <c r="X2262" s="19"/>
      <c r="Y2262" s="19"/>
      <c r="Z2262" s="19"/>
      <c r="AA2262" s="19"/>
      <c r="AB2262" s="19"/>
      <c r="AC2262" s="19"/>
      <c r="AD2262" s="19"/>
      <c r="AE2262" s="19"/>
      <c r="AF2262" s="19"/>
    </row>
    <row r="2263" spans="1:32" x14ac:dyDescent="0.25">
      <c r="A2263" s="19"/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61"/>
      <c r="T2263" s="19"/>
      <c r="U2263" s="19"/>
      <c r="V2263" s="20"/>
      <c r="W2263" s="20"/>
      <c r="X2263" s="19"/>
      <c r="Y2263" s="19"/>
      <c r="Z2263" s="19"/>
      <c r="AA2263" s="19"/>
      <c r="AB2263" s="19"/>
      <c r="AC2263" s="19"/>
      <c r="AD2263" s="19"/>
      <c r="AE2263" s="19"/>
      <c r="AF2263" s="19"/>
    </row>
    <row r="2264" spans="1:32" x14ac:dyDescent="0.25">
      <c r="A2264" s="19"/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61"/>
      <c r="T2264" s="19"/>
      <c r="U2264" s="19"/>
      <c r="V2264" s="20"/>
      <c r="W2264" s="20"/>
      <c r="X2264" s="19"/>
      <c r="Y2264" s="19"/>
      <c r="Z2264" s="19"/>
      <c r="AA2264" s="19"/>
      <c r="AB2264" s="19"/>
      <c r="AC2264" s="19"/>
      <c r="AD2264" s="19"/>
      <c r="AE2264" s="19"/>
      <c r="AF2264" s="19"/>
    </row>
    <row r="2265" spans="1:32" x14ac:dyDescent="0.25">
      <c r="A2265" s="19"/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61"/>
      <c r="T2265" s="19"/>
      <c r="U2265" s="19"/>
      <c r="V2265" s="20"/>
      <c r="W2265" s="20"/>
      <c r="X2265" s="19"/>
      <c r="Y2265" s="19"/>
      <c r="Z2265" s="19"/>
      <c r="AA2265" s="19"/>
      <c r="AB2265" s="19"/>
      <c r="AC2265" s="19"/>
      <c r="AD2265" s="19"/>
      <c r="AE2265" s="19"/>
      <c r="AF2265" s="19"/>
    </row>
    <row r="2266" spans="1:32" x14ac:dyDescent="0.25">
      <c r="A2266" s="19"/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61"/>
      <c r="T2266" s="19"/>
      <c r="U2266" s="19"/>
      <c r="V2266" s="20"/>
      <c r="W2266" s="20"/>
      <c r="X2266" s="19"/>
      <c r="Y2266" s="19"/>
      <c r="Z2266" s="19"/>
      <c r="AA2266" s="19"/>
      <c r="AB2266" s="19"/>
      <c r="AC2266" s="19"/>
      <c r="AD2266" s="19"/>
      <c r="AE2266" s="19"/>
      <c r="AF2266" s="19"/>
    </row>
    <row r="2267" spans="1:32" x14ac:dyDescent="0.25">
      <c r="A2267" s="19"/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61"/>
      <c r="T2267" s="19"/>
      <c r="U2267" s="19"/>
      <c r="V2267" s="20"/>
      <c r="W2267" s="20"/>
      <c r="X2267" s="19"/>
      <c r="Y2267" s="19"/>
      <c r="Z2267" s="19"/>
      <c r="AA2267" s="19"/>
      <c r="AB2267" s="19"/>
      <c r="AC2267" s="19"/>
      <c r="AD2267" s="19"/>
      <c r="AE2267" s="19"/>
      <c r="AF2267" s="19"/>
    </row>
    <row r="2268" spans="1:32" x14ac:dyDescent="0.25">
      <c r="A2268" s="19"/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61"/>
      <c r="T2268" s="19"/>
      <c r="U2268" s="19"/>
      <c r="V2268" s="20"/>
      <c r="W2268" s="20"/>
      <c r="X2268" s="19"/>
      <c r="Y2268" s="19"/>
      <c r="Z2268" s="19"/>
      <c r="AA2268" s="19"/>
      <c r="AB2268" s="19"/>
      <c r="AC2268" s="19"/>
      <c r="AD2268" s="19"/>
      <c r="AE2268" s="19"/>
      <c r="AF2268" s="19"/>
    </row>
    <row r="2269" spans="1:32" x14ac:dyDescent="0.25">
      <c r="A2269" s="19"/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61"/>
      <c r="T2269" s="19"/>
      <c r="U2269" s="19"/>
      <c r="V2269" s="20"/>
      <c r="W2269" s="20"/>
      <c r="X2269" s="19"/>
      <c r="Y2269" s="19"/>
      <c r="Z2269" s="19"/>
      <c r="AA2269" s="19"/>
      <c r="AB2269" s="19"/>
      <c r="AC2269" s="19"/>
      <c r="AD2269" s="19"/>
      <c r="AE2269" s="19"/>
      <c r="AF2269" s="19"/>
    </row>
    <row r="2270" spans="1:32" x14ac:dyDescent="0.25">
      <c r="A2270" s="19"/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61"/>
      <c r="T2270" s="19"/>
      <c r="U2270" s="19"/>
      <c r="V2270" s="20"/>
      <c r="W2270" s="20"/>
      <c r="X2270" s="19"/>
      <c r="Y2270" s="19"/>
      <c r="Z2270" s="19"/>
      <c r="AA2270" s="19"/>
      <c r="AB2270" s="19"/>
      <c r="AC2270" s="19"/>
      <c r="AD2270" s="19"/>
      <c r="AE2270" s="19"/>
      <c r="AF2270" s="19"/>
    </row>
    <row r="2271" spans="1:32" x14ac:dyDescent="0.25">
      <c r="A2271" s="19"/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61"/>
      <c r="T2271" s="19"/>
      <c r="U2271" s="19"/>
      <c r="V2271" s="20"/>
      <c r="W2271" s="20"/>
      <c r="X2271" s="19"/>
      <c r="Y2271" s="19"/>
      <c r="Z2271" s="19"/>
      <c r="AA2271" s="19"/>
      <c r="AB2271" s="19"/>
      <c r="AC2271" s="19"/>
      <c r="AD2271" s="19"/>
      <c r="AE2271" s="19"/>
      <c r="AF2271" s="19"/>
    </row>
    <row r="2272" spans="1:32" x14ac:dyDescent="0.25">
      <c r="A2272" s="19"/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61"/>
      <c r="T2272" s="19"/>
      <c r="U2272" s="19"/>
      <c r="V2272" s="20"/>
      <c r="W2272" s="20"/>
      <c r="X2272" s="19"/>
      <c r="Y2272" s="19"/>
      <c r="Z2272" s="19"/>
      <c r="AA2272" s="19"/>
      <c r="AB2272" s="19"/>
      <c r="AC2272" s="19"/>
      <c r="AD2272" s="19"/>
      <c r="AE2272" s="19"/>
      <c r="AF2272" s="19"/>
    </row>
    <row r="2273" spans="1:32" x14ac:dyDescent="0.25">
      <c r="A2273" s="19"/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61"/>
      <c r="T2273" s="19"/>
      <c r="U2273" s="19"/>
      <c r="V2273" s="20"/>
      <c r="W2273" s="20"/>
      <c r="X2273" s="19"/>
      <c r="Y2273" s="19"/>
      <c r="Z2273" s="19"/>
      <c r="AA2273" s="19"/>
      <c r="AB2273" s="19"/>
      <c r="AC2273" s="19"/>
      <c r="AD2273" s="19"/>
      <c r="AE2273" s="19"/>
      <c r="AF2273" s="19"/>
    </row>
    <row r="2274" spans="1:32" x14ac:dyDescent="0.25">
      <c r="A2274" s="19"/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61"/>
      <c r="T2274" s="19"/>
      <c r="U2274" s="19"/>
      <c r="V2274" s="20"/>
      <c r="W2274" s="20"/>
      <c r="X2274" s="19"/>
      <c r="Y2274" s="19"/>
      <c r="Z2274" s="19"/>
      <c r="AA2274" s="19"/>
      <c r="AB2274" s="19"/>
      <c r="AC2274" s="19"/>
      <c r="AD2274" s="19"/>
      <c r="AE2274" s="19"/>
      <c r="AF2274" s="19"/>
    </row>
    <row r="2275" spans="1:32" x14ac:dyDescent="0.25">
      <c r="A2275" s="19"/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61"/>
      <c r="T2275" s="19"/>
      <c r="U2275" s="19"/>
      <c r="V2275" s="20"/>
      <c r="W2275" s="20"/>
      <c r="X2275" s="19"/>
      <c r="Y2275" s="19"/>
      <c r="Z2275" s="19"/>
      <c r="AA2275" s="19"/>
      <c r="AB2275" s="19"/>
      <c r="AC2275" s="19"/>
      <c r="AD2275" s="19"/>
      <c r="AE2275" s="19"/>
      <c r="AF2275" s="19"/>
    </row>
    <row r="2276" spans="1:32" x14ac:dyDescent="0.25">
      <c r="A2276" s="19"/>
      <c r="B2276" s="19"/>
      <c r="C2276" s="19"/>
      <c r="D2276" s="19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61"/>
      <c r="T2276" s="19"/>
      <c r="U2276" s="19"/>
      <c r="V2276" s="20"/>
      <c r="W2276" s="20"/>
      <c r="X2276" s="19"/>
      <c r="Y2276" s="19"/>
      <c r="Z2276" s="19"/>
      <c r="AA2276" s="19"/>
      <c r="AB2276" s="19"/>
      <c r="AC2276" s="19"/>
      <c r="AD2276" s="19"/>
      <c r="AE2276" s="19"/>
      <c r="AF2276" s="19"/>
    </row>
    <row r="2277" spans="1:32" x14ac:dyDescent="0.25">
      <c r="A2277" s="19"/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61"/>
      <c r="T2277" s="19"/>
      <c r="U2277" s="19"/>
      <c r="V2277" s="20"/>
      <c r="W2277" s="20"/>
      <c r="X2277" s="19"/>
      <c r="Y2277" s="19"/>
      <c r="Z2277" s="19"/>
      <c r="AA2277" s="19"/>
      <c r="AB2277" s="19"/>
      <c r="AC2277" s="19"/>
      <c r="AD2277" s="19"/>
      <c r="AE2277" s="19"/>
      <c r="AF2277" s="19"/>
    </row>
    <row r="2278" spans="1:32" x14ac:dyDescent="0.25">
      <c r="A2278" s="19"/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61"/>
      <c r="T2278" s="19"/>
      <c r="U2278" s="19"/>
      <c r="V2278" s="20"/>
      <c r="W2278" s="20"/>
      <c r="X2278" s="19"/>
      <c r="Y2278" s="19"/>
      <c r="Z2278" s="19"/>
      <c r="AA2278" s="19"/>
      <c r="AB2278" s="19"/>
      <c r="AC2278" s="19"/>
      <c r="AD2278" s="19"/>
      <c r="AE2278" s="19"/>
      <c r="AF2278" s="19"/>
    </row>
    <row r="2279" spans="1:32" x14ac:dyDescent="0.25">
      <c r="A2279" s="19"/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61"/>
      <c r="T2279" s="19"/>
      <c r="U2279" s="19"/>
      <c r="V2279" s="20"/>
      <c r="W2279" s="20"/>
      <c r="X2279" s="19"/>
      <c r="Y2279" s="19"/>
      <c r="Z2279" s="19"/>
      <c r="AA2279" s="19"/>
      <c r="AB2279" s="19"/>
      <c r="AC2279" s="19"/>
      <c r="AD2279" s="19"/>
      <c r="AE2279" s="19"/>
      <c r="AF2279" s="19"/>
    </row>
    <row r="2280" spans="1:32" x14ac:dyDescent="0.25">
      <c r="A2280" s="19"/>
      <c r="B2280" s="19"/>
      <c r="C2280" s="19"/>
      <c r="D2280" s="19"/>
      <c r="E2280" s="19"/>
      <c r="F2280" s="19"/>
      <c r="G2280" s="19"/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61"/>
      <c r="T2280" s="19"/>
      <c r="U2280" s="19"/>
      <c r="V2280" s="20"/>
      <c r="W2280" s="20"/>
      <c r="X2280" s="19"/>
      <c r="Y2280" s="19"/>
      <c r="Z2280" s="19"/>
      <c r="AA2280" s="19"/>
      <c r="AB2280" s="19"/>
      <c r="AC2280" s="19"/>
      <c r="AD2280" s="19"/>
      <c r="AE2280" s="19"/>
      <c r="AF2280" s="19"/>
    </row>
    <row r="2281" spans="1:32" x14ac:dyDescent="0.25">
      <c r="A2281" s="19"/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61"/>
      <c r="T2281" s="19"/>
      <c r="U2281" s="19"/>
      <c r="V2281" s="20"/>
      <c r="W2281" s="20"/>
      <c r="X2281" s="19"/>
      <c r="Y2281" s="19"/>
      <c r="Z2281" s="19"/>
      <c r="AA2281" s="19"/>
      <c r="AB2281" s="19"/>
      <c r="AC2281" s="19"/>
      <c r="AD2281" s="19"/>
      <c r="AE2281" s="19"/>
      <c r="AF2281" s="19"/>
    </row>
    <row r="2282" spans="1:32" x14ac:dyDescent="0.25">
      <c r="A2282" s="19"/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61"/>
      <c r="T2282" s="19"/>
      <c r="U2282" s="19"/>
      <c r="V2282" s="20"/>
      <c r="W2282" s="20"/>
      <c r="X2282" s="19"/>
      <c r="Y2282" s="19"/>
      <c r="Z2282" s="19"/>
      <c r="AA2282" s="19"/>
      <c r="AB2282" s="19"/>
      <c r="AC2282" s="19"/>
      <c r="AD2282" s="19"/>
      <c r="AE2282" s="19"/>
      <c r="AF2282" s="19"/>
    </row>
    <row r="2283" spans="1:32" x14ac:dyDescent="0.25">
      <c r="A2283" s="19"/>
      <c r="B2283" s="19"/>
      <c r="C2283" s="19"/>
      <c r="D2283" s="19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61"/>
      <c r="T2283" s="19"/>
      <c r="U2283" s="19"/>
      <c r="V2283" s="20"/>
      <c r="W2283" s="20"/>
      <c r="X2283" s="19"/>
      <c r="Y2283" s="19"/>
      <c r="Z2283" s="19"/>
      <c r="AA2283" s="19"/>
      <c r="AB2283" s="19"/>
      <c r="AC2283" s="19"/>
      <c r="AD2283" s="19"/>
      <c r="AE2283" s="19"/>
      <c r="AF2283" s="19"/>
    </row>
    <row r="2284" spans="1:32" x14ac:dyDescent="0.25">
      <c r="A2284" s="19"/>
      <c r="B2284" s="19"/>
      <c r="C2284" s="19"/>
      <c r="D2284" s="19"/>
      <c r="E2284" s="19"/>
      <c r="F2284" s="19"/>
      <c r="G2284" s="19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61"/>
      <c r="T2284" s="19"/>
      <c r="U2284" s="19"/>
      <c r="V2284" s="20"/>
      <c r="W2284" s="20"/>
      <c r="X2284" s="19"/>
      <c r="Y2284" s="19"/>
      <c r="Z2284" s="19"/>
      <c r="AA2284" s="19"/>
      <c r="AB2284" s="19"/>
      <c r="AC2284" s="19"/>
      <c r="AD2284" s="19"/>
      <c r="AE2284" s="19"/>
      <c r="AF2284" s="19"/>
    </row>
    <row r="2285" spans="1:32" x14ac:dyDescent="0.25">
      <c r="A2285" s="19"/>
      <c r="B2285" s="19"/>
      <c r="C2285" s="19"/>
      <c r="D2285" s="19"/>
      <c r="E2285" s="19"/>
      <c r="F2285" s="19"/>
      <c r="G2285" s="19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61"/>
      <c r="T2285" s="19"/>
      <c r="U2285" s="19"/>
      <c r="V2285" s="20"/>
      <c r="W2285" s="20"/>
      <c r="X2285" s="19"/>
      <c r="Y2285" s="19"/>
      <c r="Z2285" s="19"/>
      <c r="AA2285" s="19"/>
      <c r="AB2285" s="19"/>
      <c r="AC2285" s="19"/>
      <c r="AD2285" s="19"/>
      <c r="AE2285" s="19"/>
      <c r="AF2285" s="19"/>
    </row>
    <row r="2286" spans="1:32" x14ac:dyDescent="0.25">
      <c r="A2286" s="19"/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61"/>
      <c r="T2286" s="19"/>
      <c r="U2286" s="19"/>
      <c r="V2286" s="20"/>
      <c r="W2286" s="20"/>
      <c r="X2286" s="19"/>
      <c r="Y2286" s="19"/>
      <c r="Z2286" s="19"/>
      <c r="AA2286" s="19"/>
      <c r="AB2286" s="19"/>
      <c r="AC2286" s="19"/>
      <c r="AD2286" s="19"/>
      <c r="AE2286" s="19"/>
      <c r="AF2286" s="19"/>
    </row>
    <row r="2287" spans="1:32" x14ac:dyDescent="0.25">
      <c r="A2287" s="19"/>
      <c r="B2287" s="19"/>
      <c r="C2287" s="19"/>
      <c r="D2287" s="19"/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61"/>
      <c r="T2287" s="19"/>
      <c r="U2287" s="19"/>
      <c r="V2287" s="20"/>
      <c r="W2287" s="20"/>
      <c r="X2287" s="19"/>
      <c r="Y2287" s="19"/>
      <c r="Z2287" s="19"/>
      <c r="AA2287" s="19"/>
      <c r="AB2287" s="19"/>
      <c r="AC2287" s="19"/>
      <c r="AD2287" s="19"/>
      <c r="AE2287" s="19"/>
      <c r="AF2287" s="19"/>
    </row>
    <row r="2288" spans="1:32" x14ac:dyDescent="0.25">
      <c r="A2288" s="19"/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61"/>
      <c r="T2288" s="19"/>
      <c r="U2288" s="19"/>
      <c r="V2288" s="20"/>
      <c r="W2288" s="20"/>
      <c r="X2288" s="19"/>
      <c r="Y2288" s="19"/>
      <c r="Z2288" s="19"/>
      <c r="AA2288" s="19"/>
      <c r="AB2288" s="19"/>
      <c r="AC2288" s="19"/>
      <c r="AD2288" s="19"/>
      <c r="AE2288" s="19"/>
      <c r="AF2288" s="19"/>
    </row>
    <row r="2289" spans="1:32" x14ac:dyDescent="0.25">
      <c r="A2289" s="19"/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61"/>
      <c r="T2289" s="19"/>
      <c r="U2289" s="19"/>
      <c r="V2289" s="20"/>
      <c r="W2289" s="20"/>
      <c r="X2289" s="19"/>
      <c r="Y2289" s="19"/>
      <c r="Z2289" s="19"/>
      <c r="AA2289" s="19"/>
      <c r="AB2289" s="19"/>
      <c r="AC2289" s="19"/>
      <c r="AD2289" s="19"/>
      <c r="AE2289" s="19"/>
      <c r="AF2289" s="19"/>
    </row>
    <row r="2290" spans="1:32" x14ac:dyDescent="0.25">
      <c r="A2290" s="19"/>
      <c r="B2290" s="19"/>
      <c r="C2290" s="19"/>
      <c r="D2290" s="19"/>
      <c r="E2290" s="19"/>
      <c r="F2290" s="19"/>
      <c r="G2290" s="19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61"/>
      <c r="T2290" s="19"/>
      <c r="U2290" s="19"/>
      <c r="V2290" s="20"/>
      <c r="W2290" s="20"/>
      <c r="X2290" s="19"/>
      <c r="Y2290" s="19"/>
      <c r="Z2290" s="19"/>
      <c r="AA2290" s="19"/>
      <c r="AB2290" s="19"/>
      <c r="AC2290" s="19"/>
      <c r="AD2290" s="19"/>
      <c r="AE2290" s="19"/>
      <c r="AF2290" s="19"/>
    </row>
    <row r="2291" spans="1:32" x14ac:dyDescent="0.25">
      <c r="A2291" s="19"/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61"/>
      <c r="T2291" s="19"/>
      <c r="U2291" s="19"/>
      <c r="V2291" s="20"/>
      <c r="W2291" s="20"/>
      <c r="X2291" s="19"/>
      <c r="Y2291" s="19"/>
      <c r="Z2291" s="19"/>
      <c r="AA2291" s="19"/>
      <c r="AB2291" s="19"/>
      <c r="AC2291" s="19"/>
      <c r="AD2291" s="19"/>
      <c r="AE2291" s="19"/>
      <c r="AF2291" s="19"/>
    </row>
    <row r="2292" spans="1:32" x14ac:dyDescent="0.25">
      <c r="A2292" s="19"/>
      <c r="B2292" s="19"/>
      <c r="C2292" s="19"/>
      <c r="D2292" s="19"/>
      <c r="E2292" s="19"/>
      <c r="F2292" s="19"/>
      <c r="G2292" s="19"/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61"/>
      <c r="T2292" s="19"/>
      <c r="U2292" s="19"/>
      <c r="V2292" s="20"/>
      <c r="W2292" s="20"/>
      <c r="X2292" s="19"/>
      <c r="Y2292" s="19"/>
      <c r="Z2292" s="19"/>
      <c r="AA2292" s="19"/>
      <c r="AB2292" s="19"/>
      <c r="AC2292" s="19"/>
      <c r="AD2292" s="19"/>
      <c r="AE2292" s="19"/>
      <c r="AF2292" s="19"/>
    </row>
    <row r="2293" spans="1:32" x14ac:dyDescent="0.25">
      <c r="A2293" s="19"/>
      <c r="B2293" s="19"/>
      <c r="C2293" s="19"/>
      <c r="D2293" s="19"/>
      <c r="E2293" s="19"/>
      <c r="F2293" s="19"/>
      <c r="G2293" s="19"/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61"/>
      <c r="T2293" s="19"/>
      <c r="U2293" s="19"/>
      <c r="V2293" s="20"/>
      <c r="W2293" s="20"/>
      <c r="X2293" s="19"/>
      <c r="Y2293" s="19"/>
      <c r="Z2293" s="19"/>
      <c r="AA2293" s="19"/>
      <c r="AB2293" s="19"/>
      <c r="AC2293" s="19"/>
      <c r="AD2293" s="19"/>
      <c r="AE2293" s="19"/>
      <c r="AF2293" s="19"/>
    </row>
    <row r="2294" spans="1:32" x14ac:dyDescent="0.25">
      <c r="A2294" s="19"/>
      <c r="B2294" s="19"/>
      <c r="C2294" s="19"/>
      <c r="D2294" s="19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61"/>
      <c r="T2294" s="19"/>
      <c r="U2294" s="19"/>
      <c r="V2294" s="20"/>
      <c r="W2294" s="20"/>
      <c r="X2294" s="19"/>
      <c r="Y2294" s="19"/>
      <c r="Z2294" s="19"/>
      <c r="AA2294" s="19"/>
      <c r="AB2294" s="19"/>
      <c r="AC2294" s="19"/>
      <c r="AD2294" s="19"/>
      <c r="AE2294" s="19"/>
      <c r="AF2294" s="19"/>
    </row>
    <row r="2295" spans="1:32" x14ac:dyDescent="0.25">
      <c r="A2295" s="19"/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61"/>
      <c r="T2295" s="19"/>
      <c r="U2295" s="19"/>
      <c r="V2295" s="20"/>
      <c r="W2295" s="20"/>
      <c r="X2295" s="19"/>
      <c r="Y2295" s="19"/>
      <c r="Z2295" s="19"/>
      <c r="AA2295" s="19"/>
      <c r="AB2295" s="19"/>
      <c r="AC2295" s="19"/>
      <c r="AD2295" s="19"/>
      <c r="AE2295" s="19"/>
      <c r="AF2295" s="19"/>
    </row>
    <row r="2296" spans="1:32" x14ac:dyDescent="0.25">
      <c r="A2296" s="19"/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61"/>
      <c r="T2296" s="19"/>
      <c r="U2296" s="19"/>
      <c r="V2296" s="20"/>
      <c r="W2296" s="20"/>
      <c r="X2296" s="19"/>
      <c r="Y2296" s="19"/>
      <c r="Z2296" s="19"/>
      <c r="AA2296" s="19"/>
      <c r="AB2296" s="19"/>
      <c r="AC2296" s="19"/>
      <c r="AD2296" s="19"/>
      <c r="AE2296" s="19"/>
      <c r="AF2296" s="19"/>
    </row>
    <row r="2297" spans="1:32" x14ac:dyDescent="0.25">
      <c r="A2297" s="19"/>
      <c r="B2297" s="19"/>
      <c r="C2297" s="19"/>
      <c r="D2297" s="19"/>
      <c r="E2297" s="19"/>
      <c r="F2297" s="19"/>
      <c r="G2297" s="19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61"/>
      <c r="T2297" s="19"/>
      <c r="U2297" s="19"/>
      <c r="V2297" s="20"/>
      <c r="W2297" s="20"/>
      <c r="X2297" s="19"/>
      <c r="Y2297" s="19"/>
      <c r="Z2297" s="19"/>
      <c r="AA2297" s="19"/>
      <c r="AB2297" s="19"/>
      <c r="AC2297" s="19"/>
      <c r="AD2297" s="19"/>
      <c r="AE2297" s="19"/>
      <c r="AF2297" s="19"/>
    </row>
    <row r="2298" spans="1:32" x14ac:dyDescent="0.25">
      <c r="A2298" s="19"/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61"/>
      <c r="T2298" s="19"/>
      <c r="U2298" s="19"/>
      <c r="V2298" s="20"/>
      <c r="W2298" s="20"/>
      <c r="X2298" s="19"/>
      <c r="Y2298" s="19"/>
      <c r="Z2298" s="19"/>
      <c r="AA2298" s="19"/>
      <c r="AB2298" s="19"/>
      <c r="AC2298" s="19"/>
      <c r="AD2298" s="19"/>
      <c r="AE2298" s="19"/>
      <c r="AF2298" s="19"/>
    </row>
    <row r="2299" spans="1:32" x14ac:dyDescent="0.25">
      <c r="A2299" s="19"/>
      <c r="B2299" s="19"/>
      <c r="C2299" s="19"/>
      <c r="D2299" s="19"/>
      <c r="E2299" s="19"/>
      <c r="F2299" s="19"/>
      <c r="G2299" s="19"/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61"/>
      <c r="T2299" s="19"/>
      <c r="U2299" s="19"/>
      <c r="V2299" s="20"/>
      <c r="W2299" s="20"/>
      <c r="X2299" s="19"/>
      <c r="Y2299" s="19"/>
      <c r="Z2299" s="19"/>
      <c r="AA2299" s="19"/>
      <c r="AB2299" s="19"/>
      <c r="AC2299" s="19"/>
      <c r="AD2299" s="19"/>
      <c r="AE2299" s="19"/>
      <c r="AF2299" s="19"/>
    </row>
    <row r="2300" spans="1:32" x14ac:dyDescent="0.25">
      <c r="A2300" s="19"/>
      <c r="B2300" s="19"/>
      <c r="C2300" s="19"/>
      <c r="D2300" s="19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61"/>
      <c r="T2300" s="19"/>
      <c r="U2300" s="19"/>
      <c r="V2300" s="20"/>
      <c r="W2300" s="20"/>
      <c r="X2300" s="19"/>
      <c r="Y2300" s="19"/>
      <c r="Z2300" s="19"/>
      <c r="AA2300" s="19"/>
      <c r="AB2300" s="19"/>
      <c r="AC2300" s="19"/>
      <c r="AD2300" s="19"/>
      <c r="AE2300" s="19"/>
      <c r="AF2300" s="19"/>
    </row>
    <row r="2301" spans="1:32" x14ac:dyDescent="0.25">
      <c r="A2301" s="19"/>
      <c r="B2301" s="19"/>
      <c r="C2301" s="19"/>
      <c r="D2301" s="19"/>
      <c r="E2301" s="19"/>
      <c r="F2301" s="19"/>
      <c r="G2301" s="19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61"/>
      <c r="T2301" s="19"/>
      <c r="U2301" s="19"/>
      <c r="V2301" s="20"/>
      <c r="W2301" s="20"/>
      <c r="X2301" s="19"/>
      <c r="Y2301" s="19"/>
      <c r="Z2301" s="19"/>
      <c r="AA2301" s="19"/>
      <c r="AB2301" s="19"/>
      <c r="AC2301" s="19"/>
      <c r="AD2301" s="19"/>
      <c r="AE2301" s="19"/>
      <c r="AF2301" s="19"/>
    </row>
    <row r="2302" spans="1:32" x14ac:dyDescent="0.25">
      <c r="A2302" s="19"/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61"/>
      <c r="T2302" s="19"/>
      <c r="U2302" s="19"/>
      <c r="V2302" s="20"/>
      <c r="W2302" s="20"/>
      <c r="X2302" s="19"/>
      <c r="Y2302" s="19"/>
      <c r="Z2302" s="19"/>
      <c r="AA2302" s="19"/>
      <c r="AB2302" s="19"/>
      <c r="AC2302" s="19"/>
      <c r="AD2302" s="19"/>
      <c r="AE2302" s="19"/>
      <c r="AF2302" s="19"/>
    </row>
    <row r="2303" spans="1:32" x14ac:dyDescent="0.25">
      <c r="A2303" s="19"/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61"/>
      <c r="T2303" s="19"/>
      <c r="U2303" s="19"/>
      <c r="V2303" s="20"/>
      <c r="W2303" s="20"/>
      <c r="X2303" s="19"/>
      <c r="Y2303" s="19"/>
      <c r="Z2303" s="19"/>
      <c r="AA2303" s="19"/>
      <c r="AB2303" s="19"/>
      <c r="AC2303" s="19"/>
      <c r="AD2303" s="19"/>
      <c r="AE2303" s="19"/>
      <c r="AF2303" s="19"/>
    </row>
    <row r="2304" spans="1:32" x14ac:dyDescent="0.25">
      <c r="A2304" s="19"/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61"/>
      <c r="T2304" s="19"/>
      <c r="U2304" s="19"/>
      <c r="V2304" s="20"/>
      <c r="W2304" s="20"/>
      <c r="X2304" s="19"/>
      <c r="Y2304" s="19"/>
      <c r="Z2304" s="19"/>
      <c r="AA2304" s="19"/>
      <c r="AB2304" s="19"/>
      <c r="AC2304" s="19"/>
      <c r="AD2304" s="19"/>
      <c r="AE2304" s="19"/>
      <c r="AF2304" s="19"/>
    </row>
    <row r="2305" spans="1:32" x14ac:dyDescent="0.25">
      <c r="A2305" s="19"/>
      <c r="B2305" s="19"/>
      <c r="C2305" s="19"/>
      <c r="D2305" s="19"/>
      <c r="E2305" s="19"/>
      <c r="F2305" s="19"/>
      <c r="G2305" s="19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61"/>
      <c r="T2305" s="19"/>
      <c r="U2305" s="19"/>
      <c r="V2305" s="20"/>
      <c r="W2305" s="20"/>
      <c r="X2305" s="19"/>
      <c r="Y2305" s="19"/>
      <c r="Z2305" s="19"/>
      <c r="AA2305" s="19"/>
      <c r="AB2305" s="19"/>
      <c r="AC2305" s="19"/>
      <c r="AD2305" s="19"/>
      <c r="AE2305" s="19"/>
      <c r="AF2305" s="19"/>
    </row>
    <row r="2306" spans="1:32" x14ac:dyDescent="0.25">
      <c r="A2306" s="19"/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61"/>
      <c r="T2306" s="19"/>
      <c r="U2306" s="19"/>
      <c r="V2306" s="20"/>
      <c r="W2306" s="20"/>
      <c r="X2306" s="19"/>
      <c r="Y2306" s="19"/>
      <c r="Z2306" s="19"/>
      <c r="AA2306" s="19"/>
      <c r="AB2306" s="19"/>
      <c r="AC2306" s="19"/>
      <c r="AD2306" s="19"/>
      <c r="AE2306" s="19"/>
      <c r="AF2306" s="19"/>
    </row>
    <row r="2307" spans="1:32" x14ac:dyDescent="0.25">
      <c r="A2307" s="19"/>
      <c r="B2307" s="19"/>
      <c r="C2307" s="19"/>
      <c r="D2307" s="19"/>
      <c r="E2307" s="19"/>
      <c r="F2307" s="19"/>
      <c r="G2307" s="19"/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61"/>
      <c r="T2307" s="19"/>
      <c r="U2307" s="19"/>
      <c r="V2307" s="20"/>
      <c r="W2307" s="20"/>
      <c r="X2307" s="19"/>
      <c r="Y2307" s="19"/>
      <c r="Z2307" s="19"/>
      <c r="AA2307" s="19"/>
      <c r="AB2307" s="19"/>
      <c r="AC2307" s="19"/>
      <c r="AD2307" s="19"/>
      <c r="AE2307" s="19"/>
      <c r="AF2307" s="19"/>
    </row>
    <row r="2308" spans="1:32" x14ac:dyDescent="0.25">
      <c r="A2308" s="19"/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61"/>
      <c r="T2308" s="19"/>
      <c r="U2308" s="19"/>
      <c r="V2308" s="20"/>
      <c r="W2308" s="20"/>
      <c r="X2308" s="19"/>
      <c r="Y2308" s="19"/>
      <c r="Z2308" s="19"/>
      <c r="AA2308" s="19"/>
      <c r="AB2308" s="19"/>
      <c r="AC2308" s="19"/>
      <c r="AD2308" s="19"/>
      <c r="AE2308" s="19"/>
      <c r="AF2308" s="19"/>
    </row>
    <row r="2309" spans="1:32" x14ac:dyDescent="0.25">
      <c r="A2309" s="19"/>
      <c r="B2309" s="19"/>
      <c r="C2309" s="19"/>
      <c r="D2309" s="19"/>
      <c r="E2309" s="19"/>
      <c r="F2309" s="19"/>
      <c r="G2309" s="19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61"/>
      <c r="T2309" s="19"/>
      <c r="U2309" s="19"/>
      <c r="V2309" s="20"/>
      <c r="W2309" s="20"/>
      <c r="X2309" s="19"/>
      <c r="Y2309" s="19"/>
      <c r="Z2309" s="19"/>
      <c r="AA2309" s="19"/>
      <c r="AB2309" s="19"/>
      <c r="AC2309" s="19"/>
      <c r="AD2309" s="19"/>
      <c r="AE2309" s="19"/>
      <c r="AF2309" s="19"/>
    </row>
    <row r="2310" spans="1:32" x14ac:dyDescent="0.25">
      <c r="A2310" s="19"/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61"/>
      <c r="T2310" s="19"/>
      <c r="U2310" s="19"/>
      <c r="V2310" s="20"/>
      <c r="W2310" s="20"/>
      <c r="X2310" s="19"/>
      <c r="Y2310" s="19"/>
      <c r="Z2310" s="19"/>
      <c r="AA2310" s="19"/>
      <c r="AB2310" s="19"/>
      <c r="AC2310" s="19"/>
      <c r="AD2310" s="19"/>
      <c r="AE2310" s="19"/>
      <c r="AF2310" s="19"/>
    </row>
    <row r="2311" spans="1:32" x14ac:dyDescent="0.25">
      <c r="A2311" s="19"/>
      <c r="B2311" s="19"/>
      <c r="C2311" s="19"/>
      <c r="D2311" s="19"/>
      <c r="E2311" s="19"/>
      <c r="F2311" s="19"/>
      <c r="G2311" s="19"/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61"/>
      <c r="T2311" s="19"/>
      <c r="U2311" s="19"/>
      <c r="V2311" s="20"/>
      <c r="W2311" s="20"/>
      <c r="X2311" s="19"/>
      <c r="Y2311" s="19"/>
      <c r="Z2311" s="19"/>
      <c r="AA2311" s="19"/>
      <c r="AB2311" s="19"/>
      <c r="AC2311" s="19"/>
      <c r="AD2311" s="19"/>
      <c r="AE2311" s="19"/>
      <c r="AF2311" s="19"/>
    </row>
    <row r="2312" spans="1:32" x14ac:dyDescent="0.25">
      <c r="A2312" s="19"/>
      <c r="B2312" s="19"/>
      <c r="C2312" s="19"/>
      <c r="D2312" s="19"/>
      <c r="E2312" s="19"/>
      <c r="F2312" s="19"/>
      <c r="G2312" s="19"/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61"/>
      <c r="T2312" s="19"/>
      <c r="U2312" s="19"/>
      <c r="V2312" s="20"/>
      <c r="W2312" s="20"/>
      <c r="X2312" s="19"/>
      <c r="Y2312" s="19"/>
      <c r="Z2312" s="19"/>
      <c r="AA2312" s="19"/>
      <c r="AB2312" s="19"/>
      <c r="AC2312" s="19"/>
      <c r="AD2312" s="19"/>
      <c r="AE2312" s="19"/>
      <c r="AF2312" s="19"/>
    </row>
    <row r="2313" spans="1:32" x14ac:dyDescent="0.25">
      <c r="A2313" s="19"/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61"/>
      <c r="T2313" s="19"/>
      <c r="U2313" s="19"/>
      <c r="V2313" s="20"/>
      <c r="W2313" s="20"/>
      <c r="X2313" s="19"/>
      <c r="Y2313" s="19"/>
      <c r="Z2313" s="19"/>
      <c r="AA2313" s="19"/>
      <c r="AB2313" s="19"/>
      <c r="AC2313" s="19"/>
      <c r="AD2313" s="19"/>
      <c r="AE2313" s="19"/>
      <c r="AF2313" s="19"/>
    </row>
    <row r="2314" spans="1:32" x14ac:dyDescent="0.25">
      <c r="A2314" s="19"/>
      <c r="B2314" s="19"/>
      <c r="C2314" s="19"/>
      <c r="D2314" s="19"/>
      <c r="E2314" s="19"/>
      <c r="F2314" s="19"/>
      <c r="G2314" s="19"/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61"/>
      <c r="T2314" s="19"/>
      <c r="U2314" s="19"/>
      <c r="V2314" s="20"/>
      <c r="W2314" s="20"/>
      <c r="X2314" s="19"/>
      <c r="Y2314" s="19"/>
      <c r="Z2314" s="19"/>
      <c r="AA2314" s="19"/>
      <c r="AB2314" s="19"/>
      <c r="AC2314" s="19"/>
      <c r="AD2314" s="19"/>
      <c r="AE2314" s="19"/>
      <c r="AF2314" s="19"/>
    </row>
    <row r="2315" spans="1:32" x14ac:dyDescent="0.25">
      <c r="A2315" s="19"/>
      <c r="B2315" s="19"/>
      <c r="C2315" s="19"/>
      <c r="D2315" s="19"/>
      <c r="E2315" s="19"/>
      <c r="F2315" s="19"/>
      <c r="G2315" s="19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61"/>
      <c r="T2315" s="19"/>
      <c r="U2315" s="19"/>
      <c r="V2315" s="20"/>
      <c r="W2315" s="20"/>
      <c r="X2315" s="19"/>
      <c r="Y2315" s="19"/>
      <c r="Z2315" s="19"/>
      <c r="AA2315" s="19"/>
      <c r="AB2315" s="19"/>
      <c r="AC2315" s="19"/>
      <c r="AD2315" s="19"/>
      <c r="AE2315" s="19"/>
      <c r="AF2315" s="19"/>
    </row>
    <row r="2316" spans="1:32" x14ac:dyDescent="0.25">
      <c r="A2316" s="19"/>
      <c r="B2316" s="19"/>
      <c r="C2316" s="19"/>
      <c r="D2316" s="19"/>
      <c r="E2316" s="19"/>
      <c r="F2316" s="19"/>
      <c r="G2316" s="19"/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61"/>
      <c r="T2316" s="19"/>
      <c r="U2316" s="19"/>
      <c r="V2316" s="20"/>
      <c r="W2316" s="20"/>
      <c r="X2316" s="19"/>
      <c r="Y2316" s="19"/>
      <c r="Z2316" s="19"/>
      <c r="AA2316" s="19"/>
      <c r="AB2316" s="19"/>
      <c r="AC2316" s="19"/>
      <c r="AD2316" s="19"/>
      <c r="AE2316" s="19"/>
      <c r="AF2316" s="19"/>
    </row>
    <row r="2317" spans="1:32" x14ac:dyDescent="0.25">
      <c r="A2317" s="19"/>
      <c r="B2317" s="19"/>
      <c r="C2317" s="19"/>
      <c r="D2317" s="19"/>
      <c r="E2317" s="19"/>
      <c r="F2317" s="19"/>
      <c r="G2317" s="19"/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61"/>
      <c r="T2317" s="19"/>
      <c r="U2317" s="19"/>
      <c r="V2317" s="20"/>
      <c r="W2317" s="20"/>
      <c r="X2317" s="19"/>
      <c r="Y2317" s="19"/>
      <c r="Z2317" s="19"/>
      <c r="AA2317" s="19"/>
      <c r="AB2317" s="19"/>
      <c r="AC2317" s="19"/>
      <c r="AD2317" s="19"/>
      <c r="AE2317" s="19"/>
      <c r="AF2317" s="19"/>
    </row>
    <row r="2318" spans="1:32" x14ac:dyDescent="0.25">
      <c r="A2318" s="19"/>
      <c r="B2318" s="19"/>
      <c r="C2318" s="19"/>
      <c r="D2318" s="19"/>
      <c r="E2318" s="19"/>
      <c r="F2318" s="19"/>
      <c r="G2318" s="19"/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61"/>
      <c r="T2318" s="19"/>
      <c r="U2318" s="19"/>
      <c r="V2318" s="20"/>
      <c r="W2318" s="20"/>
      <c r="X2318" s="19"/>
      <c r="Y2318" s="19"/>
      <c r="Z2318" s="19"/>
      <c r="AA2318" s="19"/>
      <c r="AB2318" s="19"/>
      <c r="AC2318" s="19"/>
      <c r="AD2318" s="19"/>
      <c r="AE2318" s="19"/>
      <c r="AF2318" s="19"/>
    </row>
    <row r="2319" spans="1:32" x14ac:dyDescent="0.25">
      <c r="A2319" s="19"/>
      <c r="B2319" s="19"/>
      <c r="C2319" s="19"/>
      <c r="D2319" s="19"/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  <c r="O2319" s="19"/>
      <c r="P2319" s="19"/>
      <c r="Q2319" s="19"/>
      <c r="R2319" s="19"/>
      <c r="S2319" s="61"/>
      <c r="T2319" s="19"/>
      <c r="U2319" s="19"/>
      <c r="V2319" s="20"/>
      <c r="W2319" s="20"/>
      <c r="X2319" s="19"/>
      <c r="Y2319" s="19"/>
      <c r="Z2319" s="19"/>
      <c r="AA2319" s="19"/>
      <c r="AB2319" s="19"/>
      <c r="AC2319" s="19"/>
      <c r="AD2319" s="19"/>
      <c r="AE2319" s="19"/>
      <c r="AF2319" s="19"/>
    </row>
    <row r="2320" spans="1:32" x14ac:dyDescent="0.25">
      <c r="A2320" s="19"/>
      <c r="B2320" s="19"/>
      <c r="C2320" s="19"/>
      <c r="D2320" s="19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9"/>
      <c r="P2320" s="19"/>
      <c r="Q2320" s="19"/>
      <c r="R2320" s="19"/>
      <c r="S2320" s="61"/>
      <c r="T2320" s="19"/>
      <c r="U2320" s="19"/>
      <c r="V2320" s="20"/>
      <c r="W2320" s="20"/>
      <c r="X2320" s="19"/>
      <c r="Y2320" s="19"/>
      <c r="Z2320" s="19"/>
      <c r="AA2320" s="19"/>
      <c r="AB2320" s="19"/>
      <c r="AC2320" s="19"/>
      <c r="AD2320" s="19"/>
      <c r="AE2320" s="19"/>
      <c r="AF2320" s="19"/>
    </row>
    <row r="2321" spans="1:32" x14ac:dyDescent="0.25">
      <c r="A2321" s="19"/>
      <c r="B2321" s="19"/>
      <c r="C2321" s="19"/>
      <c r="D2321" s="19"/>
      <c r="E2321" s="19"/>
      <c r="F2321" s="19"/>
      <c r="G2321" s="19"/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61"/>
      <c r="T2321" s="19"/>
      <c r="U2321" s="19"/>
      <c r="V2321" s="20"/>
      <c r="W2321" s="20"/>
      <c r="X2321" s="19"/>
      <c r="Y2321" s="19"/>
      <c r="Z2321" s="19"/>
      <c r="AA2321" s="19"/>
      <c r="AB2321" s="19"/>
      <c r="AC2321" s="19"/>
      <c r="AD2321" s="19"/>
      <c r="AE2321" s="19"/>
      <c r="AF2321" s="19"/>
    </row>
    <row r="2322" spans="1:32" x14ac:dyDescent="0.25">
      <c r="A2322" s="19"/>
      <c r="B2322" s="19"/>
      <c r="C2322" s="19"/>
      <c r="D2322" s="19"/>
      <c r="E2322" s="19"/>
      <c r="F2322" s="19"/>
      <c r="G2322" s="19"/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61"/>
      <c r="T2322" s="19"/>
      <c r="U2322" s="19"/>
      <c r="V2322" s="20"/>
      <c r="W2322" s="20"/>
      <c r="X2322" s="19"/>
      <c r="Y2322" s="19"/>
      <c r="Z2322" s="19"/>
      <c r="AA2322" s="19"/>
      <c r="AB2322" s="19"/>
      <c r="AC2322" s="19"/>
      <c r="AD2322" s="19"/>
      <c r="AE2322" s="19"/>
      <c r="AF2322" s="19"/>
    </row>
    <row r="2323" spans="1:32" x14ac:dyDescent="0.25">
      <c r="A2323" s="19"/>
      <c r="B2323" s="19"/>
      <c r="C2323" s="19"/>
      <c r="D2323" s="19"/>
      <c r="E2323" s="19"/>
      <c r="F2323" s="19"/>
      <c r="G2323" s="19"/>
      <c r="H2323" s="19"/>
      <c r="I2323" s="19"/>
      <c r="J2323" s="19"/>
      <c r="K2323" s="19"/>
      <c r="L2323" s="19"/>
      <c r="M2323" s="19"/>
      <c r="N2323" s="19"/>
      <c r="O2323" s="19"/>
      <c r="P2323" s="19"/>
      <c r="Q2323" s="19"/>
      <c r="R2323" s="19"/>
      <c r="S2323" s="61"/>
      <c r="T2323" s="19"/>
      <c r="U2323" s="19"/>
      <c r="V2323" s="20"/>
      <c r="W2323" s="20"/>
      <c r="X2323" s="19"/>
      <c r="Y2323" s="19"/>
      <c r="Z2323" s="19"/>
      <c r="AA2323" s="19"/>
      <c r="AB2323" s="19"/>
      <c r="AC2323" s="19"/>
      <c r="AD2323" s="19"/>
      <c r="AE2323" s="19"/>
      <c r="AF2323" s="19"/>
    </row>
    <row r="2324" spans="1:32" x14ac:dyDescent="0.25">
      <c r="A2324" s="19"/>
      <c r="B2324" s="19"/>
      <c r="C2324" s="19"/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61"/>
      <c r="T2324" s="19"/>
      <c r="U2324" s="19"/>
      <c r="V2324" s="20"/>
      <c r="W2324" s="20"/>
      <c r="X2324" s="19"/>
      <c r="Y2324" s="19"/>
      <c r="Z2324" s="19"/>
      <c r="AA2324" s="19"/>
      <c r="AB2324" s="19"/>
      <c r="AC2324" s="19"/>
      <c r="AD2324" s="19"/>
      <c r="AE2324" s="19"/>
      <c r="AF2324" s="19"/>
    </row>
    <row r="2325" spans="1:32" x14ac:dyDescent="0.25">
      <c r="A2325" s="19"/>
      <c r="B2325" s="19"/>
      <c r="C2325" s="19"/>
      <c r="D2325" s="19"/>
      <c r="E2325" s="19"/>
      <c r="F2325" s="19"/>
      <c r="G2325" s="19"/>
      <c r="H2325" s="19"/>
      <c r="I2325" s="19"/>
      <c r="J2325" s="19"/>
      <c r="K2325" s="19"/>
      <c r="L2325" s="19"/>
      <c r="M2325" s="19"/>
      <c r="N2325" s="19"/>
      <c r="O2325" s="19"/>
      <c r="P2325" s="19"/>
      <c r="Q2325" s="19"/>
      <c r="R2325" s="19"/>
      <c r="S2325" s="61"/>
      <c r="T2325" s="19"/>
      <c r="U2325" s="19"/>
      <c r="V2325" s="20"/>
      <c r="W2325" s="20"/>
      <c r="X2325" s="19"/>
      <c r="Y2325" s="19"/>
      <c r="Z2325" s="19"/>
      <c r="AA2325" s="19"/>
      <c r="AB2325" s="19"/>
      <c r="AC2325" s="19"/>
      <c r="AD2325" s="19"/>
      <c r="AE2325" s="19"/>
      <c r="AF2325" s="19"/>
    </row>
    <row r="2326" spans="1:32" x14ac:dyDescent="0.25">
      <c r="A2326" s="19"/>
      <c r="B2326" s="19"/>
      <c r="C2326" s="19"/>
      <c r="D2326" s="19"/>
      <c r="E2326" s="19"/>
      <c r="F2326" s="19"/>
      <c r="G2326" s="19"/>
      <c r="H2326" s="19"/>
      <c r="I2326" s="19"/>
      <c r="J2326" s="19"/>
      <c r="K2326" s="19"/>
      <c r="L2326" s="19"/>
      <c r="M2326" s="19"/>
      <c r="N2326" s="19"/>
      <c r="O2326" s="19"/>
      <c r="P2326" s="19"/>
      <c r="Q2326" s="19"/>
      <c r="R2326" s="19"/>
      <c r="S2326" s="61"/>
      <c r="T2326" s="19"/>
      <c r="U2326" s="19"/>
      <c r="V2326" s="20"/>
      <c r="W2326" s="20"/>
      <c r="X2326" s="19"/>
      <c r="Y2326" s="19"/>
      <c r="Z2326" s="19"/>
      <c r="AA2326" s="19"/>
      <c r="AB2326" s="19"/>
      <c r="AC2326" s="19"/>
      <c r="AD2326" s="19"/>
      <c r="AE2326" s="19"/>
      <c r="AF2326" s="19"/>
    </row>
    <row r="2327" spans="1:32" x14ac:dyDescent="0.25">
      <c r="A2327" s="19"/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61"/>
      <c r="T2327" s="19"/>
      <c r="U2327" s="19"/>
      <c r="V2327" s="20"/>
      <c r="W2327" s="20"/>
      <c r="X2327" s="19"/>
      <c r="Y2327" s="19"/>
      <c r="Z2327" s="19"/>
      <c r="AA2327" s="19"/>
      <c r="AB2327" s="19"/>
      <c r="AC2327" s="19"/>
      <c r="AD2327" s="19"/>
      <c r="AE2327" s="19"/>
      <c r="AF2327" s="19"/>
    </row>
    <row r="2328" spans="1:32" x14ac:dyDescent="0.25">
      <c r="A2328" s="19"/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19"/>
      <c r="Q2328" s="19"/>
      <c r="R2328" s="19"/>
      <c r="S2328" s="61"/>
      <c r="T2328" s="19"/>
      <c r="U2328" s="19"/>
      <c r="V2328" s="20"/>
      <c r="W2328" s="20"/>
      <c r="X2328" s="19"/>
      <c r="Y2328" s="19"/>
      <c r="Z2328" s="19"/>
      <c r="AA2328" s="19"/>
      <c r="AB2328" s="19"/>
      <c r="AC2328" s="19"/>
      <c r="AD2328" s="19"/>
      <c r="AE2328" s="19"/>
      <c r="AF2328" s="19"/>
    </row>
    <row r="2329" spans="1:32" x14ac:dyDescent="0.25">
      <c r="A2329" s="19"/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  <c r="L2329" s="19"/>
      <c r="M2329" s="19"/>
      <c r="N2329" s="19"/>
      <c r="O2329" s="19"/>
      <c r="P2329" s="19"/>
      <c r="Q2329" s="19"/>
      <c r="R2329" s="19"/>
      <c r="S2329" s="61"/>
      <c r="T2329" s="19"/>
      <c r="U2329" s="19"/>
      <c r="V2329" s="20"/>
      <c r="W2329" s="20"/>
      <c r="X2329" s="19"/>
      <c r="Y2329" s="19"/>
      <c r="Z2329" s="19"/>
      <c r="AA2329" s="19"/>
      <c r="AB2329" s="19"/>
      <c r="AC2329" s="19"/>
      <c r="AD2329" s="19"/>
      <c r="AE2329" s="19"/>
      <c r="AF2329" s="19"/>
    </row>
    <row r="2330" spans="1:32" x14ac:dyDescent="0.25">
      <c r="A2330" s="19"/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61"/>
      <c r="T2330" s="19"/>
      <c r="U2330" s="19"/>
      <c r="V2330" s="20"/>
      <c r="W2330" s="20"/>
      <c r="X2330" s="19"/>
      <c r="Y2330" s="19"/>
      <c r="Z2330" s="19"/>
      <c r="AA2330" s="19"/>
      <c r="AB2330" s="19"/>
      <c r="AC2330" s="19"/>
      <c r="AD2330" s="19"/>
      <c r="AE2330" s="19"/>
      <c r="AF2330" s="19"/>
    </row>
    <row r="2331" spans="1:32" x14ac:dyDescent="0.25">
      <c r="A2331" s="19"/>
      <c r="B2331" s="19"/>
      <c r="C2331" s="19"/>
      <c r="D2331" s="19"/>
      <c r="E2331" s="19"/>
      <c r="F2331" s="19"/>
      <c r="G2331" s="19"/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61"/>
      <c r="T2331" s="19"/>
      <c r="U2331" s="19"/>
      <c r="V2331" s="20"/>
      <c r="W2331" s="20"/>
      <c r="X2331" s="19"/>
      <c r="Y2331" s="19"/>
      <c r="Z2331" s="19"/>
      <c r="AA2331" s="19"/>
      <c r="AB2331" s="19"/>
      <c r="AC2331" s="19"/>
      <c r="AD2331" s="19"/>
      <c r="AE2331" s="19"/>
      <c r="AF2331" s="19"/>
    </row>
    <row r="2332" spans="1:32" x14ac:dyDescent="0.25">
      <c r="A2332" s="19"/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  <c r="O2332" s="19"/>
      <c r="P2332" s="19"/>
      <c r="Q2332" s="19"/>
      <c r="R2332" s="19"/>
      <c r="S2332" s="61"/>
      <c r="T2332" s="19"/>
      <c r="U2332" s="19"/>
      <c r="V2332" s="20"/>
      <c r="W2332" s="20"/>
      <c r="X2332" s="19"/>
      <c r="Y2332" s="19"/>
      <c r="Z2332" s="19"/>
      <c r="AA2332" s="19"/>
      <c r="AB2332" s="19"/>
      <c r="AC2332" s="19"/>
      <c r="AD2332" s="19"/>
      <c r="AE2332" s="19"/>
      <c r="AF2332" s="19"/>
    </row>
    <row r="2333" spans="1:32" x14ac:dyDescent="0.25">
      <c r="A2333" s="19"/>
      <c r="B2333" s="19"/>
      <c r="C2333" s="19"/>
      <c r="D2333" s="19"/>
      <c r="E2333" s="19"/>
      <c r="F2333" s="19"/>
      <c r="G2333" s="19"/>
      <c r="H2333" s="19"/>
      <c r="I2333" s="19"/>
      <c r="J2333" s="19"/>
      <c r="K2333" s="19"/>
      <c r="L2333" s="19"/>
      <c r="M2333" s="19"/>
      <c r="N2333" s="19"/>
      <c r="O2333" s="19"/>
      <c r="P2333" s="19"/>
      <c r="Q2333" s="19"/>
      <c r="R2333" s="19"/>
      <c r="S2333" s="61"/>
      <c r="T2333" s="19"/>
      <c r="U2333" s="19"/>
      <c r="V2333" s="20"/>
      <c r="W2333" s="20"/>
      <c r="X2333" s="19"/>
      <c r="Y2333" s="19"/>
      <c r="Z2333" s="19"/>
      <c r="AA2333" s="19"/>
      <c r="AB2333" s="19"/>
      <c r="AC2333" s="19"/>
      <c r="AD2333" s="19"/>
      <c r="AE2333" s="19"/>
      <c r="AF2333" s="19"/>
    </row>
    <row r="2334" spans="1:32" x14ac:dyDescent="0.25">
      <c r="A2334" s="19"/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19"/>
      <c r="P2334" s="19"/>
      <c r="Q2334" s="19"/>
      <c r="R2334" s="19"/>
      <c r="S2334" s="61"/>
      <c r="T2334" s="19"/>
      <c r="U2334" s="19"/>
      <c r="V2334" s="20"/>
      <c r="W2334" s="20"/>
      <c r="X2334" s="19"/>
      <c r="Y2334" s="19"/>
      <c r="Z2334" s="19"/>
      <c r="AA2334" s="19"/>
      <c r="AB2334" s="19"/>
      <c r="AC2334" s="19"/>
      <c r="AD2334" s="19"/>
      <c r="AE2334" s="19"/>
      <c r="AF2334" s="19"/>
    </row>
    <row r="2335" spans="1:32" x14ac:dyDescent="0.25">
      <c r="A2335" s="19"/>
      <c r="B2335" s="19"/>
      <c r="C2335" s="19"/>
      <c r="D2335" s="19"/>
      <c r="E2335" s="19"/>
      <c r="F2335" s="19"/>
      <c r="G2335" s="19"/>
      <c r="H2335" s="19"/>
      <c r="I2335" s="19"/>
      <c r="J2335" s="19"/>
      <c r="K2335" s="19"/>
      <c r="L2335" s="19"/>
      <c r="M2335" s="19"/>
      <c r="N2335" s="19"/>
      <c r="O2335" s="19"/>
      <c r="P2335" s="19"/>
      <c r="Q2335" s="19"/>
      <c r="R2335" s="19"/>
      <c r="S2335" s="61"/>
      <c r="T2335" s="19"/>
      <c r="U2335" s="19"/>
      <c r="V2335" s="20"/>
      <c r="W2335" s="20"/>
      <c r="X2335" s="19"/>
      <c r="Y2335" s="19"/>
      <c r="Z2335" s="19"/>
      <c r="AA2335" s="19"/>
      <c r="AB2335" s="19"/>
      <c r="AC2335" s="19"/>
      <c r="AD2335" s="19"/>
      <c r="AE2335" s="19"/>
      <c r="AF2335" s="19"/>
    </row>
    <row r="2336" spans="1:32" x14ac:dyDescent="0.25">
      <c r="A2336" s="19"/>
      <c r="B2336" s="19"/>
      <c r="C2336" s="19"/>
      <c r="D2336" s="19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61"/>
      <c r="T2336" s="19"/>
      <c r="U2336" s="19"/>
      <c r="V2336" s="20"/>
      <c r="W2336" s="20"/>
      <c r="X2336" s="19"/>
      <c r="Y2336" s="19"/>
      <c r="Z2336" s="19"/>
      <c r="AA2336" s="19"/>
      <c r="AB2336" s="19"/>
      <c r="AC2336" s="19"/>
      <c r="AD2336" s="19"/>
      <c r="AE2336" s="19"/>
      <c r="AF2336" s="19"/>
    </row>
    <row r="2337" spans="1:32" x14ac:dyDescent="0.25">
      <c r="A2337" s="19"/>
      <c r="B2337" s="19"/>
      <c r="C2337" s="19"/>
      <c r="D2337" s="19"/>
      <c r="E2337" s="19"/>
      <c r="F2337" s="19"/>
      <c r="G2337" s="19"/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61"/>
      <c r="T2337" s="19"/>
      <c r="U2337" s="19"/>
      <c r="V2337" s="20"/>
      <c r="W2337" s="20"/>
      <c r="X2337" s="19"/>
      <c r="Y2337" s="19"/>
      <c r="Z2337" s="19"/>
      <c r="AA2337" s="19"/>
      <c r="AB2337" s="19"/>
      <c r="AC2337" s="19"/>
      <c r="AD2337" s="19"/>
      <c r="AE2337" s="19"/>
      <c r="AF2337" s="19"/>
    </row>
    <row r="2338" spans="1:32" x14ac:dyDescent="0.25">
      <c r="A2338" s="19"/>
      <c r="B2338" s="19"/>
      <c r="C2338" s="19"/>
      <c r="D2338" s="19"/>
      <c r="E2338" s="19"/>
      <c r="F2338" s="19"/>
      <c r="G2338" s="19"/>
      <c r="H2338" s="19"/>
      <c r="I2338" s="19"/>
      <c r="J2338" s="19"/>
      <c r="K2338" s="19"/>
      <c r="L2338" s="19"/>
      <c r="M2338" s="19"/>
      <c r="N2338" s="19"/>
      <c r="O2338" s="19"/>
      <c r="P2338" s="19"/>
      <c r="Q2338" s="19"/>
      <c r="R2338" s="19"/>
      <c r="S2338" s="61"/>
      <c r="T2338" s="19"/>
      <c r="U2338" s="19"/>
      <c r="V2338" s="20"/>
      <c r="W2338" s="20"/>
      <c r="X2338" s="19"/>
      <c r="Y2338" s="19"/>
      <c r="Z2338" s="19"/>
      <c r="AA2338" s="19"/>
      <c r="AB2338" s="19"/>
      <c r="AC2338" s="19"/>
      <c r="AD2338" s="19"/>
      <c r="AE2338" s="19"/>
      <c r="AF2338" s="19"/>
    </row>
    <row r="2339" spans="1:32" x14ac:dyDescent="0.25">
      <c r="A2339" s="19"/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  <c r="O2339" s="19"/>
      <c r="P2339" s="19"/>
      <c r="Q2339" s="19"/>
      <c r="R2339" s="19"/>
      <c r="S2339" s="61"/>
      <c r="T2339" s="19"/>
      <c r="U2339" s="19"/>
      <c r="V2339" s="20"/>
      <c r="W2339" s="20"/>
      <c r="X2339" s="19"/>
      <c r="Y2339" s="19"/>
      <c r="Z2339" s="19"/>
      <c r="AA2339" s="19"/>
      <c r="AB2339" s="19"/>
      <c r="AC2339" s="19"/>
      <c r="AD2339" s="19"/>
      <c r="AE2339" s="19"/>
      <c r="AF2339" s="19"/>
    </row>
    <row r="2340" spans="1:32" x14ac:dyDescent="0.25">
      <c r="A2340" s="19"/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61"/>
      <c r="T2340" s="19"/>
      <c r="U2340" s="19"/>
      <c r="V2340" s="20"/>
      <c r="W2340" s="20"/>
      <c r="X2340" s="19"/>
      <c r="Y2340" s="19"/>
      <c r="Z2340" s="19"/>
      <c r="AA2340" s="19"/>
      <c r="AB2340" s="19"/>
      <c r="AC2340" s="19"/>
      <c r="AD2340" s="19"/>
      <c r="AE2340" s="19"/>
      <c r="AF2340" s="19"/>
    </row>
    <row r="2341" spans="1:32" x14ac:dyDescent="0.25">
      <c r="A2341" s="19"/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61"/>
      <c r="T2341" s="19"/>
      <c r="U2341" s="19"/>
      <c r="V2341" s="20"/>
      <c r="W2341" s="20"/>
      <c r="X2341" s="19"/>
      <c r="Y2341" s="19"/>
      <c r="Z2341" s="19"/>
      <c r="AA2341" s="19"/>
      <c r="AB2341" s="19"/>
      <c r="AC2341" s="19"/>
      <c r="AD2341" s="19"/>
      <c r="AE2341" s="19"/>
      <c r="AF2341" s="19"/>
    </row>
    <row r="2342" spans="1:32" x14ac:dyDescent="0.25">
      <c r="A2342" s="19"/>
      <c r="B2342" s="19"/>
      <c r="C2342" s="19"/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61"/>
      <c r="T2342" s="19"/>
      <c r="U2342" s="19"/>
      <c r="V2342" s="20"/>
      <c r="W2342" s="20"/>
      <c r="X2342" s="19"/>
      <c r="Y2342" s="19"/>
      <c r="Z2342" s="19"/>
      <c r="AA2342" s="19"/>
      <c r="AB2342" s="19"/>
      <c r="AC2342" s="19"/>
      <c r="AD2342" s="19"/>
      <c r="AE2342" s="19"/>
      <c r="AF2342" s="19"/>
    </row>
    <row r="2343" spans="1:32" x14ac:dyDescent="0.25">
      <c r="A2343" s="19"/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61"/>
      <c r="T2343" s="19"/>
      <c r="U2343" s="19"/>
      <c r="V2343" s="20"/>
      <c r="W2343" s="20"/>
      <c r="X2343" s="19"/>
      <c r="Y2343" s="19"/>
      <c r="Z2343" s="19"/>
      <c r="AA2343" s="19"/>
      <c r="AB2343" s="19"/>
      <c r="AC2343" s="19"/>
      <c r="AD2343" s="19"/>
      <c r="AE2343" s="19"/>
      <c r="AF2343" s="19"/>
    </row>
    <row r="2344" spans="1:32" x14ac:dyDescent="0.25">
      <c r="A2344" s="19"/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61"/>
      <c r="T2344" s="19"/>
      <c r="U2344" s="19"/>
      <c r="V2344" s="20"/>
      <c r="W2344" s="20"/>
      <c r="X2344" s="19"/>
      <c r="Y2344" s="19"/>
      <c r="Z2344" s="19"/>
      <c r="AA2344" s="19"/>
      <c r="AB2344" s="19"/>
      <c r="AC2344" s="19"/>
      <c r="AD2344" s="19"/>
      <c r="AE2344" s="19"/>
      <c r="AF2344" s="19"/>
    </row>
    <row r="2345" spans="1:32" x14ac:dyDescent="0.25">
      <c r="A2345" s="19"/>
      <c r="B2345" s="19"/>
      <c r="C2345" s="19"/>
      <c r="D2345" s="19"/>
      <c r="E2345" s="19"/>
      <c r="F2345" s="19"/>
      <c r="G2345" s="19"/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61"/>
      <c r="T2345" s="19"/>
      <c r="U2345" s="19"/>
      <c r="V2345" s="20"/>
      <c r="W2345" s="20"/>
      <c r="X2345" s="19"/>
      <c r="Y2345" s="19"/>
      <c r="Z2345" s="19"/>
      <c r="AA2345" s="19"/>
      <c r="AB2345" s="19"/>
      <c r="AC2345" s="19"/>
      <c r="AD2345" s="19"/>
      <c r="AE2345" s="19"/>
      <c r="AF2345" s="19"/>
    </row>
    <row r="2346" spans="1:32" x14ac:dyDescent="0.25">
      <c r="A2346" s="19"/>
      <c r="B2346" s="19"/>
      <c r="C2346" s="19"/>
      <c r="D2346" s="19"/>
      <c r="E2346" s="19"/>
      <c r="F2346" s="19"/>
      <c r="G2346" s="19"/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61"/>
      <c r="T2346" s="19"/>
      <c r="U2346" s="19"/>
      <c r="V2346" s="20"/>
      <c r="W2346" s="20"/>
      <c r="X2346" s="19"/>
      <c r="Y2346" s="19"/>
      <c r="Z2346" s="19"/>
      <c r="AA2346" s="19"/>
      <c r="AB2346" s="19"/>
      <c r="AC2346" s="19"/>
      <c r="AD2346" s="19"/>
      <c r="AE2346" s="19"/>
      <c r="AF2346" s="19"/>
    </row>
    <row r="2347" spans="1:32" x14ac:dyDescent="0.25">
      <c r="A2347" s="19"/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61"/>
      <c r="T2347" s="19"/>
      <c r="U2347" s="19"/>
      <c r="V2347" s="20"/>
      <c r="W2347" s="20"/>
      <c r="X2347" s="19"/>
      <c r="Y2347" s="19"/>
      <c r="Z2347" s="19"/>
      <c r="AA2347" s="19"/>
      <c r="AB2347" s="19"/>
      <c r="AC2347" s="19"/>
      <c r="AD2347" s="19"/>
      <c r="AE2347" s="19"/>
      <c r="AF2347" s="19"/>
    </row>
    <row r="2348" spans="1:32" x14ac:dyDescent="0.25">
      <c r="A2348" s="19"/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61"/>
      <c r="T2348" s="19"/>
      <c r="U2348" s="19"/>
      <c r="V2348" s="20"/>
      <c r="W2348" s="20"/>
      <c r="X2348" s="19"/>
      <c r="Y2348" s="19"/>
      <c r="Z2348" s="19"/>
      <c r="AA2348" s="19"/>
      <c r="AB2348" s="19"/>
      <c r="AC2348" s="19"/>
      <c r="AD2348" s="19"/>
      <c r="AE2348" s="19"/>
      <c r="AF2348" s="19"/>
    </row>
    <row r="2349" spans="1:32" x14ac:dyDescent="0.25">
      <c r="A2349" s="19"/>
      <c r="B2349" s="19"/>
      <c r="C2349" s="19"/>
      <c r="D2349" s="19"/>
      <c r="E2349" s="19"/>
      <c r="F2349" s="19"/>
      <c r="G2349" s="19"/>
      <c r="H2349" s="19"/>
      <c r="I2349" s="19"/>
      <c r="J2349" s="19"/>
      <c r="K2349" s="19"/>
      <c r="L2349" s="19"/>
      <c r="M2349" s="19"/>
      <c r="N2349" s="19"/>
      <c r="O2349" s="19"/>
      <c r="P2349" s="19"/>
      <c r="Q2349" s="19"/>
      <c r="R2349" s="19"/>
      <c r="S2349" s="61"/>
      <c r="T2349" s="19"/>
      <c r="U2349" s="19"/>
      <c r="V2349" s="20"/>
      <c r="W2349" s="20"/>
      <c r="X2349" s="19"/>
      <c r="Y2349" s="19"/>
      <c r="Z2349" s="19"/>
      <c r="AA2349" s="19"/>
      <c r="AB2349" s="19"/>
      <c r="AC2349" s="19"/>
      <c r="AD2349" s="19"/>
      <c r="AE2349" s="19"/>
      <c r="AF2349" s="19"/>
    </row>
    <row r="2350" spans="1:32" x14ac:dyDescent="0.25">
      <c r="A2350" s="19"/>
      <c r="B2350" s="19"/>
      <c r="C2350" s="19"/>
      <c r="D2350" s="19"/>
      <c r="E2350" s="19"/>
      <c r="F2350" s="19"/>
      <c r="G2350" s="19"/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61"/>
      <c r="T2350" s="19"/>
      <c r="U2350" s="19"/>
      <c r="V2350" s="20"/>
      <c r="W2350" s="20"/>
      <c r="X2350" s="19"/>
      <c r="Y2350" s="19"/>
      <c r="Z2350" s="19"/>
      <c r="AA2350" s="19"/>
      <c r="AB2350" s="19"/>
      <c r="AC2350" s="19"/>
      <c r="AD2350" s="19"/>
      <c r="AE2350" s="19"/>
      <c r="AF2350" s="19"/>
    </row>
    <row r="2351" spans="1:32" x14ac:dyDescent="0.25">
      <c r="A2351" s="19"/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19"/>
      <c r="P2351" s="19"/>
      <c r="Q2351" s="19"/>
      <c r="R2351" s="19"/>
      <c r="S2351" s="61"/>
      <c r="T2351" s="19"/>
      <c r="U2351" s="19"/>
      <c r="V2351" s="20"/>
      <c r="W2351" s="20"/>
      <c r="X2351" s="19"/>
      <c r="Y2351" s="19"/>
      <c r="Z2351" s="19"/>
      <c r="AA2351" s="19"/>
      <c r="AB2351" s="19"/>
      <c r="AC2351" s="19"/>
      <c r="AD2351" s="19"/>
      <c r="AE2351" s="19"/>
      <c r="AF2351" s="19"/>
    </row>
    <row r="2352" spans="1:32" x14ac:dyDescent="0.25">
      <c r="A2352" s="19"/>
      <c r="B2352" s="19"/>
      <c r="C2352" s="19"/>
      <c r="D2352" s="19"/>
      <c r="E2352" s="19"/>
      <c r="F2352" s="19"/>
      <c r="G2352" s="19"/>
      <c r="H2352" s="19"/>
      <c r="I2352" s="19"/>
      <c r="J2352" s="19"/>
      <c r="K2352" s="19"/>
      <c r="L2352" s="19"/>
      <c r="M2352" s="19"/>
      <c r="N2352" s="19"/>
      <c r="O2352" s="19"/>
      <c r="P2352" s="19"/>
      <c r="Q2352" s="19"/>
      <c r="R2352" s="19"/>
      <c r="S2352" s="61"/>
      <c r="T2352" s="19"/>
      <c r="U2352" s="19"/>
      <c r="V2352" s="20"/>
      <c r="W2352" s="20"/>
      <c r="X2352" s="19"/>
      <c r="Y2352" s="19"/>
      <c r="Z2352" s="19"/>
      <c r="AA2352" s="19"/>
      <c r="AB2352" s="19"/>
      <c r="AC2352" s="19"/>
      <c r="AD2352" s="19"/>
      <c r="AE2352" s="19"/>
      <c r="AF2352" s="19"/>
    </row>
    <row r="2353" spans="1:32" x14ac:dyDescent="0.25">
      <c r="A2353" s="19"/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  <c r="O2353" s="19"/>
      <c r="P2353" s="19"/>
      <c r="Q2353" s="19"/>
      <c r="R2353" s="19"/>
      <c r="S2353" s="61"/>
      <c r="T2353" s="19"/>
      <c r="U2353" s="19"/>
      <c r="V2353" s="20"/>
      <c r="W2353" s="20"/>
      <c r="X2353" s="19"/>
      <c r="Y2353" s="19"/>
      <c r="Z2353" s="19"/>
      <c r="AA2353" s="19"/>
      <c r="AB2353" s="19"/>
      <c r="AC2353" s="19"/>
      <c r="AD2353" s="19"/>
      <c r="AE2353" s="19"/>
      <c r="AF2353" s="19"/>
    </row>
    <row r="2354" spans="1:32" x14ac:dyDescent="0.25">
      <c r="A2354" s="19"/>
      <c r="B2354" s="19"/>
      <c r="C2354" s="19"/>
      <c r="D2354" s="19"/>
      <c r="E2354" s="19"/>
      <c r="F2354" s="19"/>
      <c r="G2354" s="19"/>
      <c r="H2354" s="19"/>
      <c r="I2354" s="19"/>
      <c r="J2354" s="19"/>
      <c r="K2354" s="19"/>
      <c r="L2354" s="19"/>
      <c r="M2354" s="19"/>
      <c r="N2354" s="19"/>
      <c r="O2354" s="19"/>
      <c r="P2354" s="19"/>
      <c r="Q2354" s="19"/>
      <c r="R2354" s="19"/>
      <c r="S2354" s="61"/>
      <c r="T2354" s="19"/>
      <c r="U2354" s="19"/>
      <c r="V2354" s="20"/>
      <c r="W2354" s="20"/>
      <c r="X2354" s="19"/>
      <c r="Y2354" s="19"/>
      <c r="Z2354" s="19"/>
      <c r="AA2354" s="19"/>
      <c r="AB2354" s="19"/>
      <c r="AC2354" s="19"/>
      <c r="AD2354" s="19"/>
      <c r="AE2354" s="19"/>
      <c r="AF2354" s="19"/>
    </row>
    <row r="2355" spans="1:32" x14ac:dyDescent="0.25">
      <c r="A2355" s="19"/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  <c r="L2355" s="19"/>
      <c r="M2355" s="19"/>
      <c r="N2355" s="19"/>
      <c r="O2355" s="19"/>
      <c r="P2355" s="19"/>
      <c r="Q2355" s="19"/>
      <c r="R2355" s="19"/>
      <c r="S2355" s="61"/>
      <c r="T2355" s="19"/>
      <c r="U2355" s="19"/>
      <c r="V2355" s="20"/>
      <c r="W2355" s="20"/>
      <c r="X2355" s="19"/>
      <c r="Y2355" s="19"/>
      <c r="Z2355" s="19"/>
      <c r="AA2355" s="19"/>
      <c r="AB2355" s="19"/>
      <c r="AC2355" s="19"/>
      <c r="AD2355" s="19"/>
      <c r="AE2355" s="19"/>
      <c r="AF2355" s="19"/>
    </row>
    <row r="2356" spans="1:32" x14ac:dyDescent="0.25">
      <c r="A2356" s="19"/>
      <c r="B2356" s="19"/>
      <c r="C2356" s="19"/>
      <c r="D2356" s="19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  <c r="O2356" s="19"/>
      <c r="P2356" s="19"/>
      <c r="Q2356" s="19"/>
      <c r="R2356" s="19"/>
      <c r="S2356" s="61"/>
      <c r="T2356" s="19"/>
      <c r="U2356" s="19"/>
      <c r="V2356" s="20"/>
      <c r="W2356" s="20"/>
      <c r="X2356" s="19"/>
      <c r="Y2356" s="19"/>
      <c r="Z2356" s="19"/>
      <c r="AA2356" s="19"/>
      <c r="AB2356" s="19"/>
      <c r="AC2356" s="19"/>
      <c r="AD2356" s="19"/>
      <c r="AE2356" s="19"/>
      <c r="AF2356" s="19"/>
    </row>
    <row r="2357" spans="1:32" x14ac:dyDescent="0.25">
      <c r="A2357" s="19"/>
      <c r="B2357" s="19"/>
      <c r="C2357" s="19"/>
      <c r="D2357" s="19"/>
      <c r="E2357" s="19"/>
      <c r="F2357" s="19"/>
      <c r="G2357" s="19"/>
      <c r="H2357" s="19"/>
      <c r="I2357" s="19"/>
      <c r="J2357" s="19"/>
      <c r="K2357" s="19"/>
      <c r="L2357" s="19"/>
      <c r="M2357" s="19"/>
      <c r="N2357" s="19"/>
      <c r="O2357" s="19"/>
      <c r="P2357" s="19"/>
      <c r="Q2357" s="19"/>
      <c r="R2357" s="19"/>
      <c r="S2357" s="61"/>
      <c r="T2357" s="19"/>
      <c r="U2357" s="19"/>
      <c r="V2357" s="20"/>
      <c r="W2357" s="20"/>
      <c r="X2357" s="19"/>
      <c r="Y2357" s="19"/>
      <c r="Z2357" s="19"/>
      <c r="AA2357" s="19"/>
      <c r="AB2357" s="19"/>
      <c r="AC2357" s="19"/>
      <c r="AD2357" s="19"/>
      <c r="AE2357" s="19"/>
      <c r="AF2357" s="19"/>
    </row>
    <row r="2358" spans="1:32" x14ac:dyDescent="0.25">
      <c r="A2358" s="19"/>
      <c r="B2358" s="19"/>
      <c r="C2358" s="19"/>
      <c r="D2358" s="19"/>
      <c r="E2358" s="19"/>
      <c r="F2358" s="19"/>
      <c r="G2358" s="19"/>
      <c r="H2358" s="19"/>
      <c r="I2358" s="19"/>
      <c r="J2358" s="19"/>
      <c r="K2358" s="19"/>
      <c r="L2358" s="19"/>
      <c r="M2358" s="19"/>
      <c r="N2358" s="19"/>
      <c r="O2358" s="19"/>
      <c r="P2358" s="19"/>
      <c r="Q2358" s="19"/>
      <c r="R2358" s="19"/>
      <c r="S2358" s="61"/>
      <c r="T2358" s="19"/>
      <c r="U2358" s="19"/>
      <c r="V2358" s="20"/>
      <c r="W2358" s="20"/>
      <c r="X2358" s="19"/>
      <c r="Y2358" s="19"/>
      <c r="Z2358" s="19"/>
      <c r="AA2358" s="19"/>
      <c r="AB2358" s="19"/>
      <c r="AC2358" s="19"/>
      <c r="AD2358" s="19"/>
      <c r="AE2358" s="19"/>
      <c r="AF2358" s="19"/>
    </row>
    <row r="2359" spans="1:32" x14ac:dyDescent="0.25">
      <c r="A2359" s="19"/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  <c r="O2359" s="19"/>
      <c r="P2359" s="19"/>
      <c r="Q2359" s="19"/>
      <c r="R2359" s="19"/>
      <c r="S2359" s="61"/>
      <c r="T2359" s="19"/>
      <c r="U2359" s="19"/>
      <c r="V2359" s="20"/>
      <c r="W2359" s="20"/>
      <c r="X2359" s="19"/>
      <c r="Y2359" s="19"/>
      <c r="Z2359" s="19"/>
      <c r="AA2359" s="19"/>
      <c r="AB2359" s="19"/>
      <c r="AC2359" s="19"/>
      <c r="AD2359" s="19"/>
      <c r="AE2359" s="19"/>
      <c r="AF2359" s="19"/>
    </row>
    <row r="2360" spans="1:32" x14ac:dyDescent="0.25">
      <c r="A2360" s="19"/>
      <c r="B2360" s="19"/>
      <c r="C2360" s="19"/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9"/>
      <c r="P2360" s="19"/>
      <c r="Q2360" s="19"/>
      <c r="R2360" s="19"/>
      <c r="S2360" s="61"/>
      <c r="T2360" s="19"/>
      <c r="U2360" s="19"/>
      <c r="V2360" s="20"/>
      <c r="W2360" s="20"/>
      <c r="X2360" s="19"/>
      <c r="Y2360" s="19"/>
      <c r="Z2360" s="19"/>
      <c r="AA2360" s="19"/>
      <c r="AB2360" s="19"/>
      <c r="AC2360" s="19"/>
      <c r="AD2360" s="19"/>
      <c r="AE2360" s="19"/>
      <c r="AF2360" s="19"/>
    </row>
    <row r="2361" spans="1:32" x14ac:dyDescent="0.25">
      <c r="A2361" s="19"/>
      <c r="B2361" s="19"/>
      <c r="C2361" s="19"/>
      <c r="D2361" s="19"/>
      <c r="E2361" s="19"/>
      <c r="F2361" s="19"/>
      <c r="G2361" s="19"/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61"/>
      <c r="T2361" s="19"/>
      <c r="U2361" s="19"/>
      <c r="V2361" s="20"/>
      <c r="W2361" s="20"/>
      <c r="X2361" s="19"/>
      <c r="Y2361" s="19"/>
      <c r="Z2361" s="19"/>
      <c r="AA2361" s="19"/>
      <c r="AB2361" s="19"/>
      <c r="AC2361" s="19"/>
      <c r="AD2361" s="19"/>
      <c r="AE2361" s="19"/>
      <c r="AF2361" s="19"/>
    </row>
    <row r="2362" spans="1:32" x14ac:dyDescent="0.25">
      <c r="A2362" s="19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61"/>
      <c r="T2362" s="19"/>
      <c r="U2362" s="19"/>
      <c r="V2362" s="20"/>
      <c r="W2362" s="20"/>
      <c r="X2362" s="19"/>
      <c r="Y2362" s="19"/>
      <c r="Z2362" s="19"/>
      <c r="AA2362" s="19"/>
      <c r="AB2362" s="19"/>
      <c r="AC2362" s="19"/>
      <c r="AD2362" s="19"/>
      <c r="AE2362" s="19"/>
      <c r="AF2362" s="19"/>
    </row>
    <row r="2363" spans="1:32" x14ac:dyDescent="0.25">
      <c r="A2363" s="19"/>
      <c r="B2363" s="19"/>
      <c r="C2363" s="19"/>
      <c r="D2363" s="19"/>
      <c r="E2363" s="19"/>
      <c r="F2363" s="19"/>
      <c r="G2363" s="19"/>
      <c r="H2363" s="19"/>
      <c r="I2363" s="19"/>
      <c r="J2363" s="19"/>
      <c r="K2363" s="19"/>
      <c r="L2363" s="19"/>
      <c r="M2363" s="19"/>
      <c r="N2363" s="19"/>
      <c r="O2363" s="19"/>
      <c r="P2363" s="19"/>
      <c r="Q2363" s="19"/>
      <c r="R2363" s="19"/>
      <c r="S2363" s="61"/>
      <c r="T2363" s="19"/>
      <c r="U2363" s="19"/>
      <c r="V2363" s="20"/>
      <c r="W2363" s="20"/>
      <c r="X2363" s="19"/>
      <c r="Y2363" s="19"/>
      <c r="Z2363" s="19"/>
      <c r="AA2363" s="19"/>
      <c r="AB2363" s="19"/>
      <c r="AC2363" s="19"/>
      <c r="AD2363" s="19"/>
      <c r="AE2363" s="19"/>
      <c r="AF2363" s="19"/>
    </row>
    <row r="2364" spans="1:32" x14ac:dyDescent="0.25">
      <c r="A2364" s="19"/>
      <c r="B2364" s="19"/>
      <c r="C2364" s="19"/>
      <c r="D2364" s="19"/>
      <c r="E2364" s="19"/>
      <c r="F2364" s="19"/>
      <c r="G2364" s="19"/>
      <c r="H2364" s="19"/>
      <c r="I2364" s="19"/>
      <c r="J2364" s="19"/>
      <c r="K2364" s="19"/>
      <c r="L2364" s="19"/>
      <c r="M2364" s="19"/>
      <c r="N2364" s="19"/>
      <c r="O2364" s="19"/>
      <c r="P2364" s="19"/>
      <c r="Q2364" s="19"/>
      <c r="R2364" s="19"/>
      <c r="S2364" s="61"/>
      <c r="T2364" s="19"/>
      <c r="U2364" s="19"/>
      <c r="V2364" s="20"/>
      <c r="W2364" s="20"/>
      <c r="X2364" s="19"/>
      <c r="Y2364" s="19"/>
      <c r="Z2364" s="19"/>
      <c r="AA2364" s="19"/>
      <c r="AB2364" s="19"/>
      <c r="AC2364" s="19"/>
      <c r="AD2364" s="19"/>
      <c r="AE2364" s="19"/>
      <c r="AF2364" s="19"/>
    </row>
    <row r="2365" spans="1:32" x14ac:dyDescent="0.25">
      <c r="A2365" s="19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9"/>
      <c r="P2365" s="19"/>
      <c r="Q2365" s="19"/>
      <c r="R2365" s="19"/>
      <c r="S2365" s="61"/>
      <c r="T2365" s="19"/>
      <c r="U2365" s="19"/>
      <c r="V2365" s="20"/>
      <c r="W2365" s="20"/>
      <c r="X2365" s="19"/>
      <c r="Y2365" s="19"/>
      <c r="Z2365" s="19"/>
      <c r="AA2365" s="19"/>
      <c r="AB2365" s="19"/>
      <c r="AC2365" s="19"/>
      <c r="AD2365" s="19"/>
      <c r="AE2365" s="19"/>
      <c r="AF2365" s="19"/>
    </row>
    <row r="2366" spans="1:32" x14ac:dyDescent="0.25">
      <c r="A2366" s="19"/>
      <c r="B2366" s="19"/>
      <c r="C2366" s="19"/>
      <c r="D2366" s="19"/>
      <c r="E2366" s="19"/>
      <c r="F2366" s="19"/>
      <c r="G2366" s="19"/>
      <c r="H2366" s="19"/>
      <c r="I2366" s="19"/>
      <c r="J2366" s="19"/>
      <c r="K2366" s="19"/>
      <c r="L2366" s="19"/>
      <c r="M2366" s="19"/>
      <c r="N2366" s="19"/>
      <c r="O2366" s="19"/>
      <c r="P2366" s="19"/>
      <c r="Q2366" s="19"/>
      <c r="R2366" s="19"/>
      <c r="S2366" s="61"/>
      <c r="T2366" s="19"/>
      <c r="U2366" s="19"/>
      <c r="V2366" s="20"/>
      <c r="W2366" s="20"/>
      <c r="X2366" s="19"/>
      <c r="Y2366" s="19"/>
      <c r="Z2366" s="19"/>
      <c r="AA2366" s="19"/>
      <c r="AB2366" s="19"/>
      <c r="AC2366" s="19"/>
      <c r="AD2366" s="19"/>
    </row>
    <row r="2367" spans="1:32" x14ac:dyDescent="0.25">
      <c r="A2367" s="19"/>
      <c r="B2367" s="19"/>
      <c r="C2367" s="19"/>
      <c r="D2367" s="19"/>
      <c r="E2367" s="19"/>
      <c r="F2367" s="19"/>
      <c r="G2367" s="19"/>
      <c r="H2367" s="19"/>
      <c r="I2367" s="19"/>
      <c r="J2367" s="19"/>
      <c r="K2367" s="19"/>
      <c r="L2367" s="19"/>
      <c r="M2367" s="19"/>
      <c r="N2367" s="19"/>
      <c r="O2367" s="19"/>
      <c r="P2367" s="19"/>
      <c r="Q2367" s="19"/>
      <c r="R2367" s="19"/>
      <c r="S2367" s="61"/>
      <c r="T2367" s="19"/>
      <c r="U2367" s="19"/>
      <c r="V2367" s="20"/>
      <c r="W2367" s="20"/>
      <c r="X2367" s="19"/>
      <c r="Y2367" s="19"/>
      <c r="Z2367" s="19"/>
      <c r="AA2367" s="19"/>
      <c r="AB2367" s="19"/>
      <c r="AC2367" s="19"/>
      <c r="AD2367" s="19"/>
    </row>
    <row r="2368" spans="1:32" x14ac:dyDescent="0.25">
      <c r="A2368" s="19"/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19"/>
      <c r="P2368" s="19"/>
      <c r="Q2368" s="19"/>
      <c r="R2368" s="19"/>
      <c r="S2368" s="61"/>
      <c r="T2368" s="19"/>
      <c r="U2368" s="19"/>
      <c r="V2368" s="20"/>
      <c r="W2368" s="20"/>
      <c r="X2368" s="19"/>
      <c r="Y2368" s="19"/>
      <c r="Z2368" s="19"/>
      <c r="AA2368" s="19"/>
      <c r="AB2368" s="19"/>
      <c r="AC2368" s="19"/>
      <c r="AD2368" s="19"/>
    </row>
    <row r="2369" spans="1:256" x14ac:dyDescent="0.25">
      <c r="A2369" s="19"/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  <c r="O2369" s="19"/>
      <c r="P2369" s="19"/>
      <c r="Q2369" s="19"/>
      <c r="R2369" s="19"/>
      <c r="S2369" s="61"/>
      <c r="T2369" s="19"/>
      <c r="U2369" s="19"/>
      <c r="V2369" s="20"/>
      <c r="W2369" s="20"/>
      <c r="X2369" s="19"/>
      <c r="Y2369" s="19"/>
      <c r="Z2369" s="19"/>
      <c r="AA2369" s="19"/>
      <c r="AB2369" s="19"/>
      <c r="AC2369" s="19"/>
      <c r="AD2369" s="19"/>
    </row>
    <row r="2370" spans="1:256" x14ac:dyDescent="0.25">
      <c r="A2370" s="22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  <c r="S2370" s="63"/>
      <c r="T2370" s="22"/>
      <c r="U2370" s="21"/>
      <c r="V2370" s="32"/>
      <c r="W2370" s="24"/>
      <c r="X2370" s="22"/>
      <c r="Y2370" s="22"/>
      <c r="Z2370" s="22"/>
      <c r="AA2370" s="22"/>
      <c r="AB2370" s="22"/>
      <c r="AC2370" s="22"/>
      <c r="AD2370" s="22"/>
      <c r="AE2370" s="35"/>
      <c r="AF2370" s="35"/>
      <c r="AG2370" s="21"/>
      <c r="AH2370" s="21"/>
      <c r="AI2370" s="21"/>
      <c r="AJ2370" s="21"/>
      <c r="AK2370" s="21"/>
      <c r="AL2370" s="21"/>
      <c r="AM2370" s="21"/>
      <c r="AN2370" s="21"/>
      <c r="AO2370" s="21"/>
      <c r="AP2370" s="21"/>
      <c r="AQ2370" s="21"/>
      <c r="AR2370" s="21"/>
      <c r="AS2370" s="21"/>
      <c r="AT2370" s="21"/>
      <c r="AU2370" s="21"/>
      <c r="AV2370" s="21"/>
      <c r="AW2370" s="21"/>
      <c r="AX2370" s="21"/>
      <c r="AY2370" s="21"/>
      <c r="AZ2370" s="21"/>
      <c r="BA2370" s="21"/>
      <c r="BB2370" s="21"/>
      <c r="BC2370" s="21"/>
      <c r="BD2370" s="21"/>
      <c r="BE2370" s="21"/>
      <c r="BF2370" s="21"/>
      <c r="BG2370" s="21"/>
      <c r="BH2370" s="21"/>
      <c r="BI2370" s="21"/>
      <c r="BJ2370" s="21"/>
      <c r="BK2370" s="21"/>
      <c r="BL2370" s="21"/>
      <c r="BM2370" s="21"/>
      <c r="BN2370" s="21"/>
      <c r="BO2370" s="21"/>
      <c r="BP2370" s="21"/>
      <c r="BQ2370" s="21"/>
      <c r="BR2370" s="21"/>
      <c r="BS2370" s="21"/>
      <c r="BT2370" s="21"/>
      <c r="BU2370" s="21"/>
      <c r="BV2370" s="21"/>
      <c r="BW2370" s="21"/>
      <c r="BX2370" s="21"/>
      <c r="BY2370" s="21"/>
      <c r="BZ2370" s="21"/>
      <c r="CA2370" s="21"/>
      <c r="CB2370" s="21"/>
      <c r="CC2370" s="21"/>
      <c r="CD2370" s="21"/>
      <c r="CE2370" s="21"/>
      <c r="CF2370" s="21"/>
      <c r="CG2370" s="21"/>
      <c r="CH2370" s="21"/>
      <c r="CI2370" s="21"/>
      <c r="CJ2370" s="21"/>
      <c r="CK2370" s="21"/>
      <c r="CL2370" s="21"/>
      <c r="CM2370" s="21"/>
      <c r="CN2370" s="21"/>
      <c r="CO2370" s="21"/>
      <c r="CP2370" s="21"/>
      <c r="CQ2370" s="21"/>
      <c r="CR2370" s="21"/>
      <c r="CS2370" s="21"/>
      <c r="CT2370" s="21"/>
      <c r="CU2370" s="21"/>
      <c r="CV2370" s="21"/>
      <c r="CW2370" s="21"/>
      <c r="CX2370" s="21"/>
      <c r="CY2370" s="21"/>
      <c r="CZ2370" s="21"/>
      <c r="DA2370" s="21"/>
      <c r="DB2370" s="21"/>
      <c r="DC2370" s="21"/>
      <c r="DD2370" s="21"/>
      <c r="DE2370" s="21"/>
      <c r="DF2370" s="21"/>
      <c r="DG2370" s="21"/>
      <c r="DH2370" s="21"/>
      <c r="DI2370" s="21"/>
      <c r="DJ2370" s="21"/>
      <c r="DK2370" s="21"/>
      <c r="DL2370" s="21"/>
      <c r="DM2370" s="21"/>
      <c r="DN2370" s="21"/>
      <c r="DO2370" s="21"/>
      <c r="DP2370" s="21"/>
      <c r="DQ2370" s="21"/>
      <c r="DR2370" s="21"/>
      <c r="DS2370" s="21"/>
      <c r="DT2370" s="21"/>
      <c r="DU2370" s="21"/>
      <c r="DV2370" s="21"/>
      <c r="DW2370" s="21"/>
      <c r="DX2370" s="21"/>
      <c r="DY2370" s="21"/>
      <c r="DZ2370" s="21"/>
      <c r="EA2370" s="21"/>
      <c r="EB2370" s="21"/>
      <c r="EC2370" s="21"/>
      <c r="ED2370" s="21"/>
      <c r="EE2370" s="21"/>
      <c r="EF2370" s="21"/>
      <c r="EG2370" s="21"/>
      <c r="EH2370" s="21"/>
      <c r="EI2370" s="21"/>
      <c r="EJ2370" s="21"/>
      <c r="EK2370" s="21"/>
      <c r="EL2370" s="21"/>
      <c r="EM2370" s="21"/>
      <c r="EN2370" s="21"/>
      <c r="EO2370" s="21"/>
      <c r="EP2370" s="21"/>
      <c r="EQ2370" s="21"/>
      <c r="ER2370" s="21"/>
      <c r="ES2370" s="21"/>
      <c r="ET2370" s="21"/>
      <c r="EU2370" s="21"/>
      <c r="EV2370" s="21"/>
      <c r="EW2370" s="21"/>
      <c r="EX2370" s="21"/>
      <c r="EY2370" s="21"/>
      <c r="EZ2370" s="21"/>
      <c r="FA2370" s="21"/>
      <c r="FB2370" s="21"/>
      <c r="FC2370" s="21"/>
      <c r="FD2370" s="21"/>
      <c r="FE2370" s="21"/>
      <c r="FF2370" s="21"/>
      <c r="FG2370" s="21"/>
      <c r="FH2370" s="21"/>
      <c r="FI2370" s="21"/>
      <c r="FJ2370" s="21"/>
      <c r="FK2370" s="21"/>
      <c r="FL2370" s="21"/>
      <c r="FM2370" s="21"/>
      <c r="FN2370" s="21"/>
      <c r="FO2370" s="21"/>
      <c r="FP2370" s="21"/>
      <c r="FQ2370" s="21"/>
      <c r="FR2370" s="21"/>
      <c r="FS2370" s="21"/>
      <c r="FT2370" s="21"/>
      <c r="FU2370" s="21"/>
      <c r="FV2370" s="21"/>
      <c r="FW2370" s="21"/>
      <c r="FX2370" s="21"/>
      <c r="FY2370" s="21"/>
      <c r="FZ2370" s="21"/>
      <c r="GA2370" s="21"/>
      <c r="GB2370" s="21"/>
      <c r="GC2370" s="21"/>
      <c r="GD2370" s="21"/>
      <c r="GE2370" s="21"/>
      <c r="GF2370" s="21"/>
      <c r="GG2370" s="21"/>
      <c r="GH2370" s="21"/>
      <c r="GI2370" s="21"/>
      <c r="GJ2370" s="21"/>
      <c r="GK2370" s="21"/>
      <c r="GL2370" s="21"/>
      <c r="GM2370" s="21"/>
      <c r="GN2370" s="21"/>
      <c r="GO2370" s="21"/>
      <c r="GP2370" s="21"/>
      <c r="GQ2370" s="21"/>
      <c r="GR2370" s="21"/>
      <c r="GS2370" s="21"/>
      <c r="GT2370" s="21"/>
      <c r="GU2370" s="21"/>
      <c r="GV2370" s="21"/>
      <c r="GW2370" s="21"/>
      <c r="GX2370" s="21"/>
      <c r="GY2370" s="21"/>
      <c r="GZ2370" s="21"/>
      <c r="HA2370" s="21"/>
      <c r="HB2370" s="21"/>
      <c r="HC2370" s="21"/>
      <c r="HD2370" s="21"/>
      <c r="HE2370" s="21"/>
      <c r="HF2370" s="21"/>
      <c r="HG2370" s="21"/>
      <c r="HH2370" s="21"/>
      <c r="HI2370" s="21"/>
      <c r="HJ2370" s="21"/>
      <c r="HK2370" s="21"/>
      <c r="HL2370" s="21"/>
      <c r="HM2370" s="21"/>
      <c r="HN2370" s="21"/>
      <c r="HO2370" s="21"/>
      <c r="HP2370" s="21"/>
      <c r="HQ2370" s="21"/>
      <c r="HR2370" s="21"/>
      <c r="HS2370" s="21"/>
      <c r="HT2370" s="21"/>
      <c r="HU2370" s="21"/>
      <c r="HV2370" s="21"/>
      <c r="HW2370" s="21"/>
      <c r="HX2370" s="21"/>
      <c r="HY2370" s="21"/>
      <c r="HZ2370" s="21"/>
      <c r="IA2370" s="21"/>
      <c r="IB2370" s="21"/>
      <c r="IC2370" s="21"/>
      <c r="ID2370" s="21"/>
      <c r="IE2370" s="21"/>
      <c r="IF2370" s="21"/>
      <c r="IG2370" s="21"/>
      <c r="IH2370" s="21"/>
      <c r="II2370" s="21"/>
      <c r="IJ2370" s="21"/>
      <c r="IK2370" s="21"/>
      <c r="IL2370" s="21"/>
      <c r="IM2370" s="21"/>
      <c r="IN2370" s="21"/>
      <c r="IO2370" s="21"/>
      <c r="IP2370" s="21"/>
      <c r="IQ2370" s="21"/>
      <c r="IR2370" s="21"/>
      <c r="IS2370" s="21"/>
      <c r="IT2370" s="21"/>
      <c r="IU2370" s="21"/>
      <c r="IV2370" s="21"/>
    </row>
    <row r="2371" spans="1:256" x14ac:dyDescent="0.25">
      <c r="A2371" s="22"/>
      <c r="B2371" s="22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  <c r="S2371" s="63"/>
      <c r="T2371" s="22"/>
      <c r="U2371" s="21"/>
      <c r="V2371" s="32"/>
      <c r="W2371" s="24"/>
      <c r="X2371" s="22"/>
      <c r="Y2371" s="22"/>
      <c r="Z2371" s="22"/>
      <c r="AA2371" s="22"/>
      <c r="AB2371" s="22"/>
      <c r="AC2371" s="22"/>
      <c r="AD2371" s="22"/>
      <c r="AE2371" s="35"/>
      <c r="AF2371" s="35"/>
      <c r="AG2371" s="21"/>
      <c r="AH2371" s="21"/>
      <c r="AI2371" s="21"/>
      <c r="AJ2371" s="21"/>
      <c r="AK2371" s="21"/>
      <c r="AL2371" s="21"/>
      <c r="AM2371" s="21"/>
      <c r="AN2371" s="21"/>
      <c r="AO2371" s="21"/>
      <c r="AP2371" s="21"/>
      <c r="AQ2371" s="21"/>
      <c r="AR2371" s="21"/>
      <c r="AS2371" s="21"/>
      <c r="AT2371" s="21"/>
      <c r="AU2371" s="21"/>
      <c r="AV2371" s="21"/>
      <c r="AW2371" s="21"/>
      <c r="AX2371" s="21"/>
      <c r="AY2371" s="21"/>
      <c r="AZ2371" s="21"/>
      <c r="BA2371" s="21"/>
      <c r="BB2371" s="21"/>
      <c r="BC2371" s="21"/>
      <c r="BD2371" s="21"/>
      <c r="BE2371" s="21"/>
      <c r="BF2371" s="21"/>
      <c r="BG2371" s="21"/>
      <c r="BH2371" s="21"/>
      <c r="BI2371" s="21"/>
      <c r="BJ2371" s="21"/>
      <c r="BK2371" s="21"/>
      <c r="BL2371" s="21"/>
      <c r="BM2371" s="21"/>
      <c r="BN2371" s="21"/>
      <c r="BO2371" s="21"/>
      <c r="BP2371" s="21"/>
      <c r="BQ2371" s="21"/>
      <c r="BR2371" s="21"/>
      <c r="BS2371" s="21"/>
      <c r="BT2371" s="21"/>
      <c r="BU2371" s="21"/>
      <c r="BV2371" s="21"/>
      <c r="BW2371" s="21"/>
      <c r="BX2371" s="21"/>
      <c r="BY2371" s="21"/>
      <c r="BZ2371" s="21"/>
      <c r="CA2371" s="21"/>
      <c r="CB2371" s="21"/>
      <c r="CC2371" s="21"/>
      <c r="CD2371" s="21"/>
      <c r="CE2371" s="21"/>
      <c r="CF2371" s="21"/>
      <c r="CG2371" s="21"/>
      <c r="CH2371" s="21"/>
      <c r="CI2371" s="21"/>
      <c r="CJ2371" s="21"/>
      <c r="CK2371" s="21"/>
      <c r="CL2371" s="21"/>
      <c r="CM2371" s="21"/>
      <c r="CN2371" s="21"/>
      <c r="CO2371" s="21"/>
      <c r="CP2371" s="21"/>
      <c r="CQ2371" s="21"/>
      <c r="CR2371" s="21"/>
      <c r="CS2371" s="21"/>
      <c r="CT2371" s="21"/>
      <c r="CU2371" s="21"/>
      <c r="CV2371" s="21"/>
      <c r="CW2371" s="21"/>
      <c r="CX2371" s="21"/>
      <c r="CY2371" s="21"/>
      <c r="CZ2371" s="21"/>
      <c r="DA2371" s="21"/>
      <c r="DB2371" s="21"/>
      <c r="DC2371" s="21"/>
      <c r="DD2371" s="21"/>
      <c r="DE2371" s="21"/>
      <c r="DF2371" s="21"/>
      <c r="DG2371" s="21"/>
      <c r="DH2371" s="21"/>
      <c r="DI2371" s="21"/>
      <c r="DJ2371" s="21"/>
      <c r="DK2371" s="21"/>
      <c r="DL2371" s="21"/>
      <c r="DM2371" s="21"/>
      <c r="DN2371" s="21"/>
      <c r="DO2371" s="21"/>
      <c r="DP2371" s="21"/>
      <c r="DQ2371" s="21"/>
      <c r="DR2371" s="21"/>
      <c r="DS2371" s="21"/>
      <c r="DT2371" s="21"/>
      <c r="DU2371" s="21"/>
      <c r="DV2371" s="21"/>
      <c r="DW2371" s="21"/>
      <c r="DX2371" s="21"/>
      <c r="DY2371" s="21"/>
      <c r="DZ2371" s="21"/>
      <c r="EA2371" s="21"/>
      <c r="EB2371" s="21"/>
      <c r="EC2371" s="21"/>
      <c r="ED2371" s="21"/>
      <c r="EE2371" s="21"/>
      <c r="EF2371" s="21"/>
      <c r="EG2371" s="21"/>
      <c r="EH2371" s="21"/>
      <c r="EI2371" s="21"/>
      <c r="EJ2371" s="21"/>
      <c r="EK2371" s="21"/>
      <c r="EL2371" s="21"/>
      <c r="EM2371" s="21"/>
      <c r="EN2371" s="21"/>
      <c r="EO2371" s="21"/>
      <c r="EP2371" s="21"/>
      <c r="EQ2371" s="21"/>
      <c r="ER2371" s="21"/>
      <c r="ES2371" s="21"/>
      <c r="ET2371" s="21"/>
      <c r="EU2371" s="21"/>
      <c r="EV2371" s="21"/>
      <c r="EW2371" s="21"/>
      <c r="EX2371" s="21"/>
      <c r="EY2371" s="21"/>
      <c r="EZ2371" s="21"/>
      <c r="FA2371" s="21"/>
      <c r="FB2371" s="21"/>
      <c r="FC2371" s="21"/>
      <c r="FD2371" s="21"/>
      <c r="FE2371" s="21"/>
      <c r="FF2371" s="21"/>
      <c r="FG2371" s="21"/>
      <c r="FH2371" s="21"/>
      <c r="FI2371" s="21"/>
      <c r="FJ2371" s="21"/>
      <c r="FK2371" s="21"/>
      <c r="FL2371" s="21"/>
      <c r="FM2371" s="21"/>
      <c r="FN2371" s="21"/>
      <c r="FO2371" s="21"/>
      <c r="FP2371" s="21"/>
      <c r="FQ2371" s="21"/>
      <c r="FR2371" s="21"/>
      <c r="FS2371" s="21"/>
      <c r="FT2371" s="21"/>
      <c r="FU2371" s="21"/>
      <c r="FV2371" s="21"/>
      <c r="FW2371" s="21"/>
      <c r="FX2371" s="21"/>
      <c r="FY2371" s="21"/>
      <c r="FZ2371" s="21"/>
      <c r="GA2371" s="21"/>
      <c r="GB2371" s="21"/>
      <c r="GC2371" s="21"/>
      <c r="GD2371" s="21"/>
      <c r="GE2371" s="21"/>
      <c r="GF2371" s="21"/>
      <c r="GG2371" s="21"/>
      <c r="GH2371" s="21"/>
      <c r="GI2371" s="21"/>
      <c r="GJ2371" s="21"/>
      <c r="GK2371" s="21"/>
      <c r="GL2371" s="21"/>
      <c r="GM2371" s="21"/>
      <c r="GN2371" s="21"/>
      <c r="GO2371" s="21"/>
      <c r="GP2371" s="21"/>
      <c r="GQ2371" s="21"/>
      <c r="GR2371" s="21"/>
      <c r="GS2371" s="21"/>
      <c r="GT2371" s="21"/>
      <c r="GU2371" s="21"/>
      <c r="GV2371" s="21"/>
      <c r="GW2371" s="21"/>
      <c r="GX2371" s="21"/>
      <c r="GY2371" s="21"/>
      <c r="GZ2371" s="21"/>
      <c r="HA2371" s="21"/>
      <c r="HB2371" s="21"/>
      <c r="HC2371" s="21"/>
      <c r="HD2371" s="21"/>
      <c r="HE2371" s="21"/>
      <c r="HF2371" s="21"/>
      <c r="HG2371" s="21"/>
      <c r="HH2371" s="21"/>
      <c r="HI2371" s="21"/>
      <c r="HJ2371" s="21"/>
      <c r="HK2371" s="21"/>
      <c r="HL2371" s="21"/>
      <c r="HM2371" s="21"/>
      <c r="HN2371" s="21"/>
      <c r="HO2371" s="21"/>
      <c r="HP2371" s="21"/>
      <c r="HQ2371" s="21"/>
      <c r="HR2371" s="21"/>
      <c r="HS2371" s="21"/>
      <c r="HT2371" s="21"/>
      <c r="HU2371" s="21"/>
      <c r="HV2371" s="21"/>
      <c r="HW2371" s="21"/>
      <c r="HX2371" s="21"/>
      <c r="HY2371" s="21"/>
      <c r="HZ2371" s="21"/>
      <c r="IA2371" s="21"/>
      <c r="IB2371" s="21"/>
      <c r="IC2371" s="21"/>
      <c r="ID2371" s="21"/>
      <c r="IE2371" s="21"/>
      <c r="IF2371" s="21"/>
      <c r="IG2371" s="21"/>
      <c r="IH2371" s="21"/>
      <c r="II2371" s="21"/>
      <c r="IJ2371" s="21"/>
      <c r="IK2371" s="21"/>
      <c r="IL2371" s="21"/>
      <c r="IM2371" s="21"/>
      <c r="IN2371" s="21"/>
      <c r="IO2371" s="21"/>
      <c r="IP2371" s="21"/>
      <c r="IQ2371" s="21"/>
      <c r="IR2371" s="21"/>
      <c r="IS2371" s="21"/>
      <c r="IT2371" s="21"/>
      <c r="IU2371" s="21"/>
      <c r="IV2371" s="21"/>
    </row>
    <row r="2372" spans="1:256" x14ac:dyDescent="0.25">
      <c r="A2372" s="22"/>
      <c r="B2372" s="22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  <c r="S2372" s="63"/>
      <c r="T2372" s="22"/>
      <c r="U2372" s="21"/>
      <c r="V2372" s="32"/>
      <c r="W2372" s="24"/>
      <c r="X2372" s="22"/>
      <c r="Y2372" s="22"/>
      <c r="Z2372" s="22"/>
      <c r="AA2372" s="22"/>
      <c r="AB2372" s="22"/>
      <c r="AC2372" s="22"/>
      <c r="AD2372" s="22"/>
      <c r="AE2372" s="35"/>
      <c r="AF2372" s="35"/>
      <c r="AG2372" s="21"/>
      <c r="AH2372" s="21"/>
      <c r="AI2372" s="21"/>
      <c r="AJ2372" s="21"/>
      <c r="AK2372" s="21"/>
      <c r="AL2372" s="21"/>
      <c r="AM2372" s="21"/>
      <c r="AN2372" s="21"/>
      <c r="AO2372" s="21"/>
      <c r="AP2372" s="21"/>
      <c r="AQ2372" s="21"/>
      <c r="AR2372" s="21"/>
      <c r="AS2372" s="21"/>
      <c r="AT2372" s="21"/>
      <c r="AU2372" s="21"/>
      <c r="AV2372" s="21"/>
      <c r="AW2372" s="21"/>
      <c r="AX2372" s="21"/>
      <c r="AY2372" s="21"/>
      <c r="AZ2372" s="21"/>
      <c r="BA2372" s="21"/>
      <c r="BB2372" s="21"/>
      <c r="BC2372" s="21"/>
      <c r="BD2372" s="21"/>
      <c r="BE2372" s="21"/>
      <c r="BF2372" s="21"/>
      <c r="BG2372" s="21"/>
      <c r="BH2372" s="21"/>
      <c r="BI2372" s="21"/>
      <c r="BJ2372" s="21"/>
      <c r="BK2372" s="21"/>
      <c r="BL2372" s="21"/>
      <c r="BM2372" s="21"/>
      <c r="BN2372" s="21"/>
      <c r="BO2372" s="21"/>
      <c r="BP2372" s="21"/>
      <c r="BQ2372" s="21"/>
      <c r="BR2372" s="21"/>
      <c r="BS2372" s="21"/>
      <c r="BT2372" s="21"/>
      <c r="BU2372" s="21"/>
      <c r="BV2372" s="21"/>
      <c r="BW2372" s="21"/>
      <c r="BX2372" s="21"/>
      <c r="BY2372" s="21"/>
      <c r="BZ2372" s="21"/>
      <c r="CA2372" s="21"/>
      <c r="CB2372" s="21"/>
      <c r="CC2372" s="21"/>
      <c r="CD2372" s="21"/>
      <c r="CE2372" s="21"/>
      <c r="CF2372" s="21"/>
      <c r="CG2372" s="21"/>
      <c r="CH2372" s="21"/>
      <c r="CI2372" s="21"/>
      <c r="CJ2372" s="21"/>
      <c r="CK2372" s="21"/>
      <c r="CL2372" s="21"/>
      <c r="CM2372" s="21"/>
      <c r="CN2372" s="21"/>
      <c r="CO2372" s="21"/>
      <c r="CP2372" s="21"/>
      <c r="CQ2372" s="21"/>
      <c r="CR2372" s="21"/>
      <c r="CS2372" s="21"/>
      <c r="CT2372" s="21"/>
      <c r="CU2372" s="21"/>
      <c r="CV2372" s="21"/>
      <c r="CW2372" s="21"/>
      <c r="CX2372" s="21"/>
      <c r="CY2372" s="21"/>
      <c r="CZ2372" s="21"/>
      <c r="DA2372" s="21"/>
      <c r="DB2372" s="21"/>
      <c r="DC2372" s="21"/>
      <c r="DD2372" s="21"/>
      <c r="DE2372" s="21"/>
      <c r="DF2372" s="21"/>
      <c r="DG2372" s="21"/>
      <c r="DH2372" s="21"/>
      <c r="DI2372" s="21"/>
      <c r="DJ2372" s="21"/>
      <c r="DK2372" s="21"/>
      <c r="DL2372" s="21"/>
      <c r="DM2372" s="21"/>
      <c r="DN2372" s="21"/>
      <c r="DO2372" s="21"/>
      <c r="DP2372" s="21"/>
      <c r="DQ2372" s="21"/>
      <c r="DR2372" s="21"/>
      <c r="DS2372" s="21"/>
      <c r="DT2372" s="21"/>
      <c r="DU2372" s="21"/>
      <c r="DV2372" s="21"/>
      <c r="DW2372" s="21"/>
      <c r="DX2372" s="21"/>
      <c r="DY2372" s="21"/>
      <c r="DZ2372" s="21"/>
      <c r="EA2372" s="21"/>
      <c r="EB2372" s="21"/>
      <c r="EC2372" s="21"/>
      <c r="ED2372" s="21"/>
      <c r="EE2372" s="21"/>
      <c r="EF2372" s="21"/>
      <c r="EG2372" s="21"/>
      <c r="EH2372" s="21"/>
      <c r="EI2372" s="21"/>
      <c r="EJ2372" s="21"/>
      <c r="EK2372" s="21"/>
      <c r="EL2372" s="21"/>
      <c r="EM2372" s="21"/>
      <c r="EN2372" s="21"/>
      <c r="EO2372" s="21"/>
      <c r="EP2372" s="21"/>
      <c r="EQ2372" s="21"/>
      <c r="ER2372" s="21"/>
      <c r="ES2372" s="21"/>
      <c r="ET2372" s="21"/>
      <c r="EU2372" s="21"/>
      <c r="EV2372" s="21"/>
      <c r="EW2372" s="21"/>
      <c r="EX2372" s="21"/>
      <c r="EY2372" s="21"/>
      <c r="EZ2372" s="21"/>
      <c r="FA2372" s="21"/>
      <c r="FB2372" s="21"/>
      <c r="FC2372" s="21"/>
      <c r="FD2372" s="21"/>
      <c r="FE2372" s="21"/>
      <c r="FF2372" s="21"/>
      <c r="FG2372" s="21"/>
      <c r="FH2372" s="21"/>
      <c r="FI2372" s="21"/>
      <c r="FJ2372" s="21"/>
      <c r="FK2372" s="21"/>
      <c r="FL2372" s="21"/>
      <c r="FM2372" s="21"/>
      <c r="FN2372" s="21"/>
      <c r="FO2372" s="21"/>
      <c r="FP2372" s="21"/>
      <c r="FQ2372" s="21"/>
      <c r="FR2372" s="21"/>
      <c r="FS2372" s="21"/>
      <c r="FT2372" s="21"/>
      <c r="FU2372" s="21"/>
      <c r="FV2372" s="21"/>
      <c r="FW2372" s="21"/>
      <c r="FX2372" s="21"/>
      <c r="FY2372" s="21"/>
      <c r="FZ2372" s="21"/>
      <c r="GA2372" s="21"/>
      <c r="GB2372" s="21"/>
      <c r="GC2372" s="21"/>
      <c r="GD2372" s="21"/>
      <c r="GE2372" s="21"/>
      <c r="GF2372" s="21"/>
      <c r="GG2372" s="21"/>
      <c r="GH2372" s="21"/>
      <c r="GI2372" s="21"/>
      <c r="GJ2372" s="21"/>
      <c r="GK2372" s="21"/>
      <c r="GL2372" s="21"/>
      <c r="GM2372" s="21"/>
      <c r="GN2372" s="21"/>
      <c r="GO2372" s="21"/>
      <c r="GP2372" s="21"/>
      <c r="GQ2372" s="21"/>
      <c r="GR2372" s="21"/>
      <c r="GS2372" s="21"/>
      <c r="GT2372" s="21"/>
      <c r="GU2372" s="21"/>
      <c r="GV2372" s="21"/>
      <c r="GW2372" s="21"/>
      <c r="GX2372" s="21"/>
      <c r="GY2372" s="21"/>
      <c r="GZ2372" s="21"/>
      <c r="HA2372" s="21"/>
      <c r="HB2372" s="21"/>
      <c r="HC2372" s="21"/>
      <c r="HD2372" s="21"/>
      <c r="HE2372" s="21"/>
      <c r="HF2372" s="21"/>
      <c r="HG2372" s="21"/>
      <c r="HH2372" s="21"/>
      <c r="HI2372" s="21"/>
      <c r="HJ2372" s="21"/>
      <c r="HK2372" s="21"/>
      <c r="HL2372" s="21"/>
      <c r="HM2372" s="21"/>
      <c r="HN2372" s="21"/>
      <c r="HO2372" s="21"/>
      <c r="HP2372" s="21"/>
      <c r="HQ2372" s="21"/>
      <c r="HR2372" s="21"/>
      <c r="HS2372" s="21"/>
      <c r="HT2372" s="21"/>
      <c r="HU2372" s="21"/>
      <c r="HV2372" s="21"/>
      <c r="HW2372" s="21"/>
      <c r="HX2372" s="21"/>
      <c r="HY2372" s="21"/>
      <c r="HZ2372" s="21"/>
      <c r="IA2372" s="21"/>
      <c r="IB2372" s="21"/>
      <c r="IC2372" s="21"/>
      <c r="ID2372" s="21"/>
      <c r="IE2372" s="21"/>
      <c r="IF2372" s="21"/>
      <c r="IG2372" s="21"/>
      <c r="IH2372" s="21"/>
      <c r="II2372" s="21"/>
      <c r="IJ2372" s="21"/>
      <c r="IK2372" s="21"/>
      <c r="IL2372" s="21"/>
      <c r="IM2372" s="21"/>
      <c r="IN2372" s="21"/>
      <c r="IO2372" s="21"/>
      <c r="IP2372" s="21"/>
      <c r="IQ2372" s="21"/>
      <c r="IR2372" s="21"/>
      <c r="IS2372" s="21"/>
      <c r="IT2372" s="21"/>
      <c r="IU2372" s="21"/>
      <c r="IV2372" s="21"/>
    </row>
    <row r="2373" spans="1:256" x14ac:dyDescent="0.25">
      <c r="A2373" s="22"/>
      <c r="B2373" s="22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  <c r="S2373" s="63"/>
      <c r="T2373" s="22"/>
      <c r="U2373" s="21"/>
      <c r="V2373" s="32"/>
      <c r="W2373" s="24"/>
      <c r="X2373" s="22"/>
      <c r="Y2373" s="22"/>
      <c r="Z2373" s="22"/>
      <c r="AA2373" s="22"/>
      <c r="AB2373" s="22"/>
      <c r="AC2373" s="22"/>
      <c r="AD2373" s="22"/>
      <c r="AE2373" s="35"/>
      <c r="AF2373" s="35"/>
      <c r="AG2373" s="21"/>
      <c r="AH2373" s="21"/>
      <c r="AI2373" s="21"/>
      <c r="AJ2373" s="21"/>
      <c r="AK2373" s="21"/>
      <c r="AL2373" s="21"/>
      <c r="AM2373" s="21"/>
      <c r="AN2373" s="21"/>
      <c r="AO2373" s="21"/>
      <c r="AP2373" s="21"/>
      <c r="AQ2373" s="21"/>
      <c r="AR2373" s="21"/>
      <c r="AS2373" s="21"/>
      <c r="AT2373" s="21"/>
      <c r="AU2373" s="21"/>
      <c r="AV2373" s="21"/>
      <c r="AW2373" s="21"/>
      <c r="AX2373" s="21"/>
      <c r="AY2373" s="21"/>
      <c r="AZ2373" s="21"/>
      <c r="BA2373" s="21"/>
      <c r="BB2373" s="21"/>
      <c r="BC2373" s="21"/>
      <c r="BD2373" s="21"/>
      <c r="BE2373" s="21"/>
      <c r="BF2373" s="21"/>
      <c r="BG2373" s="21"/>
      <c r="BH2373" s="21"/>
      <c r="BI2373" s="21"/>
      <c r="BJ2373" s="21"/>
      <c r="BK2373" s="21"/>
      <c r="BL2373" s="21"/>
      <c r="BM2373" s="21"/>
      <c r="BN2373" s="21"/>
      <c r="BO2373" s="21"/>
      <c r="BP2373" s="21"/>
      <c r="BQ2373" s="21"/>
      <c r="BR2373" s="21"/>
      <c r="BS2373" s="21"/>
      <c r="BT2373" s="21"/>
      <c r="BU2373" s="21"/>
      <c r="BV2373" s="21"/>
      <c r="BW2373" s="21"/>
      <c r="BX2373" s="21"/>
      <c r="BY2373" s="21"/>
      <c r="BZ2373" s="21"/>
      <c r="CA2373" s="21"/>
      <c r="CB2373" s="21"/>
      <c r="CC2373" s="21"/>
      <c r="CD2373" s="21"/>
      <c r="CE2373" s="21"/>
      <c r="CF2373" s="21"/>
      <c r="CG2373" s="21"/>
      <c r="CH2373" s="21"/>
      <c r="CI2373" s="21"/>
      <c r="CJ2373" s="21"/>
      <c r="CK2373" s="21"/>
      <c r="CL2373" s="21"/>
      <c r="CM2373" s="21"/>
      <c r="CN2373" s="21"/>
      <c r="CO2373" s="21"/>
      <c r="CP2373" s="21"/>
      <c r="CQ2373" s="21"/>
      <c r="CR2373" s="21"/>
      <c r="CS2373" s="21"/>
      <c r="CT2373" s="21"/>
      <c r="CU2373" s="21"/>
      <c r="CV2373" s="21"/>
      <c r="CW2373" s="21"/>
      <c r="CX2373" s="21"/>
      <c r="CY2373" s="21"/>
      <c r="CZ2373" s="21"/>
      <c r="DA2373" s="21"/>
      <c r="DB2373" s="21"/>
      <c r="DC2373" s="21"/>
      <c r="DD2373" s="21"/>
      <c r="DE2373" s="21"/>
      <c r="DF2373" s="21"/>
      <c r="DG2373" s="21"/>
      <c r="DH2373" s="21"/>
      <c r="DI2373" s="21"/>
      <c r="DJ2373" s="21"/>
      <c r="DK2373" s="21"/>
      <c r="DL2373" s="21"/>
      <c r="DM2373" s="21"/>
      <c r="DN2373" s="21"/>
      <c r="DO2373" s="21"/>
      <c r="DP2373" s="21"/>
      <c r="DQ2373" s="21"/>
      <c r="DR2373" s="21"/>
      <c r="DS2373" s="21"/>
      <c r="DT2373" s="21"/>
      <c r="DU2373" s="21"/>
      <c r="DV2373" s="21"/>
      <c r="DW2373" s="21"/>
      <c r="DX2373" s="21"/>
      <c r="DY2373" s="21"/>
      <c r="DZ2373" s="21"/>
      <c r="EA2373" s="21"/>
      <c r="EB2373" s="21"/>
      <c r="EC2373" s="21"/>
      <c r="ED2373" s="21"/>
      <c r="EE2373" s="21"/>
      <c r="EF2373" s="21"/>
      <c r="EG2373" s="21"/>
      <c r="EH2373" s="21"/>
      <c r="EI2373" s="21"/>
      <c r="EJ2373" s="21"/>
      <c r="EK2373" s="21"/>
      <c r="EL2373" s="21"/>
      <c r="EM2373" s="21"/>
      <c r="EN2373" s="21"/>
      <c r="EO2373" s="21"/>
      <c r="EP2373" s="21"/>
      <c r="EQ2373" s="21"/>
      <c r="ER2373" s="21"/>
      <c r="ES2373" s="21"/>
      <c r="ET2373" s="21"/>
      <c r="EU2373" s="21"/>
      <c r="EV2373" s="21"/>
      <c r="EW2373" s="21"/>
      <c r="EX2373" s="21"/>
      <c r="EY2373" s="21"/>
      <c r="EZ2373" s="21"/>
      <c r="FA2373" s="21"/>
      <c r="FB2373" s="21"/>
      <c r="FC2373" s="21"/>
      <c r="FD2373" s="21"/>
      <c r="FE2373" s="21"/>
      <c r="FF2373" s="21"/>
      <c r="FG2373" s="21"/>
      <c r="FH2373" s="21"/>
      <c r="FI2373" s="21"/>
      <c r="FJ2373" s="21"/>
      <c r="FK2373" s="21"/>
      <c r="FL2373" s="21"/>
      <c r="FM2373" s="21"/>
      <c r="FN2373" s="21"/>
      <c r="FO2373" s="21"/>
      <c r="FP2373" s="21"/>
      <c r="FQ2373" s="21"/>
      <c r="FR2373" s="21"/>
      <c r="FS2373" s="21"/>
      <c r="FT2373" s="21"/>
      <c r="FU2373" s="21"/>
      <c r="FV2373" s="21"/>
      <c r="FW2373" s="21"/>
      <c r="FX2373" s="21"/>
      <c r="FY2373" s="21"/>
      <c r="FZ2373" s="21"/>
      <c r="GA2373" s="21"/>
      <c r="GB2373" s="21"/>
      <c r="GC2373" s="21"/>
      <c r="GD2373" s="21"/>
      <c r="GE2373" s="21"/>
      <c r="GF2373" s="21"/>
      <c r="GG2373" s="21"/>
      <c r="GH2373" s="21"/>
      <c r="GI2373" s="21"/>
      <c r="GJ2373" s="21"/>
      <c r="GK2373" s="21"/>
      <c r="GL2373" s="21"/>
      <c r="GM2373" s="21"/>
      <c r="GN2373" s="21"/>
      <c r="GO2373" s="21"/>
      <c r="GP2373" s="21"/>
      <c r="GQ2373" s="21"/>
      <c r="GR2373" s="21"/>
      <c r="GS2373" s="21"/>
      <c r="GT2373" s="21"/>
      <c r="GU2373" s="21"/>
      <c r="GV2373" s="21"/>
      <c r="GW2373" s="21"/>
      <c r="GX2373" s="21"/>
      <c r="GY2373" s="21"/>
      <c r="GZ2373" s="21"/>
      <c r="HA2373" s="21"/>
      <c r="HB2373" s="21"/>
      <c r="HC2373" s="21"/>
      <c r="HD2373" s="21"/>
      <c r="HE2373" s="21"/>
      <c r="HF2373" s="21"/>
      <c r="HG2373" s="21"/>
      <c r="HH2373" s="21"/>
      <c r="HI2373" s="21"/>
      <c r="HJ2373" s="21"/>
      <c r="HK2373" s="21"/>
      <c r="HL2373" s="21"/>
      <c r="HM2373" s="21"/>
      <c r="HN2373" s="21"/>
      <c r="HO2373" s="21"/>
      <c r="HP2373" s="21"/>
      <c r="HQ2373" s="21"/>
      <c r="HR2373" s="21"/>
      <c r="HS2373" s="21"/>
      <c r="HT2373" s="21"/>
      <c r="HU2373" s="21"/>
      <c r="HV2373" s="21"/>
      <c r="HW2373" s="21"/>
      <c r="HX2373" s="21"/>
      <c r="HY2373" s="21"/>
      <c r="HZ2373" s="21"/>
      <c r="IA2373" s="21"/>
      <c r="IB2373" s="21"/>
      <c r="IC2373" s="21"/>
      <c r="ID2373" s="21"/>
      <c r="IE2373" s="21"/>
      <c r="IF2373" s="21"/>
      <c r="IG2373" s="21"/>
      <c r="IH2373" s="21"/>
      <c r="II2373" s="21"/>
      <c r="IJ2373" s="21"/>
      <c r="IK2373" s="21"/>
      <c r="IL2373" s="21"/>
      <c r="IM2373" s="21"/>
      <c r="IN2373" s="21"/>
      <c r="IO2373" s="21"/>
      <c r="IP2373" s="21"/>
      <c r="IQ2373" s="21"/>
      <c r="IR2373" s="21"/>
      <c r="IS2373" s="21"/>
      <c r="IT2373" s="21"/>
      <c r="IU2373" s="21"/>
      <c r="IV2373" s="21"/>
    </row>
    <row r="2374" spans="1:256" x14ac:dyDescent="0.25">
      <c r="A2374" s="22"/>
      <c r="B2374" s="22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  <c r="S2374" s="63"/>
      <c r="T2374" s="22"/>
      <c r="U2374" s="21"/>
      <c r="V2374" s="32"/>
      <c r="W2374" s="24"/>
      <c r="X2374" s="22"/>
      <c r="Y2374" s="22"/>
      <c r="Z2374" s="22"/>
      <c r="AA2374" s="22"/>
      <c r="AB2374" s="22"/>
      <c r="AC2374" s="22"/>
      <c r="AD2374" s="22"/>
      <c r="AE2374" s="35"/>
      <c r="AF2374" s="35"/>
      <c r="AG2374" s="21"/>
      <c r="AH2374" s="21"/>
      <c r="AI2374" s="21"/>
      <c r="AJ2374" s="21"/>
      <c r="AK2374" s="21"/>
      <c r="AL2374" s="21"/>
      <c r="AM2374" s="21"/>
      <c r="AN2374" s="21"/>
      <c r="AO2374" s="21"/>
      <c r="AP2374" s="21"/>
      <c r="AQ2374" s="21"/>
      <c r="AR2374" s="21"/>
      <c r="AS2374" s="21"/>
      <c r="AT2374" s="21"/>
      <c r="AU2374" s="21"/>
      <c r="AV2374" s="21"/>
      <c r="AW2374" s="21"/>
      <c r="AX2374" s="21"/>
      <c r="AY2374" s="21"/>
      <c r="AZ2374" s="21"/>
      <c r="BA2374" s="21"/>
      <c r="BB2374" s="21"/>
      <c r="BC2374" s="21"/>
      <c r="BD2374" s="21"/>
      <c r="BE2374" s="21"/>
      <c r="BF2374" s="21"/>
      <c r="BG2374" s="21"/>
      <c r="BH2374" s="21"/>
      <c r="BI2374" s="21"/>
      <c r="BJ2374" s="21"/>
      <c r="BK2374" s="21"/>
      <c r="BL2374" s="21"/>
      <c r="BM2374" s="21"/>
      <c r="BN2374" s="21"/>
      <c r="BO2374" s="21"/>
      <c r="BP2374" s="21"/>
      <c r="BQ2374" s="21"/>
      <c r="BR2374" s="21"/>
      <c r="BS2374" s="21"/>
      <c r="BT2374" s="21"/>
      <c r="BU2374" s="21"/>
      <c r="BV2374" s="21"/>
      <c r="BW2374" s="21"/>
      <c r="BX2374" s="21"/>
      <c r="BY2374" s="21"/>
      <c r="BZ2374" s="21"/>
      <c r="CA2374" s="21"/>
      <c r="CB2374" s="21"/>
      <c r="CC2374" s="21"/>
      <c r="CD2374" s="21"/>
      <c r="CE2374" s="21"/>
      <c r="CF2374" s="21"/>
      <c r="CG2374" s="21"/>
      <c r="CH2374" s="21"/>
      <c r="CI2374" s="21"/>
      <c r="CJ2374" s="21"/>
      <c r="CK2374" s="21"/>
      <c r="CL2374" s="21"/>
      <c r="CM2374" s="21"/>
      <c r="CN2374" s="21"/>
      <c r="CO2374" s="21"/>
      <c r="CP2374" s="21"/>
      <c r="CQ2374" s="21"/>
      <c r="CR2374" s="21"/>
      <c r="CS2374" s="21"/>
      <c r="CT2374" s="21"/>
      <c r="CU2374" s="21"/>
      <c r="CV2374" s="21"/>
      <c r="CW2374" s="21"/>
      <c r="CX2374" s="21"/>
      <c r="CY2374" s="21"/>
      <c r="CZ2374" s="21"/>
      <c r="DA2374" s="21"/>
      <c r="DB2374" s="21"/>
      <c r="DC2374" s="21"/>
      <c r="DD2374" s="21"/>
      <c r="DE2374" s="21"/>
      <c r="DF2374" s="21"/>
      <c r="DG2374" s="21"/>
      <c r="DH2374" s="21"/>
      <c r="DI2374" s="21"/>
      <c r="DJ2374" s="21"/>
      <c r="DK2374" s="21"/>
      <c r="DL2374" s="21"/>
      <c r="DM2374" s="21"/>
      <c r="DN2374" s="21"/>
      <c r="DO2374" s="21"/>
      <c r="DP2374" s="21"/>
      <c r="DQ2374" s="21"/>
      <c r="DR2374" s="21"/>
      <c r="DS2374" s="21"/>
      <c r="DT2374" s="21"/>
      <c r="DU2374" s="21"/>
      <c r="DV2374" s="21"/>
      <c r="DW2374" s="21"/>
      <c r="DX2374" s="21"/>
      <c r="DY2374" s="21"/>
      <c r="DZ2374" s="21"/>
      <c r="EA2374" s="21"/>
      <c r="EB2374" s="21"/>
      <c r="EC2374" s="21"/>
      <c r="ED2374" s="21"/>
      <c r="EE2374" s="21"/>
      <c r="EF2374" s="21"/>
      <c r="EG2374" s="21"/>
      <c r="EH2374" s="21"/>
      <c r="EI2374" s="21"/>
      <c r="EJ2374" s="21"/>
      <c r="EK2374" s="21"/>
      <c r="EL2374" s="21"/>
      <c r="EM2374" s="21"/>
      <c r="EN2374" s="21"/>
      <c r="EO2374" s="21"/>
      <c r="EP2374" s="21"/>
      <c r="EQ2374" s="21"/>
      <c r="ER2374" s="21"/>
      <c r="ES2374" s="21"/>
      <c r="ET2374" s="21"/>
      <c r="EU2374" s="21"/>
      <c r="EV2374" s="21"/>
      <c r="EW2374" s="21"/>
      <c r="EX2374" s="21"/>
      <c r="EY2374" s="21"/>
      <c r="EZ2374" s="21"/>
      <c r="FA2374" s="21"/>
      <c r="FB2374" s="21"/>
      <c r="FC2374" s="21"/>
      <c r="FD2374" s="21"/>
      <c r="FE2374" s="21"/>
      <c r="FF2374" s="21"/>
      <c r="FG2374" s="21"/>
      <c r="FH2374" s="21"/>
      <c r="FI2374" s="21"/>
      <c r="FJ2374" s="21"/>
      <c r="FK2374" s="21"/>
      <c r="FL2374" s="21"/>
      <c r="FM2374" s="21"/>
      <c r="FN2374" s="21"/>
      <c r="FO2374" s="21"/>
      <c r="FP2374" s="21"/>
      <c r="FQ2374" s="21"/>
      <c r="FR2374" s="21"/>
      <c r="FS2374" s="21"/>
      <c r="FT2374" s="21"/>
      <c r="FU2374" s="21"/>
      <c r="FV2374" s="21"/>
      <c r="FW2374" s="21"/>
      <c r="FX2374" s="21"/>
      <c r="FY2374" s="21"/>
      <c r="FZ2374" s="21"/>
      <c r="GA2374" s="21"/>
      <c r="GB2374" s="21"/>
      <c r="GC2374" s="21"/>
      <c r="GD2374" s="21"/>
      <c r="GE2374" s="21"/>
      <c r="GF2374" s="21"/>
      <c r="GG2374" s="21"/>
      <c r="GH2374" s="21"/>
      <c r="GI2374" s="21"/>
      <c r="GJ2374" s="21"/>
      <c r="GK2374" s="21"/>
      <c r="GL2374" s="21"/>
      <c r="GM2374" s="21"/>
      <c r="GN2374" s="21"/>
      <c r="GO2374" s="21"/>
      <c r="GP2374" s="21"/>
      <c r="GQ2374" s="21"/>
      <c r="GR2374" s="21"/>
      <c r="GS2374" s="21"/>
      <c r="GT2374" s="21"/>
      <c r="GU2374" s="21"/>
      <c r="GV2374" s="21"/>
      <c r="GW2374" s="21"/>
      <c r="GX2374" s="21"/>
      <c r="GY2374" s="21"/>
      <c r="GZ2374" s="21"/>
      <c r="HA2374" s="21"/>
      <c r="HB2374" s="21"/>
      <c r="HC2374" s="21"/>
      <c r="HD2374" s="21"/>
      <c r="HE2374" s="21"/>
      <c r="HF2374" s="21"/>
      <c r="HG2374" s="21"/>
      <c r="HH2374" s="21"/>
      <c r="HI2374" s="21"/>
      <c r="HJ2374" s="21"/>
      <c r="HK2374" s="21"/>
      <c r="HL2374" s="21"/>
      <c r="HM2374" s="21"/>
      <c r="HN2374" s="21"/>
      <c r="HO2374" s="21"/>
      <c r="HP2374" s="21"/>
      <c r="HQ2374" s="21"/>
      <c r="HR2374" s="21"/>
      <c r="HS2374" s="21"/>
      <c r="HT2374" s="21"/>
      <c r="HU2374" s="21"/>
      <c r="HV2374" s="21"/>
      <c r="HW2374" s="21"/>
      <c r="HX2374" s="21"/>
      <c r="HY2374" s="21"/>
      <c r="HZ2374" s="21"/>
      <c r="IA2374" s="21"/>
      <c r="IB2374" s="21"/>
      <c r="IC2374" s="21"/>
      <c r="ID2374" s="21"/>
      <c r="IE2374" s="21"/>
      <c r="IF2374" s="21"/>
      <c r="IG2374" s="21"/>
      <c r="IH2374" s="21"/>
      <c r="II2374" s="21"/>
      <c r="IJ2374" s="21"/>
      <c r="IK2374" s="21"/>
      <c r="IL2374" s="21"/>
      <c r="IM2374" s="21"/>
      <c r="IN2374" s="21"/>
      <c r="IO2374" s="21"/>
      <c r="IP2374" s="21"/>
      <c r="IQ2374" s="21"/>
      <c r="IR2374" s="21"/>
      <c r="IS2374" s="21"/>
      <c r="IT2374" s="21"/>
      <c r="IU2374" s="21"/>
      <c r="IV2374" s="21"/>
    </row>
    <row r="2375" spans="1:256" x14ac:dyDescent="0.25">
      <c r="A2375" s="22"/>
      <c r="B2375" s="22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  <c r="S2375" s="63"/>
      <c r="T2375" s="22"/>
      <c r="U2375" s="21"/>
      <c r="V2375" s="32"/>
      <c r="W2375" s="24"/>
      <c r="X2375" s="22"/>
      <c r="Y2375" s="22"/>
      <c r="Z2375" s="22"/>
      <c r="AA2375" s="22"/>
      <c r="AB2375" s="22"/>
      <c r="AC2375" s="22"/>
      <c r="AD2375" s="22"/>
      <c r="AE2375" s="35"/>
      <c r="AF2375" s="35"/>
      <c r="AG2375" s="21"/>
      <c r="AH2375" s="21"/>
      <c r="AI2375" s="21"/>
      <c r="AJ2375" s="21"/>
      <c r="AK2375" s="21"/>
      <c r="AL2375" s="21"/>
      <c r="AM2375" s="21"/>
      <c r="AN2375" s="21"/>
      <c r="AO2375" s="21"/>
      <c r="AP2375" s="21"/>
      <c r="AQ2375" s="21"/>
      <c r="AR2375" s="21"/>
      <c r="AS2375" s="21"/>
      <c r="AT2375" s="21"/>
      <c r="AU2375" s="21"/>
      <c r="AV2375" s="21"/>
      <c r="AW2375" s="21"/>
      <c r="AX2375" s="21"/>
      <c r="AY2375" s="21"/>
      <c r="AZ2375" s="21"/>
      <c r="BA2375" s="21"/>
      <c r="BB2375" s="21"/>
      <c r="BC2375" s="21"/>
      <c r="BD2375" s="21"/>
      <c r="BE2375" s="21"/>
      <c r="BF2375" s="21"/>
      <c r="BG2375" s="21"/>
      <c r="BH2375" s="21"/>
      <c r="BI2375" s="21"/>
      <c r="BJ2375" s="21"/>
      <c r="BK2375" s="21"/>
      <c r="BL2375" s="21"/>
      <c r="BM2375" s="21"/>
      <c r="BN2375" s="21"/>
      <c r="BO2375" s="21"/>
      <c r="BP2375" s="21"/>
      <c r="BQ2375" s="21"/>
      <c r="BR2375" s="21"/>
      <c r="BS2375" s="21"/>
      <c r="BT2375" s="21"/>
      <c r="BU2375" s="21"/>
      <c r="BV2375" s="21"/>
      <c r="BW2375" s="21"/>
      <c r="BX2375" s="21"/>
      <c r="BY2375" s="21"/>
      <c r="BZ2375" s="21"/>
      <c r="CA2375" s="21"/>
      <c r="CB2375" s="21"/>
      <c r="CC2375" s="21"/>
      <c r="CD2375" s="21"/>
      <c r="CE2375" s="21"/>
      <c r="CF2375" s="21"/>
      <c r="CG2375" s="21"/>
      <c r="CH2375" s="21"/>
      <c r="CI2375" s="21"/>
      <c r="CJ2375" s="21"/>
      <c r="CK2375" s="21"/>
      <c r="CL2375" s="21"/>
      <c r="CM2375" s="21"/>
      <c r="CN2375" s="21"/>
      <c r="CO2375" s="21"/>
      <c r="CP2375" s="21"/>
      <c r="CQ2375" s="21"/>
      <c r="CR2375" s="21"/>
      <c r="CS2375" s="21"/>
      <c r="CT2375" s="21"/>
      <c r="CU2375" s="21"/>
      <c r="CV2375" s="21"/>
      <c r="CW2375" s="21"/>
      <c r="CX2375" s="21"/>
      <c r="CY2375" s="21"/>
      <c r="CZ2375" s="21"/>
      <c r="DA2375" s="21"/>
      <c r="DB2375" s="21"/>
      <c r="DC2375" s="21"/>
      <c r="DD2375" s="21"/>
      <c r="DE2375" s="21"/>
      <c r="DF2375" s="21"/>
      <c r="DG2375" s="21"/>
      <c r="DH2375" s="21"/>
      <c r="DI2375" s="21"/>
      <c r="DJ2375" s="21"/>
      <c r="DK2375" s="21"/>
      <c r="DL2375" s="21"/>
      <c r="DM2375" s="21"/>
      <c r="DN2375" s="21"/>
      <c r="DO2375" s="21"/>
      <c r="DP2375" s="21"/>
      <c r="DQ2375" s="21"/>
      <c r="DR2375" s="21"/>
      <c r="DS2375" s="21"/>
      <c r="DT2375" s="21"/>
      <c r="DU2375" s="21"/>
      <c r="DV2375" s="21"/>
      <c r="DW2375" s="21"/>
      <c r="DX2375" s="21"/>
      <c r="DY2375" s="21"/>
      <c r="DZ2375" s="21"/>
      <c r="EA2375" s="21"/>
      <c r="EB2375" s="21"/>
      <c r="EC2375" s="21"/>
      <c r="ED2375" s="21"/>
      <c r="EE2375" s="21"/>
      <c r="EF2375" s="21"/>
      <c r="EG2375" s="21"/>
      <c r="EH2375" s="21"/>
      <c r="EI2375" s="21"/>
      <c r="EJ2375" s="21"/>
      <c r="EK2375" s="21"/>
      <c r="EL2375" s="21"/>
      <c r="EM2375" s="21"/>
      <c r="EN2375" s="21"/>
      <c r="EO2375" s="21"/>
      <c r="EP2375" s="21"/>
      <c r="EQ2375" s="21"/>
      <c r="ER2375" s="21"/>
      <c r="ES2375" s="21"/>
      <c r="ET2375" s="21"/>
      <c r="EU2375" s="21"/>
      <c r="EV2375" s="21"/>
      <c r="EW2375" s="21"/>
      <c r="EX2375" s="21"/>
      <c r="EY2375" s="21"/>
      <c r="EZ2375" s="21"/>
      <c r="FA2375" s="21"/>
      <c r="FB2375" s="21"/>
      <c r="FC2375" s="21"/>
      <c r="FD2375" s="21"/>
      <c r="FE2375" s="21"/>
      <c r="FF2375" s="21"/>
      <c r="FG2375" s="21"/>
      <c r="FH2375" s="21"/>
      <c r="FI2375" s="21"/>
      <c r="FJ2375" s="21"/>
      <c r="FK2375" s="21"/>
      <c r="FL2375" s="21"/>
      <c r="FM2375" s="21"/>
      <c r="FN2375" s="21"/>
      <c r="FO2375" s="21"/>
      <c r="FP2375" s="21"/>
      <c r="FQ2375" s="21"/>
      <c r="FR2375" s="21"/>
      <c r="FS2375" s="21"/>
      <c r="FT2375" s="21"/>
      <c r="FU2375" s="21"/>
      <c r="FV2375" s="21"/>
      <c r="FW2375" s="21"/>
      <c r="FX2375" s="21"/>
      <c r="FY2375" s="21"/>
      <c r="FZ2375" s="21"/>
      <c r="GA2375" s="21"/>
      <c r="GB2375" s="21"/>
      <c r="GC2375" s="21"/>
      <c r="GD2375" s="21"/>
      <c r="GE2375" s="21"/>
      <c r="GF2375" s="21"/>
      <c r="GG2375" s="21"/>
      <c r="GH2375" s="21"/>
      <c r="GI2375" s="21"/>
      <c r="GJ2375" s="21"/>
      <c r="GK2375" s="21"/>
      <c r="GL2375" s="21"/>
      <c r="GM2375" s="21"/>
      <c r="GN2375" s="21"/>
      <c r="GO2375" s="21"/>
      <c r="GP2375" s="21"/>
      <c r="GQ2375" s="21"/>
      <c r="GR2375" s="21"/>
      <c r="GS2375" s="21"/>
      <c r="GT2375" s="21"/>
      <c r="GU2375" s="21"/>
      <c r="GV2375" s="21"/>
      <c r="GW2375" s="21"/>
      <c r="GX2375" s="21"/>
      <c r="GY2375" s="21"/>
      <c r="GZ2375" s="21"/>
      <c r="HA2375" s="21"/>
      <c r="HB2375" s="21"/>
      <c r="HC2375" s="21"/>
      <c r="HD2375" s="21"/>
      <c r="HE2375" s="21"/>
      <c r="HF2375" s="21"/>
      <c r="HG2375" s="21"/>
      <c r="HH2375" s="21"/>
      <c r="HI2375" s="21"/>
      <c r="HJ2375" s="21"/>
      <c r="HK2375" s="21"/>
      <c r="HL2375" s="21"/>
      <c r="HM2375" s="21"/>
      <c r="HN2375" s="21"/>
      <c r="HO2375" s="21"/>
      <c r="HP2375" s="21"/>
      <c r="HQ2375" s="21"/>
      <c r="HR2375" s="21"/>
      <c r="HS2375" s="21"/>
      <c r="HT2375" s="21"/>
      <c r="HU2375" s="21"/>
      <c r="HV2375" s="21"/>
      <c r="HW2375" s="21"/>
      <c r="HX2375" s="21"/>
      <c r="HY2375" s="21"/>
      <c r="HZ2375" s="21"/>
      <c r="IA2375" s="21"/>
      <c r="IB2375" s="21"/>
      <c r="IC2375" s="21"/>
      <c r="ID2375" s="21"/>
      <c r="IE2375" s="21"/>
      <c r="IF2375" s="21"/>
      <c r="IG2375" s="21"/>
      <c r="IH2375" s="21"/>
      <c r="II2375" s="21"/>
      <c r="IJ2375" s="21"/>
      <c r="IK2375" s="21"/>
      <c r="IL2375" s="21"/>
      <c r="IM2375" s="21"/>
      <c r="IN2375" s="21"/>
      <c r="IO2375" s="21"/>
      <c r="IP2375" s="21"/>
      <c r="IQ2375" s="21"/>
      <c r="IR2375" s="21"/>
      <c r="IS2375" s="21"/>
      <c r="IT2375" s="21"/>
      <c r="IU2375" s="21"/>
      <c r="IV2375" s="21"/>
    </row>
    <row r="2376" spans="1:256" x14ac:dyDescent="0.25">
      <c r="A2376" s="22"/>
      <c r="B2376" s="22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  <c r="S2376" s="63"/>
      <c r="T2376" s="22"/>
      <c r="U2376" s="21"/>
      <c r="V2376" s="32"/>
      <c r="W2376" s="24"/>
      <c r="X2376" s="22"/>
      <c r="Y2376" s="22"/>
      <c r="Z2376" s="22"/>
      <c r="AA2376" s="22"/>
      <c r="AB2376" s="22"/>
      <c r="AC2376" s="22"/>
      <c r="AD2376" s="22"/>
      <c r="AE2376" s="35"/>
      <c r="AF2376" s="35"/>
      <c r="AG2376" s="21"/>
      <c r="AH2376" s="21"/>
      <c r="AI2376" s="21"/>
      <c r="AJ2376" s="21"/>
      <c r="AK2376" s="21"/>
      <c r="AL2376" s="21"/>
      <c r="AM2376" s="21"/>
      <c r="AN2376" s="21"/>
      <c r="AO2376" s="21"/>
      <c r="AP2376" s="21"/>
      <c r="AQ2376" s="21"/>
      <c r="AR2376" s="21"/>
      <c r="AS2376" s="21"/>
      <c r="AT2376" s="21"/>
      <c r="AU2376" s="21"/>
      <c r="AV2376" s="21"/>
      <c r="AW2376" s="21"/>
      <c r="AX2376" s="21"/>
      <c r="AY2376" s="21"/>
      <c r="AZ2376" s="21"/>
      <c r="BA2376" s="21"/>
      <c r="BB2376" s="21"/>
      <c r="BC2376" s="21"/>
      <c r="BD2376" s="21"/>
      <c r="BE2376" s="21"/>
      <c r="BF2376" s="21"/>
      <c r="BG2376" s="21"/>
      <c r="BH2376" s="21"/>
      <c r="BI2376" s="21"/>
      <c r="BJ2376" s="21"/>
      <c r="BK2376" s="21"/>
      <c r="BL2376" s="21"/>
      <c r="BM2376" s="21"/>
      <c r="BN2376" s="21"/>
      <c r="BO2376" s="21"/>
      <c r="BP2376" s="21"/>
      <c r="BQ2376" s="21"/>
      <c r="BR2376" s="21"/>
      <c r="BS2376" s="21"/>
      <c r="BT2376" s="21"/>
      <c r="BU2376" s="21"/>
      <c r="BV2376" s="21"/>
      <c r="BW2376" s="21"/>
      <c r="BX2376" s="21"/>
      <c r="BY2376" s="21"/>
      <c r="BZ2376" s="21"/>
      <c r="CA2376" s="21"/>
      <c r="CB2376" s="21"/>
      <c r="CC2376" s="21"/>
      <c r="CD2376" s="21"/>
      <c r="CE2376" s="21"/>
      <c r="CF2376" s="21"/>
      <c r="CG2376" s="21"/>
      <c r="CH2376" s="21"/>
      <c r="CI2376" s="21"/>
      <c r="CJ2376" s="21"/>
      <c r="CK2376" s="21"/>
      <c r="CL2376" s="21"/>
      <c r="CM2376" s="21"/>
      <c r="CN2376" s="21"/>
      <c r="CO2376" s="21"/>
      <c r="CP2376" s="21"/>
      <c r="CQ2376" s="21"/>
      <c r="CR2376" s="21"/>
      <c r="CS2376" s="21"/>
      <c r="CT2376" s="21"/>
      <c r="CU2376" s="21"/>
      <c r="CV2376" s="21"/>
      <c r="CW2376" s="21"/>
      <c r="CX2376" s="21"/>
      <c r="CY2376" s="21"/>
      <c r="CZ2376" s="21"/>
      <c r="DA2376" s="21"/>
      <c r="DB2376" s="21"/>
      <c r="DC2376" s="21"/>
      <c r="DD2376" s="21"/>
      <c r="DE2376" s="21"/>
      <c r="DF2376" s="21"/>
      <c r="DG2376" s="21"/>
      <c r="DH2376" s="21"/>
      <c r="DI2376" s="21"/>
      <c r="DJ2376" s="21"/>
      <c r="DK2376" s="21"/>
      <c r="DL2376" s="21"/>
      <c r="DM2376" s="21"/>
      <c r="DN2376" s="21"/>
      <c r="DO2376" s="21"/>
      <c r="DP2376" s="21"/>
      <c r="DQ2376" s="21"/>
      <c r="DR2376" s="21"/>
      <c r="DS2376" s="21"/>
      <c r="DT2376" s="21"/>
      <c r="DU2376" s="21"/>
      <c r="DV2376" s="21"/>
      <c r="DW2376" s="21"/>
      <c r="DX2376" s="21"/>
      <c r="DY2376" s="21"/>
      <c r="DZ2376" s="21"/>
      <c r="EA2376" s="21"/>
      <c r="EB2376" s="21"/>
      <c r="EC2376" s="21"/>
      <c r="ED2376" s="21"/>
      <c r="EE2376" s="21"/>
      <c r="EF2376" s="21"/>
      <c r="EG2376" s="21"/>
      <c r="EH2376" s="21"/>
      <c r="EI2376" s="21"/>
      <c r="EJ2376" s="21"/>
      <c r="EK2376" s="21"/>
      <c r="EL2376" s="21"/>
      <c r="EM2376" s="21"/>
      <c r="EN2376" s="21"/>
      <c r="EO2376" s="21"/>
      <c r="EP2376" s="21"/>
      <c r="EQ2376" s="21"/>
      <c r="ER2376" s="21"/>
      <c r="ES2376" s="21"/>
      <c r="ET2376" s="21"/>
      <c r="EU2376" s="21"/>
      <c r="EV2376" s="21"/>
      <c r="EW2376" s="21"/>
      <c r="EX2376" s="21"/>
      <c r="EY2376" s="21"/>
      <c r="EZ2376" s="21"/>
      <c r="FA2376" s="21"/>
      <c r="FB2376" s="21"/>
      <c r="FC2376" s="21"/>
      <c r="FD2376" s="21"/>
      <c r="FE2376" s="21"/>
      <c r="FF2376" s="21"/>
      <c r="FG2376" s="21"/>
      <c r="FH2376" s="21"/>
      <c r="FI2376" s="21"/>
      <c r="FJ2376" s="21"/>
      <c r="FK2376" s="21"/>
      <c r="FL2376" s="21"/>
      <c r="FM2376" s="21"/>
      <c r="FN2376" s="21"/>
      <c r="FO2376" s="21"/>
      <c r="FP2376" s="21"/>
      <c r="FQ2376" s="21"/>
      <c r="FR2376" s="21"/>
      <c r="FS2376" s="21"/>
      <c r="FT2376" s="21"/>
      <c r="FU2376" s="21"/>
      <c r="FV2376" s="21"/>
      <c r="FW2376" s="21"/>
      <c r="FX2376" s="21"/>
      <c r="FY2376" s="21"/>
      <c r="FZ2376" s="21"/>
      <c r="GA2376" s="21"/>
      <c r="GB2376" s="21"/>
      <c r="GC2376" s="21"/>
      <c r="GD2376" s="21"/>
      <c r="GE2376" s="21"/>
      <c r="GF2376" s="21"/>
      <c r="GG2376" s="21"/>
      <c r="GH2376" s="21"/>
      <c r="GI2376" s="21"/>
      <c r="GJ2376" s="21"/>
      <c r="GK2376" s="21"/>
      <c r="GL2376" s="21"/>
      <c r="GM2376" s="21"/>
      <c r="GN2376" s="21"/>
      <c r="GO2376" s="21"/>
      <c r="GP2376" s="21"/>
      <c r="GQ2376" s="21"/>
      <c r="GR2376" s="21"/>
      <c r="GS2376" s="21"/>
      <c r="GT2376" s="21"/>
      <c r="GU2376" s="21"/>
      <c r="GV2376" s="21"/>
      <c r="GW2376" s="21"/>
      <c r="GX2376" s="21"/>
      <c r="GY2376" s="21"/>
      <c r="GZ2376" s="21"/>
      <c r="HA2376" s="21"/>
      <c r="HB2376" s="21"/>
      <c r="HC2376" s="21"/>
      <c r="HD2376" s="21"/>
      <c r="HE2376" s="21"/>
      <c r="HF2376" s="21"/>
      <c r="HG2376" s="21"/>
      <c r="HH2376" s="21"/>
      <c r="HI2376" s="21"/>
      <c r="HJ2376" s="21"/>
      <c r="HK2376" s="21"/>
      <c r="HL2376" s="21"/>
      <c r="HM2376" s="21"/>
      <c r="HN2376" s="21"/>
      <c r="HO2376" s="21"/>
      <c r="HP2376" s="21"/>
      <c r="HQ2376" s="21"/>
      <c r="HR2376" s="21"/>
      <c r="HS2376" s="21"/>
      <c r="HT2376" s="21"/>
      <c r="HU2376" s="21"/>
      <c r="HV2376" s="21"/>
      <c r="HW2376" s="21"/>
      <c r="HX2376" s="21"/>
      <c r="HY2376" s="21"/>
      <c r="HZ2376" s="21"/>
      <c r="IA2376" s="21"/>
      <c r="IB2376" s="21"/>
      <c r="IC2376" s="21"/>
      <c r="ID2376" s="21"/>
      <c r="IE2376" s="21"/>
      <c r="IF2376" s="21"/>
      <c r="IG2376" s="21"/>
      <c r="IH2376" s="21"/>
      <c r="II2376" s="21"/>
      <c r="IJ2376" s="21"/>
      <c r="IK2376" s="21"/>
      <c r="IL2376" s="21"/>
      <c r="IM2376" s="21"/>
      <c r="IN2376" s="21"/>
      <c r="IO2376" s="21"/>
      <c r="IP2376" s="21"/>
      <c r="IQ2376" s="21"/>
      <c r="IR2376" s="21"/>
      <c r="IS2376" s="21"/>
      <c r="IT2376" s="21"/>
      <c r="IU2376" s="21"/>
      <c r="IV2376" s="21"/>
    </row>
    <row r="2377" spans="1:256" x14ac:dyDescent="0.25">
      <c r="A2377" s="22"/>
      <c r="B2377" s="22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  <c r="S2377" s="63"/>
      <c r="T2377" s="22"/>
      <c r="U2377" s="21"/>
      <c r="V2377" s="32"/>
      <c r="W2377" s="24"/>
      <c r="X2377" s="22"/>
      <c r="Y2377" s="22"/>
      <c r="Z2377" s="22"/>
      <c r="AA2377" s="22"/>
      <c r="AB2377" s="22"/>
      <c r="AC2377" s="22"/>
      <c r="AD2377" s="22"/>
      <c r="AE2377" s="35"/>
      <c r="AF2377" s="35"/>
      <c r="AG2377" s="21"/>
      <c r="AH2377" s="21"/>
      <c r="AI2377" s="21"/>
      <c r="AJ2377" s="21"/>
      <c r="AK2377" s="21"/>
      <c r="AL2377" s="21"/>
      <c r="AM2377" s="21"/>
      <c r="AN2377" s="21"/>
      <c r="AO2377" s="21"/>
      <c r="AP2377" s="21"/>
      <c r="AQ2377" s="21"/>
      <c r="AR2377" s="21"/>
      <c r="AS2377" s="21"/>
      <c r="AT2377" s="21"/>
      <c r="AU2377" s="21"/>
      <c r="AV2377" s="21"/>
      <c r="AW2377" s="21"/>
      <c r="AX2377" s="21"/>
      <c r="AY2377" s="21"/>
      <c r="AZ2377" s="21"/>
      <c r="BA2377" s="21"/>
      <c r="BB2377" s="21"/>
      <c r="BC2377" s="21"/>
      <c r="BD2377" s="21"/>
      <c r="BE2377" s="21"/>
      <c r="BF2377" s="21"/>
      <c r="BG2377" s="21"/>
      <c r="BH2377" s="21"/>
      <c r="BI2377" s="21"/>
      <c r="BJ2377" s="21"/>
      <c r="BK2377" s="21"/>
      <c r="BL2377" s="21"/>
      <c r="BM2377" s="21"/>
      <c r="BN2377" s="21"/>
      <c r="BO2377" s="21"/>
      <c r="BP2377" s="21"/>
      <c r="BQ2377" s="21"/>
      <c r="BR2377" s="21"/>
      <c r="BS2377" s="21"/>
      <c r="BT2377" s="21"/>
      <c r="BU2377" s="21"/>
      <c r="BV2377" s="21"/>
      <c r="BW2377" s="21"/>
      <c r="BX2377" s="21"/>
      <c r="BY2377" s="21"/>
      <c r="BZ2377" s="21"/>
      <c r="CA2377" s="21"/>
      <c r="CB2377" s="21"/>
      <c r="CC2377" s="21"/>
      <c r="CD2377" s="21"/>
      <c r="CE2377" s="21"/>
      <c r="CF2377" s="21"/>
      <c r="CG2377" s="21"/>
      <c r="CH2377" s="21"/>
      <c r="CI2377" s="21"/>
      <c r="CJ2377" s="21"/>
      <c r="CK2377" s="21"/>
      <c r="CL2377" s="21"/>
      <c r="CM2377" s="21"/>
      <c r="CN2377" s="21"/>
      <c r="CO2377" s="21"/>
      <c r="CP2377" s="21"/>
      <c r="CQ2377" s="21"/>
      <c r="CR2377" s="21"/>
      <c r="CS2377" s="21"/>
      <c r="CT2377" s="21"/>
      <c r="CU2377" s="21"/>
      <c r="CV2377" s="21"/>
      <c r="CW2377" s="21"/>
      <c r="CX2377" s="21"/>
      <c r="CY2377" s="21"/>
      <c r="CZ2377" s="21"/>
      <c r="DA2377" s="21"/>
      <c r="DB2377" s="21"/>
      <c r="DC2377" s="21"/>
      <c r="DD2377" s="21"/>
      <c r="DE2377" s="21"/>
      <c r="DF2377" s="21"/>
      <c r="DG2377" s="21"/>
      <c r="DH2377" s="21"/>
      <c r="DI2377" s="21"/>
      <c r="DJ2377" s="21"/>
      <c r="DK2377" s="21"/>
      <c r="DL2377" s="21"/>
      <c r="DM2377" s="21"/>
      <c r="DN2377" s="21"/>
      <c r="DO2377" s="21"/>
      <c r="DP2377" s="21"/>
      <c r="DQ2377" s="21"/>
      <c r="DR2377" s="21"/>
      <c r="DS2377" s="21"/>
      <c r="DT2377" s="21"/>
      <c r="DU2377" s="21"/>
      <c r="DV2377" s="21"/>
      <c r="DW2377" s="21"/>
      <c r="DX2377" s="21"/>
      <c r="DY2377" s="21"/>
      <c r="DZ2377" s="21"/>
      <c r="EA2377" s="21"/>
      <c r="EB2377" s="21"/>
      <c r="EC2377" s="21"/>
      <c r="ED2377" s="21"/>
      <c r="EE2377" s="21"/>
      <c r="EF2377" s="21"/>
      <c r="EG2377" s="21"/>
      <c r="EH2377" s="21"/>
      <c r="EI2377" s="21"/>
      <c r="EJ2377" s="21"/>
      <c r="EK2377" s="21"/>
      <c r="EL2377" s="21"/>
      <c r="EM2377" s="21"/>
      <c r="EN2377" s="21"/>
      <c r="EO2377" s="21"/>
      <c r="EP2377" s="21"/>
      <c r="EQ2377" s="21"/>
      <c r="ER2377" s="21"/>
      <c r="ES2377" s="21"/>
      <c r="ET2377" s="21"/>
      <c r="EU2377" s="21"/>
      <c r="EV2377" s="21"/>
      <c r="EW2377" s="21"/>
      <c r="EX2377" s="21"/>
      <c r="EY2377" s="21"/>
      <c r="EZ2377" s="21"/>
      <c r="FA2377" s="21"/>
      <c r="FB2377" s="21"/>
      <c r="FC2377" s="21"/>
      <c r="FD2377" s="21"/>
      <c r="FE2377" s="21"/>
      <c r="FF2377" s="21"/>
      <c r="FG2377" s="21"/>
      <c r="FH2377" s="21"/>
      <c r="FI2377" s="21"/>
      <c r="FJ2377" s="21"/>
      <c r="FK2377" s="21"/>
      <c r="FL2377" s="21"/>
      <c r="FM2377" s="21"/>
      <c r="FN2377" s="21"/>
      <c r="FO2377" s="21"/>
      <c r="FP2377" s="21"/>
      <c r="FQ2377" s="21"/>
      <c r="FR2377" s="21"/>
      <c r="FS2377" s="21"/>
      <c r="FT2377" s="21"/>
      <c r="FU2377" s="21"/>
      <c r="FV2377" s="21"/>
      <c r="FW2377" s="21"/>
      <c r="FX2377" s="21"/>
      <c r="FY2377" s="21"/>
      <c r="FZ2377" s="21"/>
      <c r="GA2377" s="21"/>
      <c r="GB2377" s="21"/>
      <c r="GC2377" s="21"/>
      <c r="GD2377" s="21"/>
      <c r="GE2377" s="21"/>
      <c r="GF2377" s="21"/>
      <c r="GG2377" s="21"/>
      <c r="GH2377" s="21"/>
      <c r="GI2377" s="21"/>
      <c r="GJ2377" s="21"/>
      <c r="GK2377" s="21"/>
      <c r="GL2377" s="21"/>
      <c r="GM2377" s="21"/>
      <c r="GN2377" s="21"/>
      <c r="GO2377" s="21"/>
      <c r="GP2377" s="21"/>
      <c r="GQ2377" s="21"/>
      <c r="GR2377" s="21"/>
      <c r="GS2377" s="21"/>
      <c r="GT2377" s="21"/>
      <c r="GU2377" s="21"/>
      <c r="GV2377" s="21"/>
      <c r="GW2377" s="21"/>
      <c r="GX2377" s="21"/>
      <c r="GY2377" s="21"/>
      <c r="GZ2377" s="21"/>
      <c r="HA2377" s="21"/>
      <c r="HB2377" s="21"/>
      <c r="HC2377" s="21"/>
      <c r="HD2377" s="21"/>
      <c r="HE2377" s="21"/>
      <c r="HF2377" s="21"/>
      <c r="HG2377" s="21"/>
      <c r="HH2377" s="21"/>
      <c r="HI2377" s="21"/>
      <c r="HJ2377" s="21"/>
      <c r="HK2377" s="21"/>
      <c r="HL2377" s="21"/>
      <c r="HM2377" s="21"/>
      <c r="HN2377" s="21"/>
      <c r="HO2377" s="21"/>
      <c r="HP2377" s="21"/>
      <c r="HQ2377" s="21"/>
      <c r="HR2377" s="21"/>
      <c r="HS2377" s="21"/>
      <c r="HT2377" s="21"/>
      <c r="HU2377" s="21"/>
      <c r="HV2377" s="21"/>
      <c r="HW2377" s="21"/>
      <c r="HX2377" s="21"/>
      <c r="HY2377" s="21"/>
      <c r="HZ2377" s="21"/>
      <c r="IA2377" s="21"/>
      <c r="IB2377" s="21"/>
      <c r="IC2377" s="21"/>
      <c r="ID2377" s="21"/>
      <c r="IE2377" s="21"/>
      <c r="IF2377" s="21"/>
      <c r="IG2377" s="21"/>
      <c r="IH2377" s="21"/>
      <c r="II2377" s="21"/>
      <c r="IJ2377" s="21"/>
      <c r="IK2377" s="21"/>
      <c r="IL2377" s="21"/>
      <c r="IM2377" s="21"/>
      <c r="IN2377" s="21"/>
      <c r="IO2377" s="21"/>
      <c r="IP2377" s="21"/>
      <c r="IQ2377" s="21"/>
      <c r="IR2377" s="21"/>
      <c r="IS2377" s="21"/>
      <c r="IT2377" s="21"/>
      <c r="IU2377" s="21"/>
      <c r="IV2377" s="21"/>
    </row>
    <row r="2378" spans="1:256" x14ac:dyDescent="0.25">
      <c r="A2378" s="22"/>
      <c r="B2378" s="22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  <c r="S2378" s="63"/>
      <c r="T2378" s="22"/>
      <c r="U2378" s="21"/>
      <c r="V2378" s="32"/>
      <c r="W2378" s="24"/>
      <c r="X2378" s="22"/>
      <c r="Y2378" s="22"/>
      <c r="Z2378" s="22"/>
      <c r="AA2378" s="22"/>
      <c r="AB2378" s="22"/>
      <c r="AC2378" s="22"/>
      <c r="AD2378" s="22"/>
      <c r="AE2378" s="35"/>
      <c r="AF2378" s="35"/>
      <c r="AG2378" s="21"/>
      <c r="AH2378" s="21"/>
      <c r="AI2378" s="21"/>
      <c r="AJ2378" s="21"/>
      <c r="AK2378" s="21"/>
      <c r="AL2378" s="21"/>
      <c r="AM2378" s="21"/>
      <c r="AN2378" s="21"/>
      <c r="AO2378" s="21"/>
      <c r="AP2378" s="21"/>
      <c r="AQ2378" s="21"/>
      <c r="AR2378" s="21"/>
      <c r="AS2378" s="21"/>
      <c r="AT2378" s="21"/>
      <c r="AU2378" s="21"/>
      <c r="AV2378" s="21"/>
      <c r="AW2378" s="21"/>
      <c r="AX2378" s="21"/>
      <c r="AY2378" s="21"/>
      <c r="AZ2378" s="21"/>
      <c r="BA2378" s="21"/>
      <c r="BB2378" s="21"/>
      <c r="BC2378" s="21"/>
      <c r="BD2378" s="21"/>
      <c r="BE2378" s="21"/>
      <c r="BF2378" s="21"/>
      <c r="BG2378" s="21"/>
      <c r="BH2378" s="21"/>
      <c r="BI2378" s="21"/>
      <c r="BJ2378" s="21"/>
      <c r="BK2378" s="21"/>
      <c r="BL2378" s="21"/>
      <c r="BM2378" s="21"/>
      <c r="BN2378" s="21"/>
      <c r="BO2378" s="21"/>
      <c r="BP2378" s="21"/>
      <c r="BQ2378" s="21"/>
      <c r="BR2378" s="21"/>
      <c r="BS2378" s="21"/>
      <c r="BT2378" s="21"/>
      <c r="BU2378" s="21"/>
      <c r="BV2378" s="21"/>
      <c r="BW2378" s="21"/>
      <c r="BX2378" s="21"/>
      <c r="BY2378" s="21"/>
      <c r="BZ2378" s="21"/>
      <c r="CA2378" s="21"/>
      <c r="CB2378" s="21"/>
      <c r="CC2378" s="21"/>
      <c r="CD2378" s="21"/>
      <c r="CE2378" s="21"/>
      <c r="CF2378" s="21"/>
      <c r="CG2378" s="21"/>
      <c r="CH2378" s="21"/>
      <c r="CI2378" s="21"/>
      <c r="CJ2378" s="21"/>
      <c r="CK2378" s="21"/>
      <c r="CL2378" s="21"/>
      <c r="CM2378" s="21"/>
      <c r="CN2378" s="21"/>
      <c r="CO2378" s="21"/>
      <c r="CP2378" s="21"/>
      <c r="CQ2378" s="21"/>
      <c r="CR2378" s="21"/>
      <c r="CS2378" s="21"/>
      <c r="CT2378" s="21"/>
      <c r="CU2378" s="21"/>
      <c r="CV2378" s="21"/>
      <c r="CW2378" s="21"/>
      <c r="CX2378" s="21"/>
      <c r="CY2378" s="21"/>
      <c r="CZ2378" s="21"/>
      <c r="DA2378" s="21"/>
      <c r="DB2378" s="21"/>
      <c r="DC2378" s="21"/>
      <c r="DD2378" s="21"/>
      <c r="DE2378" s="21"/>
      <c r="DF2378" s="21"/>
      <c r="DG2378" s="21"/>
      <c r="DH2378" s="21"/>
      <c r="DI2378" s="21"/>
      <c r="DJ2378" s="21"/>
      <c r="DK2378" s="21"/>
      <c r="DL2378" s="21"/>
      <c r="DM2378" s="21"/>
      <c r="DN2378" s="21"/>
      <c r="DO2378" s="21"/>
      <c r="DP2378" s="21"/>
      <c r="DQ2378" s="21"/>
      <c r="DR2378" s="21"/>
      <c r="DS2378" s="21"/>
      <c r="DT2378" s="21"/>
      <c r="DU2378" s="21"/>
      <c r="DV2378" s="21"/>
      <c r="DW2378" s="21"/>
      <c r="DX2378" s="21"/>
      <c r="DY2378" s="21"/>
      <c r="DZ2378" s="21"/>
      <c r="EA2378" s="21"/>
      <c r="EB2378" s="21"/>
      <c r="EC2378" s="21"/>
      <c r="ED2378" s="21"/>
      <c r="EE2378" s="21"/>
      <c r="EF2378" s="21"/>
      <c r="EG2378" s="21"/>
      <c r="EH2378" s="21"/>
      <c r="EI2378" s="21"/>
      <c r="EJ2378" s="21"/>
      <c r="EK2378" s="21"/>
      <c r="EL2378" s="21"/>
      <c r="EM2378" s="21"/>
      <c r="EN2378" s="21"/>
      <c r="EO2378" s="21"/>
      <c r="EP2378" s="21"/>
      <c r="EQ2378" s="21"/>
      <c r="ER2378" s="21"/>
      <c r="ES2378" s="21"/>
      <c r="ET2378" s="21"/>
      <c r="EU2378" s="21"/>
      <c r="EV2378" s="21"/>
      <c r="EW2378" s="21"/>
      <c r="EX2378" s="21"/>
      <c r="EY2378" s="21"/>
      <c r="EZ2378" s="21"/>
      <c r="FA2378" s="21"/>
      <c r="FB2378" s="21"/>
      <c r="FC2378" s="21"/>
      <c r="FD2378" s="21"/>
      <c r="FE2378" s="21"/>
      <c r="FF2378" s="21"/>
      <c r="FG2378" s="21"/>
      <c r="FH2378" s="21"/>
      <c r="FI2378" s="21"/>
      <c r="FJ2378" s="21"/>
      <c r="FK2378" s="21"/>
      <c r="FL2378" s="21"/>
      <c r="FM2378" s="21"/>
      <c r="FN2378" s="21"/>
      <c r="FO2378" s="21"/>
      <c r="FP2378" s="21"/>
      <c r="FQ2378" s="21"/>
      <c r="FR2378" s="21"/>
      <c r="FS2378" s="21"/>
      <c r="FT2378" s="21"/>
      <c r="FU2378" s="21"/>
      <c r="FV2378" s="21"/>
      <c r="FW2378" s="21"/>
      <c r="FX2378" s="21"/>
      <c r="FY2378" s="21"/>
      <c r="FZ2378" s="21"/>
      <c r="GA2378" s="21"/>
      <c r="GB2378" s="21"/>
      <c r="GC2378" s="21"/>
      <c r="GD2378" s="21"/>
      <c r="GE2378" s="21"/>
      <c r="GF2378" s="21"/>
      <c r="GG2378" s="21"/>
      <c r="GH2378" s="21"/>
      <c r="GI2378" s="21"/>
      <c r="GJ2378" s="21"/>
      <c r="GK2378" s="21"/>
      <c r="GL2378" s="21"/>
      <c r="GM2378" s="21"/>
      <c r="GN2378" s="21"/>
      <c r="GO2378" s="21"/>
      <c r="GP2378" s="21"/>
      <c r="GQ2378" s="21"/>
      <c r="GR2378" s="21"/>
      <c r="GS2378" s="21"/>
      <c r="GT2378" s="21"/>
      <c r="GU2378" s="21"/>
      <c r="GV2378" s="21"/>
      <c r="GW2378" s="21"/>
      <c r="GX2378" s="21"/>
      <c r="GY2378" s="21"/>
      <c r="GZ2378" s="21"/>
      <c r="HA2378" s="21"/>
      <c r="HB2378" s="21"/>
      <c r="HC2378" s="21"/>
      <c r="HD2378" s="21"/>
      <c r="HE2378" s="21"/>
      <c r="HF2378" s="21"/>
      <c r="HG2378" s="21"/>
      <c r="HH2378" s="21"/>
      <c r="HI2378" s="21"/>
      <c r="HJ2378" s="21"/>
      <c r="HK2378" s="21"/>
      <c r="HL2378" s="21"/>
      <c r="HM2378" s="21"/>
      <c r="HN2378" s="21"/>
      <c r="HO2378" s="21"/>
      <c r="HP2378" s="21"/>
      <c r="HQ2378" s="21"/>
      <c r="HR2378" s="21"/>
      <c r="HS2378" s="21"/>
      <c r="HT2378" s="21"/>
      <c r="HU2378" s="21"/>
      <c r="HV2378" s="21"/>
      <c r="HW2378" s="21"/>
      <c r="HX2378" s="21"/>
      <c r="HY2378" s="21"/>
      <c r="HZ2378" s="21"/>
      <c r="IA2378" s="21"/>
      <c r="IB2378" s="21"/>
      <c r="IC2378" s="21"/>
      <c r="ID2378" s="21"/>
      <c r="IE2378" s="21"/>
      <c r="IF2378" s="21"/>
      <c r="IG2378" s="21"/>
      <c r="IH2378" s="21"/>
      <c r="II2378" s="21"/>
      <c r="IJ2378" s="21"/>
      <c r="IK2378" s="21"/>
      <c r="IL2378" s="21"/>
      <c r="IM2378" s="21"/>
      <c r="IN2378" s="21"/>
      <c r="IO2378" s="21"/>
      <c r="IP2378" s="21"/>
      <c r="IQ2378" s="21"/>
      <c r="IR2378" s="21"/>
      <c r="IS2378" s="21"/>
      <c r="IT2378" s="21"/>
      <c r="IU2378" s="21"/>
      <c r="IV2378" s="21"/>
    </row>
    <row r="2379" spans="1:256" x14ac:dyDescent="0.25">
      <c r="A2379" s="22"/>
      <c r="B2379" s="22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  <c r="S2379" s="63"/>
      <c r="T2379" s="22"/>
      <c r="U2379" s="21"/>
      <c r="V2379" s="32"/>
      <c r="W2379" s="24"/>
      <c r="X2379" s="22"/>
      <c r="Y2379" s="22"/>
      <c r="Z2379" s="22"/>
      <c r="AA2379" s="22"/>
      <c r="AB2379" s="22"/>
      <c r="AC2379" s="22"/>
      <c r="AD2379" s="22"/>
      <c r="AE2379" s="35"/>
      <c r="AF2379" s="35"/>
      <c r="AG2379" s="21"/>
      <c r="AH2379" s="21"/>
      <c r="AI2379" s="21"/>
      <c r="AJ2379" s="21"/>
      <c r="AK2379" s="21"/>
      <c r="AL2379" s="21"/>
      <c r="AM2379" s="21"/>
      <c r="AN2379" s="21"/>
      <c r="AO2379" s="21"/>
      <c r="AP2379" s="21"/>
      <c r="AQ2379" s="21"/>
      <c r="AR2379" s="21"/>
      <c r="AS2379" s="21"/>
      <c r="AT2379" s="21"/>
      <c r="AU2379" s="21"/>
      <c r="AV2379" s="21"/>
      <c r="AW2379" s="21"/>
      <c r="AX2379" s="21"/>
      <c r="AY2379" s="21"/>
      <c r="AZ2379" s="21"/>
      <c r="BA2379" s="21"/>
      <c r="BB2379" s="21"/>
      <c r="BC2379" s="21"/>
      <c r="BD2379" s="21"/>
      <c r="BE2379" s="21"/>
      <c r="BF2379" s="21"/>
      <c r="BG2379" s="21"/>
      <c r="BH2379" s="21"/>
      <c r="BI2379" s="21"/>
      <c r="BJ2379" s="21"/>
      <c r="BK2379" s="21"/>
      <c r="BL2379" s="21"/>
      <c r="BM2379" s="21"/>
      <c r="BN2379" s="21"/>
      <c r="BO2379" s="21"/>
      <c r="BP2379" s="21"/>
      <c r="BQ2379" s="21"/>
      <c r="BR2379" s="21"/>
      <c r="BS2379" s="21"/>
      <c r="BT2379" s="21"/>
      <c r="BU2379" s="21"/>
      <c r="BV2379" s="21"/>
      <c r="BW2379" s="21"/>
      <c r="BX2379" s="21"/>
      <c r="BY2379" s="21"/>
      <c r="BZ2379" s="21"/>
      <c r="CA2379" s="21"/>
      <c r="CB2379" s="21"/>
      <c r="CC2379" s="21"/>
      <c r="CD2379" s="21"/>
      <c r="CE2379" s="21"/>
      <c r="CF2379" s="21"/>
      <c r="CG2379" s="21"/>
      <c r="CH2379" s="21"/>
      <c r="CI2379" s="21"/>
      <c r="CJ2379" s="21"/>
      <c r="CK2379" s="21"/>
      <c r="CL2379" s="21"/>
      <c r="CM2379" s="21"/>
      <c r="CN2379" s="21"/>
      <c r="CO2379" s="21"/>
      <c r="CP2379" s="21"/>
      <c r="CQ2379" s="21"/>
      <c r="CR2379" s="21"/>
      <c r="CS2379" s="21"/>
      <c r="CT2379" s="21"/>
      <c r="CU2379" s="21"/>
      <c r="CV2379" s="21"/>
      <c r="CW2379" s="21"/>
      <c r="CX2379" s="21"/>
      <c r="CY2379" s="21"/>
      <c r="CZ2379" s="21"/>
      <c r="DA2379" s="21"/>
      <c r="DB2379" s="21"/>
      <c r="DC2379" s="21"/>
      <c r="DD2379" s="21"/>
      <c r="DE2379" s="21"/>
      <c r="DF2379" s="21"/>
      <c r="DG2379" s="21"/>
      <c r="DH2379" s="21"/>
      <c r="DI2379" s="21"/>
      <c r="DJ2379" s="21"/>
      <c r="DK2379" s="21"/>
      <c r="DL2379" s="21"/>
      <c r="DM2379" s="21"/>
      <c r="DN2379" s="21"/>
      <c r="DO2379" s="21"/>
      <c r="DP2379" s="21"/>
      <c r="DQ2379" s="21"/>
      <c r="DR2379" s="21"/>
      <c r="DS2379" s="21"/>
      <c r="DT2379" s="21"/>
      <c r="DU2379" s="21"/>
      <c r="DV2379" s="21"/>
      <c r="DW2379" s="21"/>
      <c r="DX2379" s="21"/>
      <c r="DY2379" s="21"/>
      <c r="DZ2379" s="21"/>
      <c r="EA2379" s="21"/>
      <c r="EB2379" s="21"/>
      <c r="EC2379" s="21"/>
      <c r="ED2379" s="21"/>
      <c r="EE2379" s="21"/>
      <c r="EF2379" s="21"/>
      <c r="EG2379" s="21"/>
      <c r="EH2379" s="21"/>
      <c r="EI2379" s="21"/>
      <c r="EJ2379" s="21"/>
      <c r="EK2379" s="21"/>
      <c r="EL2379" s="21"/>
      <c r="EM2379" s="21"/>
      <c r="EN2379" s="21"/>
      <c r="EO2379" s="21"/>
      <c r="EP2379" s="21"/>
      <c r="EQ2379" s="21"/>
      <c r="ER2379" s="21"/>
      <c r="ES2379" s="21"/>
      <c r="ET2379" s="21"/>
      <c r="EU2379" s="21"/>
      <c r="EV2379" s="21"/>
      <c r="EW2379" s="21"/>
      <c r="EX2379" s="21"/>
      <c r="EY2379" s="21"/>
      <c r="EZ2379" s="21"/>
      <c r="FA2379" s="21"/>
      <c r="FB2379" s="21"/>
      <c r="FC2379" s="21"/>
      <c r="FD2379" s="21"/>
      <c r="FE2379" s="21"/>
      <c r="FF2379" s="21"/>
      <c r="FG2379" s="21"/>
      <c r="FH2379" s="21"/>
      <c r="FI2379" s="21"/>
      <c r="FJ2379" s="21"/>
      <c r="FK2379" s="21"/>
      <c r="FL2379" s="21"/>
      <c r="FM2379" s="21"/>
      <c r="FN2379" s="21"/>
      <c r="FO2379" s="21"/>
      <c r="FP2379" s="21"/>
      <c r="FQ2379" s="21"/>
      <c r="FR2379" s="21"/>
      <c r="FS2379" s="21"/>
      <c r="FT2379" s="21"/>
      <c r="FU2379" s="21"/>
      <c r="FV2379" s="21"/>
      <c r="FW2379" s="21"/>
      <c r="FX2379" s="21"/>
      <c r="FY2379" s="21"/>
      <c r="FZ2379" s="21"/>
      <c r="GA2379" s="21"/>
      <c r="GB2379" s="21"/>
      <c r="GC2379" s="21"/>
      <c r="GD2379" s="21"/>
      <c r="GE2379" s="21"/>
      <c r="GF2379" s="21"/>
      <c r="GG2379" s="21"/>
      <c r="GH2379" s="21"/>
      <c r="GI2379" s="21"/>
      <c r="GJ2379" s="21"/>
      <c r="GK2379" s="21"/>
      <c r="GL2379" s="21"/>
      <c r="GM2379" s="21"/>
      <c r="GN2379" s="21"/>
      <c r="GO2379" s="21"/>
      <c r="GP2379" s="21"/>
      <c r="GQ2379" s="21"/>
      <c r="GR2379" s="21"/>
      <c r="GS2379" s="21"/>
      <c r="GT2379" s="21"/>
      <c r="GU2379" s="21"/>
      <c r="GV2379" s="21"/>
      <c r="GW2379" s="21"/>
      <c r="GX2379" s="21"/>
      <c r="GY2379" s="21"/>
      <c r="GZ2379" s="21"/>
      <c r="HA2379" s="21"/>
      <c r="HB2379" s="21"/>
      <c r="HC2379" s="21"/>
      <c r="HD2379" s="21"/>
      <c r="HE2379" s="21"/>
      <c r="HF2379" s="21"/>
      <c r="HG2379" s="21"/>
      <c r="HH2379" s="21"/>
      <c r="HI2379" s="21"/>
      <c r="HJ2379" s="21"/>
      <c r="HK2379" s="21"/>
      <c r="HL2379" s="21"/>
      <c r="HM2379" s="21"/>
      <c r="HN2379" s="21"/>
      <c r="HO2379" s="21"/>
      <c r="HP2379" s="21"/>
      <c r="HQ2379" s="21"/>
      <c r="HR2379" s="21"/>
      <c r="HS2379" s="21"/>
      <c r="HT2379" s="21"/>
      <c r="HU2379" s="21"/>
      <c r="HV2379" s="21"/>
      <c r="HW2379" s="21"/>
      <c r="HX2379" s="21"/>
      <c r="HY2379" s="21"/>
      <c r="HZ2379" s="21"/>
      <c r="IA2379" s="21"/>
      <c r="IB2379" s="21"/>
      <c r="IC2379" s="21"/>
      <c r="ID2379" s="21"/>
      <c r="IE2379" s="21"/>
      <c r="IF2379" s="21"/>
      <c r="IG2379" s="21"/>
      <c r="IH2379" s="21"/>
      <c r="II2379" s="21"/>
      <c r="IJ2379" s="21"/>
      <c r="IK2379" s="21"/>
      <c r="IL2379" s="21"/>
      <c r="IM2379" s="21"/>
      <c r="IN2379" s="21"/>
      <c r="IO2379" s="21"/>
      <c r="IP2379" s="21"/>
      <c r="IQ2379" s="21"/>
      <c r="IR2379" s="21"/>
      <c r="IS2379" s="21"/>
      <c r="IT2379" s="21"/>
      <c r="IU2379" s="21"/>
      <c r="IV2379" s="21"/>
    </row>
    <row r="2380" spans="1:256" x14ac:dyDescent="0.25">
      <c r="A2380" s="22"/>
      <c r="B2380" s="22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  <c r="S2380" s="63"/>
      <c r="T2380" s="22"/>
      <c r="U2380" s="21"/>
      <c r="V2380" s="32"/>
      <c r="W2380" s="24"/>
      <c r="X2380" s="22"/>
      <c r="Y2380" s="22"/>
      <c r="Z2380" s="22"/>
      <c r="AA2380" s="22"/>
      <c r="AB2380" s="22"/>
      <c r="AC2380" s="22"/>
      <c r="AD2380" s="22"/>
      <c r="AE2380" s="35"/>
      <c r="AF2380" s="35"/>
      <c r="AG2380" s="21"/>
      <c r="AH2380" s="21"/>
      <c r="AI2380" s="21"/>
      <c r="AJ2380" s="21"/>
      <c r="AK2380" s="21"/>
      <c r="AL2380" s="21"/>
      <c r="AM2380" s="21"/>
      <c r="AN2380" s="21"/>
      <c r="AO2380" s="21"/>
      <c r="AP2380" s="21"/>
      <c r="AQ2380" s="21"/>
      <c r="AR2380" s="21"/>
      <c r="AS2380" s="21"/>
      <c r="AT2380" s="21"/>
      <c r="AU2380" s="21"/>
      <c r="AV2380" s="21"/>
      <c r="AW2380" s="21"/>
      <c r="AX2380" s="21"/>
      <c r="AY2380" s="21"/>
      <c r="AZ2380" s="21"/>
      <c r="BA2380" s="21"/>
      <c r="BB2380" s="21"/>
      <c r="BC2380" s="21"/>
      <c r="BD2380" s="21"/>
      <c r="BE2380" s="21"/>
      <c r="BF2380" s="21"/>
      <c r="BG2380" s="21"/>
      <c r="BH2380" s="21"/>
      <c r="BI2380" s="21"/>
      <c r="BJ2380" s="21"/>
      <c r="BK2380" s="21"/>
      <c r="BL2380" s="21"/>
      <c r="BM2380" s="21"/>
      <c r="BN2380" s="21"/>
      <c r="BO2380" s="21"/>
      <c r="BP2380" s="21"/>
      <c r="BQ2380" s="21"/>
      <c r="BR2380" s="21"/>
      <c r="BS2380" s="21"/>
      <c r="BT2380" s="21"/>
      <c r="BU2380" s="21"/>
      <c r="BV2380" s="21"/>
      <c r="BW2380" s="21"/>
      <c r="BX2380" s="21"/>
      <c r="BY2380" s="21"/>
      <c r="BZ2380" s="21"/>
      <c r="CA2380" s="21"/>
      <c r="CB2380" s="21"/>
      <c r="CC2380" s="21"/>
      <c r="CD2380" s="21"/>
      <c r="CE2380" s="21"/>
      <c r="CF2380" s="21"/>
      <c r="CG2380" s="21"/>
      <c r="CH2380" s="21"/>
      <c r="CI2380" s="21"/>
      <c r="CJ2380" s="21"/>
      <c r="CK2380" s="21"/>
      <c r="CL2380" s="21"/>
      <c r="CM2380" s="21"/>
      <c r="CN2380" s="21"/>
      <c r="CO2380" s="21"/>
      <c r="CP2380" s="21"/>
      <c r="CQ2380" s="21"/>
      <c r="CR2380" s="21"/>
      <c r="CS2380" s="21"/>
      <c r="CT2380" s="21"/>
      <c r="CU2380" s="21"/>
      <c r="CV2380" s="21"/>
      <c r="CW2380" s="21"/>
      <c r="CX2380" s="21"/>
      <c r="CY2380" s="21"/>
      <c r="CZ2380" s="21"/>
      <c r="DA2380" s="21"/>
      <c r="DB2380" s="21"/>
      <c r="DC2380" s="21"/>
      <c r="DD2380" s="21"/>
      <c r="DE2380" s="21"/>
      <c r="DF2380" s="21"/>
      <c r="DG2380" s="21"/>
      <c r="DH2380" s="21"/>
      <c r="DI2380" s="21"/>
      <c r="DJ2380" s="21"/>
      <c r="DK2380" s="21"/>
      <c r="DL2380" s="21"/>
      <c r="DM2380" s="21"/>
      <c r="DN2380" s="21"/>
      <c r="DO2380" s="21"/>
      <c r="DP2380" s="21"/>
      <c r="DQ2380" s="21"/>
      <c r="DR2380" s="21"/>
      <c r="DS2380" s="21"/>
      <c r="DT2380" s="21"/>
      <c r="DU2380" s="21"/>
      <c r="DV2380" s="21"/>
      <c r="DW2380" s="21"/>
      <c r="DX2380" s="21"/>
      <c r="DY2380" s="21"/>
      <c r="DZ2380" s="21"/>
      <c r="EA2380" s="21"/>
      <c r="EB2380" s="21"/>
      <c r="EC2380" s="21"/>
      <c r="ED2380" s="21"/>
      <c r="EE2380" s="21"/>
      <c r="EF2380" s="21"/>
      <c r="EG2380" s="21"/>
      <c r="EH2380" s="21"/>
      <c r="EI2380" s="21"/>
      <c r="EJ2380" s="21"/>
      <c r="EK2380" s="21"/>
      <c r="EL2380" s="21"/>
      <c r="EM2380" s="21"/>
      <c r="EN2380" s="21"/>
      <c r="EO2380" s="21"/>
      <c r="EP2380" s="21"/>
      <c r="EQ2380" s="21"/>
      <c r="ER2380" s="21"/>
      <c r="ES2380" s="21"/>
      <c r="ET2380" s="21"/>
      <c r="EU2380" s="21"/>
      <c r="EV2380" s="21"/>
      <c r="EW2380" s="21"/>
      <c r="EX2380" s="21"/>
      <c r="EY2380" s="21"/>
      <c r="EZ2380" s="21"/>
      <c r="FA2380" s="21"/>
      <c r="FB2380" s="21"/>
      <c r="FC2380" s="21"/>
      <c r="FD2380" s="21"/>
      <c r="FE2380" s="21"/>
      <c r="FF2380" s="21"/>
      <c r="FG2380" s="21"/>
      <c r="FH2380" s="21"/>
      <c r="FI2380" s="21"/>
      <c r="FJ2380" s="21"/>
      <c r="FK2380" s="21"/>
      <c r="FL2380" s="21"/>
      <c r="FM2380" s="21"/>
      <c r="FN2380" s="21"/>
      <c r="FO2380" s="21"/>
      <c r="FP2380" s="21"/>
      <c r="FQ2380" s="21"/>
      <c r="FR2380" s="21"/>
      <c r="FS2380" s="21"/>
      <c r="FT2380" s="21"/>
      <c r="FU2380" s="21"/>
      <c r="FV2380" s="21"/>
      <c r="FW2380" s="21"/>
      <c r="FX2380" s="21"/>
      <c r="FY2380" s="21"/>
      <c r="FZ2380" s="21"/>
      <c r="GA2380" s="21"/>
      <c r="GB2380" s="21"/>
      <c r="GC2380" s="21"/>
      <c r="GD2380" s="21"/>
      <c r="GE2380" s="21"/>
      <c r="GF2380" s="21"/>
      <c r="GG2380" s="21"/>
      <c r="GH2380" s="21"/>
      <c r="GI2380" s="21"/>
      <c r="GJ2380" s="21"/>
      <c r="GK2380" s="21"/>
      <c r="GL2380" s="21"/>
      <c r="GM2380" s="21"/>
      <c r="GN2380" s="21"/>
      <c r="GO2380" s="21"/>
      <c r="GP2380" s="21"/>
      <c r="GQ2380" s="21"/>
      <c r="GR2380" s="21"/>
      <c r="GS2380" s="21"/>
      <c r="GT2380" s="21"/>
      <c r="GU2380" s="21"/>
      <c r="GV2380" s="21"/>
      <c r="GW2380" s="21"/>
      <c r="GX2380" s="21"/>
      <c r="GY2380" s="21"/>
      <c r="GZ2380" s="21"/>
      <c r="HA2380" s="21"/>
      <c r="HB2380" s="21"/>
      <c r="HC2380" s="21"/>
      <c r="HD2380" s="21"/>
      <c r="HE2380" s="21"/>
      <c r="HF2380" s="21"/>
      <c r="HG2380" s="21"/>
      <c r="HH2380" s="21"/>
      <c r="HI2380" s="21"/>
      <c r="HJ2380" s="21"/>
      <c r="HK2380" s="21"/>
      <c r="HL2380" s="21"/>
      <c r="HM2380" s="21"/>
      <c r="HN2380" s="21"/>
      <c r="HO2380" s="21"/>
      <c r="HP2380" s="21"/>
      <c r="HQ2380" s="21"/>
      <c r="HR2380" s="21"/>
      <c r="HS2380" s="21"/>
      <c r="HT2380" s="21"/>
      <c r="HU2380" s="21"/>
      <c r="HV2380" s="21"/>
      <c r="HW2380" s="21"/>
      <c r="HX2380" s="21"/>
      <c r="HY2380" s="21"/>
      <c r="HZ2380" s="21"/>
      <c r="IA2380" s="21"/>
      <c r="IB2380" s="21"/>
      <c r="IC2380" s="21"/>
      <c r="ID2380" s="21"/>
      <c r="IE2380" s="21"/>
      <c r="IF2380" s="21"/>
      <c r="IG2380" s="21"/>
      <c r="IH2380" s="21"/>
      <c r="II2380" s="21"/>
      <c r="IJ2380" s="21"/>
      <c r="IK2380" s="21"/>
      <c r="IL2380" s="21"/>
      <c r="IM2380" s="21"/>
      <c r="IN2380" s="21"/>
      <c r="IO2380" s="21"/>
      <c r="IP2380" s="21"/>
      <c r="IQ2380" s="21"/>
      <c r="IR2380" s="21"/>
      <c r="IS2380" s="21"/>
      <c r="IT2380" s="21"/>
      <c r="IU2380" s="21"/>
      <c r="IV2380" s="21"/>
    </row>
    <row r="2381" spans="1:256" x14ac:dyDescent="0.25">
      <c r="A2381" s="22"/>
      <c r="B2381" s="22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  <c r="S2381" s="63"/>
      <c r="T2381" s="22"/>
      <c r="U2381" s="21"/>
      <c r="V2381" s="32"/>
      <c r="W2381" s="24"/>
      <c r="X2381" s="22"/>
      <c r="Y2381" s="22"/>
      <c r="Z2381" s="22"/>
      <c r="AA2381" s="22"/>
      <c r="AB2381" s="22"/>
      <c r="AC2381" s="22"/>
      <c r="AD2381" s="22"/>
      <c r="AE2381" s="35"/>
      <c r="AF2381" s="35"/>
      <c r="AG2381" s="21"/>
      <c r="AH2381" s="21"/>
      <c r="AI2381" s="21"/>
      <c r="AJ2381" s="21"/>
      <c r="AK2381" s="21"/>
      <c r="AL2381" s="21"/>
      <c r="AM2381" s="21"/>
      <c r="AN2381" s="21"/>
      <c r="AO2381" s="21"/>
      <c r="AP2381" s="21"/>
      <c r="AQ2381" s="21"/>
      <c r="AR2381" s="21"/>
      <c r="AS2381" s="21"/>
      <c r="AT2381" s="21"/>
      <c r="AU2381" s="21"/>
      <c r="AV2381" s="21"/>
      <c r="AW2381" s="21"/>
      <c r="AX2381" s="21"/>
      <c r="AY2381" s="21"/>
      <c r="AZ2381" s="21"/>
      <c r="BA2381" s="21"/>
      <c r="BB2381" s="21"/>
      <c r="BC2381" s="21"/>
      <c r="BD2381" s="21"/>
      <c r="BE2381" s="21"/>
      <c r="BF2381" s="21"/>
      <c r="BG2381" s="21"/>
      <c r="BH2381" s="21"/>
      <c r="BI2381" s="21"/>
      <c r="BJ2381" s="21"/>
      <c r="BK2381" s="21"/>
      <c r="BL2381" s="21"/>
      <c r="BM2381" s="21"/>
      <c r="BN2381" s="21"/>
      <c r="BO2381" s="21"/>
      <c r="BP2381" s="21"/>
      <c r="BQ2381" s="21"/>
      <c r="BR2381" s="21"/>
      <c r="BS2381" s="21"/>
      <c r="BT2381" s="21"/>
      <c r="BU2381" s="21"/>
      <c r="BV2381" s="21"/>
      <c r="BW2381" s="21"/>
      <c r="BX2381" s="21"/>
      <c r="BY2381" s="21"/>
      <c r="BZ2381" s="21"/>
      <c r="CA2381" s="21"/>
      <c r="CB2381" s="21"/>
      <c r="CC2381" s="21"/>
      <c r="CD2381" s="21"/>
      <c r="CE2381" s="21"/>
      <c r="CF2381" s="21"/>
      <c r="CG2381" s="21"/>
      <c r="CH2381" s="21"/>
      <c r="CI2381" s="21"/>
      <c r="CJ2381" s="21"/>
      <c r="CK2381" s="21"/>
      <c r="CL2381" s="21"/>
      <c r="CM2381" s="21"/>
      <c r="CN2381" s="21"/>
      <c r="CO2381" s="21"/>
      <c r="CP2381" s="21"/>
      <c r="CQ2381" s="21"/>
      <c r="CR2381" s="21"/>
      <c r="CS2381" s="21"/>
      <c r="CT2381" s="21"/>
      <c r="CU2381" s="21"/>
      <c r="CV2381" s="21"/>
      <c r="CW2381" s="21"/>
      <c r="CX2381" s="21"/>
      <c r="CY2381" s="21"/>
      <c r="CZ2381" s="21"/>
      <c r="DA2381" s="21"/>
      <c r="DB2381" s="21"/>
      <c r="DC2381" s="21"/>
      <c r="DD2381" s="21"/>
      <c r="DE2381" s="21"/>
      <c r="DF2381" s="21"/>
      <c r="DG2381" s="21"/>
      <c r="DH2381" s="21"/>
      <c r="DI2381" s="21"/>
      <c r="DJ2381" s="21"/>
      <c r="DK2381" s="21"/>
      <c r="DL2381" s="21"/>
      <c r="DM2381" s="21"/>
      <c r="DN2381" s="21"/>
      <c r="DO2381" s="21"/>
      <c r="DP2381" s="21"/>
      <c r="DQ2381" s="21"/>
      <c r="DR2381" s="21"/>
      <c r="DS2381" s="21"/>
      <c r="DT2381" s="21"/>
      <c r="DU2381" s="21"/>
      <c r="DV2381" s="21"/>
      <c r="DW2381" s="21"/>
      <c r="DX2381" s="21"/>
      <c r="DY2381" s="21"/>
      <c r="DZ2381" s="21"/>
      <c r="EA2381" s="21"/>
      <c r="EB2381" s="21"/>
      <c r="EC2381" s="21"/>
      <c r="ED2381" s="21"/>
      <c r="EE2381" s="21"/>
      <c r="EF2381" s="21"/>
      <c r="EG2381" s="21"/>
      <c r="EH2381" s="21"/>
      <c r="EI2381" s="21"/>
      <c r="EJ2381" s="21"/>
      <c r="EK2381" s="21"/>
      <c r="EL2381" s="21"/>
      <c r="EM2381" s="21"/>
      <c r="EN2381" s="21"/>
      <c r="EO2381" s="21"/>
      <c r="EP2381" s="21"/>
      <c r="EQ2381" s="21"/>
      <c r="ER2381" s="21"/>
      <c r="ES2381" s="21"/>
      <c r="ET2381" s="21"/>
      <c r="EU2381" s="21"/>
      <c r="EV2381" s="21"/>
      <c r="EW2381" s="21"/>
      <c r="EX2381" s="21"/>
      <c r="EY2381" s="21"/>
      <c r="EZ2381" s="21"/>
      <c r="FA2381" s="21"/>
      <c r="FB2381" s="21"/>
      <c r="FC2381" s="21"/>
      <c r="FD2381" s="21"/>
      <c r="FE2381" s="21"/>
      <c r="FF2381" s="21"/>
      <c r="FG2381" s="21"/>
      <c r="FH2381" s="21"/>
      <c r="FI2381" s="21"/>
      <c r="FJ2381" s="21"/>
      <c r="FK2381" s="21"/>
      <c r="FL2381" s="21"/>
      <c r="FM2381" s="21"/>
      <c r="FN2381" s="21"/>
      <c r="FO2381" s="21"/>
      <c r="FP2381" s="21"/>
      <c r="FQ2381" s="21"/>
      <c r="FR2381" s="21"/>
      <c r="FS2381" s="21"/>
      <c r="FT2381" s="21"/>
      <c r="FU2381" s="21"/>
      <c r="FV2381" s="21"/>
      <c r="FW2381" s="21"/>
      <c r="FX2381" s="21"/>
      <c r="FY2381" s="21"/>
      <c r="FZ2381" s="21"/>
      <c r="GA2381" s="21"/>
      <c r="GB2381" s="21"/>
      <c r="GC2381" s="21"/>
      <c r="GD2381" s="21"/>
      <c r="GE2381" s="21"/>
      <c r="GF2381" s="21"/>
      <c r="GG2381" s="21"/>
      <c r="GH2381" s="21"/>
      <c r="GI2381" s="21"/>
      <c r="GJ2381" s="21"/>
      <c r="GK2381" s="21"/>
      <c r="GL2381" s="21"/>
      <c r="GM2381" s="21"/>
      <c r="GN2381" s="21"/>
      <c r="GO2381" s="21"/>
      <c r="GP2381" s="21"/>
      <c r="GQ2381" s="21"/>
      <c r="GR2381" s="21"/>
      <c r="GS2381" s="21"/>
      <c r="GT2381" s="21"/>
      <c r="GU2381" s="21"/>
      <c r="GV2381" s="21"/>
      <c r="GW2381" s="21"/>
      <c r="GX2381" s="21"/>
      <c r="GY2381" s="21"/>
      <c r="GZ2381" s="21"/>
      <c r="HA2381" s="21"/>
      <c r="HB2381" s="21"/>
      <c r="HC2381" s="21"/>
      <c r="HD2381" s="21"/>
      <c r="HE2381" s="21"/>
      <c r="HF2381" s="21"/>
      <c r="HG2381" s="21"/>
      <c r="HH2381" s="21"/>
      <c r="HI2381" s="21"/>
      <c r="HJ2381" s="21"/>
      <c r="HK2381" s="21"/>
      <c r="HL2381" s="21"/>
      <c r="HM2381" s="21"/>
      <c r="HN2381" s="21"/>
      <c r="HO2381" s="21"/>
      <c r="HP2381" s="21"/>
      <c r="HQ2381" s="21"/>
      <c r="HR2381" s="21"/>
      <c r="HS2381" s="21"/>
      <c r="HT2381" s="21"/>
      <c r="HU2381" s="21"/>
      <c r="HV2381" s="21"/>
      <c r="HW2381" s="21"/>
      <c r="HX2381" s="21"/>
      <c r="HY2381" s="21"/>
      <c r="HZ2381" s="21"/>
      <c r="IA2381" s="21"/>
      <c r="IB2381" s="21"/>
      <c r="IC2381" s="21"/>
      <c r="ID2381" s="21"/>
      <c r="IE2381" s="21"/>
      <c r="IF2381" s="21"/>
      <c r="IG2381" s="21"/>
      <c r="IH2381" s="21"/>
      <c r="II2381" s="21"/>
      <c r="IJ2381" s="21"/>
      <c r="IK2381" s="21"/>
      <c r="IL2381" s="21"/>
      <c r="IM2381" s="21"/>
      <c r="IN2381" s="21"/>
      <c r="IO2381" s="21"/>
      <c r="IP2381" s="21"/>
      <c r="IQ2381" s="21"/>
      <c r="IR2381" s="21"/>
      <c r="IS2381" s="21"/>
      <c r="IT2381" s="21"/>
      <c r="IU2381" s="21"/>
      <c r="IV2381" s="21"/>
    </row>
    <row r="2382" spans="1:256" x14ac:dyDescent="0.25">
      <c r="A2382" s="22"/>
      <c r="B2382" s="22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  <c r="S2382" s="63"/>
      <c r="T2382" s="22"/>
      <c r="U2382" s="21"/>
      <c r="V2382" s="32"/>
      <c r="W2382" s="24"/>
      <c r="X2382" s="22"/>
      <c r="Y2382" s="22"/>
      <c r="Z2382" s="22"/>
      <c r="AA2382" s="22"/>
      <c r="AB2382" s="22"/>
      <c r="AC2382" s="22"/>
      <c r="AD2382" s="22"/>
      <c r="AE2382" s="35"/>
      <c r="AF2382" s="35"/>
      <c r="AG2382" s="21"/>
      <c r="AH2382" s="21"/>
      <c r="AI2382" s="21"/>
      <c r="AJ2382" s="21"/>
      <c r="AK2382" s="21"/>
      <c r="AL2382" s="21"/>
      <c r="AM2382" s="21"/>
      <c r="AN2382" s="21"/>
      <c r="AO2382" s="21"/>
      <c r="AP2382" s="21"/>
      <c r="AQ2382" s="21"/>
      <c r="AR2382" s="21"/>
      <c r="AS2382" s="21"/>
      <c r="AT2382" s="21"/>
      <c r="AU2382" s="21"/>
      <c r="AV2382" s="21"/>
      <c r="AW2382" s="21"/>
      <c r="AX2382" s="21"/>
      <c r="AY2382" s="21"/>
      <c r="AZ2382" s="21"/>
      <c r="BA2382" s="21"/>
      <c r="BB2382" s="21"/>
      <c r="BC2382" s="21"/>
      <c r="BD2382" s="21"/>
      <c r="BE2382" s="21"/>
      <c r="BF2382" s="21"/>
      <c r="BG2382" s="21"/>
      <c r="BH2382" s="21"/>
      <c r="BI2382" s="21"/>
      <c r="BJ2382" s="21"/>
      <c r="BK2382" s="21"/>
      <c r="BL2382" s="21"/>
      <c r="BM2382" s="21"/>
      <c r="BN2382" s="21"/>
      <c r="BO2382" s="21"/>
      <c r="BP2382" s="21"/>
      <c r="BQ2382" s="21"/>
      <c r="BR2382" s="21"/>
      <c r="BS2382" s="21"/>
      <c r="BT2382" s="21"/>
      <c r="BU2382" s="21"/>
      <c r="BV2382" s="21"/>
      <c r="BW2382" s="21"/>
      <c r="BX2382" s="21"/>
      <c r="BY2382" s="21"/>
      <c r="BZ2382" s="21"/>
      <c r="CA2382" s="21"/>
      <c r="CB2382" s="21"/>
      <c r="CC2382" s="21"/>
      <c r="CD2382" s="21"/>
      <c r="CE2382" s="21"/>
      <c r="CF2382" s="21"/>
      <c r="CG2382" s="21"/>
      <c r="CH2382" s="21"/>
      <c r="CI2382" s="21"/>
      <c r="CJ2382" s="21"/>
      <c r="CK2382" s="21"/>
      <c r="CL2382" s="21"/>
      <c r="CM2382" s="21"/>
      <c r="CN2382" s="21"/>
      <c r="CO2382" s="21"/>
      <c r="CP2382" s="21"/>
      <c r="CQ2382" s="21"/>
      <c r="CR2382" s="21"/>
      <c r="CS2382" s="21"/>
      <c r="CT2382" s="21"/>
      <c r="CU2382" s="21"/>
      <c r="CV2382" s="21"/>
      <c r="CW2382" s="21"/>
      <c r="CX2382" s="21"/>
      <c r="CY2382" s="21"/>
      <c r="CZ2382" s="21"/>
      <c r="DA2382" s="21"/>
      <c r="DB2382" s="21"/>
      <c r="DC2382" s="21"/>
      <c r="DD2382" s="21"/>
      <c r="DE2382" s="21"/>
      <c r="DF2382" s="21"/>
      <c r="DG2382" s="21"/>
      <c r="DH2382" s="21"/>
      <c r="DI2382" s="21"/>
      <c r="DJ2382" s="21"/>
      <c r="DK2382" s="21"/>
      <c r="DL2382" s="21"/>
      <c r="DM2382" s="21"/>
      <c r="DN2382" s="21"/>
      <c r="DO2382" s="21"/>
      <c r="DP2382" s="21"/>
      <c r="DQ2382" s="21"/>
      <c r="DR2382" s="21"/>
      <c r="DS2382" s="21"/>
      <c r="DT2382" s="21"/>
      <c r="DU2382" s="21"/>
      <c r="DV2382" s="21"/>
      <c r="DW2382" s="21"/>
      <c r="DX2382" s="21"/>
      <c r="DY2382" s="21"/>
      <c r="DZ2382" s="21"/>
      <c r="EA2382" s="21"/>
      <c r="EB2382" s="21"/>
      <c r="EC2382" s="21"/>
      <c r="ED2382" s="21"/>
      <c r="EE2382" s="21"/>
      <c r="EF2382" s="21"/>
      <c r="EG2382" s="21"/>
      <c r="EH2382" s="21"/>
      <c r="EI2382" s="21"/>
      <c r="EJ2382" s="21"/>
      <c r="EK2382" s="21"/>
      <c r="EL2382" s="21"/>
      <c r="EM2382" s="21"/>
      <c r="EN2382" s="21"/>
      <c r="EO2382" s="21"/>
      <c r="EP2382" s="21"/>
      <c r="EQ2382" s="21"/>
      <c r="ER2382" s="21"/>
      <c r="ES2382" s="21"/>
      <c r="ET2382" s="21"/>
      <c r="EU2382" s="21"/>
      <c r="EV2382" s="21"/>
      <c r="EW2382" s="21"/>
      <c r="EX2382" s="21"/>
      <c r="EY2382" s="21"/>
      <c r="EZ2382" s="21"/>
      <c r="FA2382" s="21"/>
      <c r="FB2382" s="21"/>
      <c r="FC2382" s="21"/>
      <c r="FD2382" s="21"/>
      <c r="FE2382" s="21"/>
      <c r="FF2382" s="21"/>
      <c r="FG2382" s="21"/>
      <c r="FH2382" s="21"/>
      <c r="FI2382" s="21"/>
      <c r="FJ2382" s="21"/>
      <c r="FK2382" s="21"/>
      <c r="FL2382" s="21"/>
      <c r="FM2382" s="21"/>
      <c r="FN2382" s="21"/>
      <c r="FO2382" s="21"/>
      <c r="FP2382" s="21"/>
      <c r="FQ2382" s="21"/>
      <c r="FR2382" s="21"/>
      <c r="FS2382" s="21"/>
      <c r="FT2382" s="21"/>
      <c r="FU2382" s="21"/>
      <c r="FV2382" s="21"/>
      <c r="FW2382" s="21"/>
      <c r="FX2382" s="21"/>
      <c r="FY2382" s="21"/>
      <c r="FZ2382" s="21"/>
      <c r="GA2382" s="21"/>
      <c r="GB2382" s="21"/>
      <c r="GC2382" s="21"/>
      <c r="GD2382" s="21"/>
      <c r="GE2382" s="21"/>
      <c r="GF2382" s="21"/>
      <c r="GG2382" s="21"/>
      <c r="GH2382" s="21"/>
      <c r="GI2382" s="21"/>
      <c r="GJ2382" s="21"/>
      <c r="GK2382" s="21"/>
      <c r="GL2382" s="21"/>
      <c r="GM2382" s="21"/>
      <c r="GN2382" s="21"/>
      <c r="GO2382" s="21"/>
      <c r="GP2382" s="21"/>
      <c r="GQ2382" s="21"/>
      <c r="GR2382" s="21"/>
      <c r="GS2382" s="21"/>
      <c r="GT2382" s="21"/>
      <c r="GU2382" s="21"/>
      <c r="GV2382" s="21"/>
      <c r="GW2382" s="21"/>
      <c r="GX2382" s="21"/>
      <c r="GY2382" s="21"/>
      <c r="GZ2382" s="21"/>
      <c r="HA2382" s="21"/>
      <c r="HB2382" s="21"/>
      <c r="HC2382" s="21"/>
      <c r="HD2382" s="21"/>
      <c r="HE2382" s="21"/>
      <c r="HF2382" s="21"/>
      <c r="HG2382" s="21"/>
      <c r="HH2382" s="21"/>
      <c r="HI2382" s="21"/>
      <c r="HJ2382" s="21"/>
      <c r="HK2382" s="21"/>
      <c r="HL2382" s="21"/>
      <c r="HM2382" s="21"/>
      <c r="HN2382" s="21"/>
      <c r="HO2382" s="21"/>
      <c r="HP2382" s="21"/>
      <c r="HQ2382" s="21"/>
      <c r="HR2382" s="21"/>
      <c r="HS2382" s="21"/>
      <c r="HT2382" s="21"/>
      <c r="HU2382" s="21"/>
      <c r="HV2382" s="21"/>
      <c r="HW2382" s="21"/>
      <c r="HX2382" s="21"/>
      <c r="HY2382" s="21"/>
      <c r="HZ2382" s="21"/>
      <c r="IA2382" s="21"/>
      <c r="IB2382" s="21"/>
      <c r="IC2382" s="21"/>
      <c r="ID2382" s="21"/>
      <c r="IE2382" s="21"/>
      <c r="IF2382" s="21"/>
      <c r="IG2382" s="21"/>
      <c r="IH2382" s="21"/>
      <c r="II2382" s="21"/>
      <c r="IJ2382" s="21"/>
      <c r="IK2382" s="21"/>
      <c r="IL2382" s="21"/>
      <c r="IM2382" s="21"/>
      <c r="IN2382" s="21"/>
      <c r="IO2382" s="21"/>
      <c r="IP2382" s="21"/>
      <c r="IQ2382" s="21"/>
      <c r="IR2382" s="21"/>
      <c r="IS2382" s="21"/>
      <c r="IT2382" s="21"/>
      <c r="IU2382" s="21"/>
      <c r="IV2382" s="21"/>
    </row>
    <row r="2383" spans="1:256" x14ac:dyDescent="0.25">
      <c r="A2383" s="22"/>
      <c r="B2383" s="22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  <c r="S2383" s="63"/>
      <c r="T2383" s="22"/>
      <c r="U2383" s="21"/>
      <c r="V2383" s="32"/>
      <c r="W2383" s="24"/>
      <c r="X2383" s="22"/>
      <c r="Y2383" s="22"/>
      <c r="Z2383" s="22"/>
      <c r="AA2383" s="22"/>
      <c r="AB2383" s="22"/>
      <c r="AC2383" s="22"/>
      <c r="AD2383" s="22"/>
      <c r="AE2383" s="35"/>
      <c r="AF2383" s="35"/>
      <c r="AG2383" s="21"/>
      <c r="AH2383" s="21"/>
      <c r="AI2383" s="21"/>
      <c r="AJ2383" s="21"/>
      <c r="AK2383" s="21"/>
      <c r="AL2383" s="21"/>
      <c r="AM2383" s="21"/>
      <c r="AN2383" s="21"/>
      <c r="AO2383" s="21"/>
      <c r="AP2383" s="21"/>
      <c r="AQ2383" s="21"/>
      <c r="AR2383" s="21"/>
      <c r="AS2383" s="21"/>
      <c r="AT2383" s="21"/>
      <c r="AU2383" s="21"/>
      <c r="AV2383" s="21"/>
      <c r="AW2383" s="21"/>
      <c r="AX2383" s="21"/>
      <c r="AY2383" s="21"/>
      <c r="AZ2383" s="21"/>
      <c r="BA2383" s="21"/>
      <c r="BB2383" s="21"/>
      <c r="BC2383" s="21"/>
      <c r="BD2383" s="21"/>
      <c r="BE2383" s="21"/>
      <c r="BF2383" s="21"/>
      <c r="BG2383" s="21"/>
      <c r="BH2383" s="21"/>
      <c r="BI2383" s="21"/>
      <c r="BJ2383" s="21"/>
      <c r="BK2383" s="21"/>
      <c r="BL2383" s="21"/>
      <c r="BM2383" s="21"/>
      <c r="BN2383" s="21"/>
      <c r="BO2383" s="21"/>
      <c r="BP2383" s="21"/>
      <c r="BQ2383" s="21"/>
      <c r="BR2383" s="21"/>
      <c r="BS2383" s="21"/>
      <c r="BT2383" s="21"/>
      <c r="BU2383" s="21"/>
      <c r="BV2383" s="21"/>
      <c r="BW2383" s="21"/>
      <c r="BX2383" s="21"/>
      <c r="BY2383" s="21"/>
      <c r="BZ2383" s="21"/>
      <c r="CA2383" s="21"/>
      <c r="CB2383" s="21"/>
      <c r="CC2383" s="21"/>
      <c r="CD2383" s="21"/>
      <c r="CE2383" s="21"/>
      <c r="CF2383" s="21"/>
      <c r="CG2383" s="21"/>
      <c r="CH2383" s="21"/>
      <c r="CI2383" s="21"/>
      <c r="CJ2383" s="21"/>
      <c r="CK2383" s="21"/>
      <c r="CL2383" s="21"/>
      <c r="CM2383" s="21"/>
      <c r="CN2383" s="21"/>
      <c r="CO2383" s="21"/>
      <c r="CP2383" s="21"/>
      <c r="CQ2383" s="21"/>
      <c r="CR2383" s="21"/>
      <c r="CS2383" s="21"/>
      <c r="CT2383" s="21"/>
      <c r="CU2383" s="21"/>
      <c r="CV2383" s="21"/>
      <c r="CW2383" s="21"/>
      <c r="CX2383" s="21"/>
      <c r="CY2383" s="21"/>
      <c r="CZ2383" s="21"/>
      <c r="DA2383" s="21"/>
      <c r="DB2383" s="21"/>
      <c r="DC2383" s="21"/>
      <c r="DD2383" s="21"/>
      <c r="DE2383" s="21"/>
      <c r="DF2383" s="21"/>
      <c r="DG2383" s="21"/>
      <c r="DH2383" s="21"/>
      <c r="DI2383" s="21"/>
      <c r="DJ2383" s="21"/>
      <c r="DK2383" s="21"/>
      <c r="DL2383" s="21"/>
      <c r="DM2383" s="21"/>
      <c r="DN2383" s="21"/>
      <c r="DO2383" s="21"/>
      <c r="DP2383" s="21"/>
      <c r="DQ2383" s="21"/>
      <c r="DR2383" s="21"/>
      <c r="DS2383" s="21"/>
      <c r="DT2383" s="21"/>
      <c r="DU2383" s="21"/>
      <c r="DV2383" s="21"/>
      <c r="DW2383" s="21"/>
      <c r="DX2383" s="21"/>
      <c r="DY2383" s="21"/>
      <c r="DZ2383" s="21"/>
      <c r="EA2383" s="21"/>
      <c r="EB2383" s="21"/>
      <c r="EC2383" s="21"/>
      <c r="ED2383" s="21"/>
      <c r="EE2383" s="21"/>
      <c r="EF2383" s="21"/>
      <c r="EG2383" s="21"/>
      <c r="EH2383" s="21"/>
      <c r="EI2383" s="21"/>
      <c r="EJ2383" s="21"/>
      <c r="EK2383" s="21"/>
      <c r="EL2383" s="21"/>
      <c r="EM2383" s="21"/>
      <c r="EN2383" s="21"/>
      <c r="EO2383" s="21"/>
      <c r="EP2383" s="21"/>
      <c r="EQ2383" s="21"/>
      <c r="ER2383" s="21"/>
      <c r="ES2383" s="21"/>
      <c r="ET2383" s="21"/>
      <c r="EU2383" s="21"/>
      <c r="EV2383" s="21"/>
      <c r="EW2383" s="21"/>
      <c r="EX2383" s="21"/>
      <c r="EY2383" s="21"/>
      <c r="EZ2383" s="21"/>
      <c r="FA2383" s="21"/>
      <c r="FB2383" s="21"/>
      <c r="FC2383" s="21"/>
      <c r="FD2383" s="21"/>
      <c r="FE2383" s="21"/>
      <c r="FF2383" s="21"/>
      <c r="FG2383" s="21"/>
      <c r="FH2383" s="21"/>
      <c r="FI2383" s="21"/>
      <c r="FJ2383" s="21"/>
      <c r="FK2383" s="21"/>
      <c r="FL2383" s="21"/>
      <c r="FM2383" s="21"/>
      <c r="FN2383" s="21"/>
      <c r="FO2383" s="21"/>
      <c r="FP2383" s="21"/>
      <c r="FQ2383" s="21"/>
      <c r="FR2383" s="21"/>
      <c r="FS2383" s="21"/>
      <c r="FT2383" s="21"/>
      <c r="FU2383" s="21"/>
      <c r="FV2383" s="21"/>
      <c r="FW2383" s="21"/>
      <c r="FX2383" s="21"/>
      <c r="FY2383" s="21"/>
      <c r="FZ2383" s="21"/>
      <c r="GA2383" s="21"/>
      <c r="GB2383" s="21"/>
      <c r="GC2383" s="21"/>
      <c r="GD2383" s="21"/>
      <c r="GE2383" s="21"/>
      <c r="GF2383" s="21"/>
      <c r="GG2383" s="21"/>
      <c r="GH2383" s="21"/>
      <c r="GI2383" s="21"/>
      <c r="GJ2383" s="21"/>
      <c r="GK2383" s="21"/>
      <c r="GL2383" s="21"/>
      <c r="GM2383" s="21"/>
      <c r="GN2383" s="21"/>
      <c r="GO2383" s="21"/>
      <c r="GP2383" s="21"/>
      <c r="GQ2383" s="21"/>
      <c r="GR2383" s="21"/>
      <c r="GS2383" s="21"/>
      <c r="GT2383" s="21"/>
      <c r="GU2383" s="21"/>
      <c r="GV2383" s="21"/>
      <c r="GW2383" s="21"/>
      <c r="GX2383" s="21"/>
      <c r="GY2383" s="21"/>
      <c r="GZ2383" s="21"/>
      <c r="HA2383" s="21"/>
      <c r="HB2383" s="21"/>
      <c r="HC2383" s="21"/>
      <c r="HD2383" s="21"/>
      <c r="HE2383" s="21"/>
      <c r="HF2383" s="21"/>
      <c r="HG2383" s="21"/>
      <c r="HH2383" s="21"/>
      <c r="HI2383" s="21"/>
      <c r="HJ2383" s="21"/>
      <c r="HK2383" s="21"/>
      <c r="HL2383" s="21"/>
      <c r="HM2383" s="21"/>
      <c r="HN2383" s="21"/>
      <c r="HO2383" s="21"/>
      <c r="HP2383" s="21"/>
      <c r="HQ2383" s="21"/>
      <c r="HR2383" s="21"/>
      <c r="HS2383" s="21"/>
      <c r="HT2383" s="21"/>
      <c r="HU2383" s="21"/>
      <c r="HV2383" s="21"/>
      <c r="HW2383" s="21"/>
      <c r="HX2383" s="21"/>
      <c r="HY2383" s="21"/>
      <c r="HZ2383" s="21"/>
      <c r="IA2383" s="21"/>
      <c r="IB2383" s="21"/>
      <c r="IC2383" s="21"/>
      <c r="ID2383" s="21"/>
      <c r="IE2383" s="21"/>
      <c r="IF2383" s="21"/>
      <c r="IG2383" s="21"/>
      <c r="IH2383" s="21"/>
      <c r="II2383" s="21"/>
      <c r="IJ2383" s="21"/>
      <c r="IK2383" s="21"/>
      <c r="IL2383" s="21"/>
      <c r="IM2383" s="21"/>
      <c r="IN2383" s="21"/>
      <c r="IO2383" s="21"/>
      <c r="IP2383" s="21"/>
      <c r="IQ2383" s="21"/>
      <c r="IR2383" s="21"/>
      <c r="IS2383" s="21"/>
      <c r="IT2383" s="21"/>
      <c r="IU2383" s="21"/>
      <c r="IV2383" s="21"/>
    </row>
    <row r="2384" spans="1:256" x14ac:dyDescent="0.25">
      <c r="A2384" s="22"/>
      <c r="B2384" s="22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  <c r="S2384" s="63"/>
      <c r="T2384" s="22"/>
      <c r="U2384" s="21"/>
      <c r="V2384" s="32"/>
      <c r="W2384" s="24"/>
      <c r="X2384" s="22"/>
      <c r="Y2384" s="22"/>
      <c r="Z2384" s="22"/>
      <c r="AA2384" s="22"/>
      <c r="AB2384" s="22"/>
      <c r="AC2384" s="22"/>
      <c r="AD2384" s="22"/>
      <c r="AE2384" s="35"/>
      <c r="AF2384" s="35"/>
      <c r="AG2384" s="21"/>
      <c r="AH2384" s="21"/>
      <c r="AI2384" s="21"/>
      <c r="AJ2384" s="21"/>
      <c r="AK2384" s="21"/>
      <c r="AL2384" s="21"/>
      <c r="AM2384" s="21"/>
      <c r="AN2384" s="21"/>
      <c r="AO2384" s="21"/>
      <c r="AP2384" s="21"/>
      <c r="AQ2384" s="21"/>
      <c r="AR2384" s="21"/>
      <c r="AS2384" s="21"/>
      <c r="AT2384" s="21"/>
      <c r="AU2384" s="21"/>
      <c r="AV2384" s="21"/>
      <c r="AW2384" s="21"/>
      <c r="AX2384" s="21"/>
      <c r="AY2384" s="21"/>
      <c r="AZ2384" s="21"/>
      <c r="BA2384" s="21"/>
      <c r="BB2384" s="21"/>
      <c r="BC2384" s="21"/>
      <c r="BD2384" s="21"/>
      <c r="BE2384" s="21"/>
      <c r="BF2384" s="21"/>
      <c r="BG2384" s="21"/>
      <c r="BH2384" s="21"/>
      <c r="BI2384" s="21"/>
      <c r="BJ2384" s="21"/>
      <c r="BK2384" s="21"/>
      <c r="BL2384" s="21"/>
      <c r="BM2384" s="21"/>
      <c r="BN2384" s="21"/>
      <c r="BO2384" s="21"/>
      <c r="BP2384" s="21"/>
      <c r="BQ2384" s="21"/>
      <c r="BR2384" s="21"/>
      <c r="BS2384" s="21"/>
      <c r="BT2384" s="21"/>
      <c r="BU2384" s="21"/>
      <c r="BV2384" s="21"/>
      <c r="BW2384" s="21"/>
      <c r="BX2384" s="21"/>
      <c r="BY2384" s="21"/>
      <c r="BZ2384" s="21"/>
      <c r="CA2384" s="21"/>
      <c r="CB2384" s="21"/>
      <c r="CC2384" s="21"/>
      <c r="CD2384" s="21"/>
      <c r="CE2384" s="21"/>
      <c r="CF2384" s="21"/>
      <c r="CG2384" s="21"/>
      <c r="CH2384" s="21"/>
      <c r="CI2384" s="21"/>
      <c r="CJ2384" s="21"/>
      <c r="CK2384" s="21"/>
      <c r="CL2384" s="21"/>
      <c r="CM2384" s="21"/>
      <c r="CN2384" s="21"/>
      <c r="CO2384" s="21"/>
      <c r="CP2384" s="21"/>
      <c r="CQ2384" s="21"/>
      <c r="CR2384" s="21"/>
      <c r="CS2384" s="21"/>
      <c r="CT2384" s="21"/>
      <c r="CU2384" s="21"/>
      <c r="CV2384" s="21"/>
      <c r="CW2384" s="21"/>
      <c r="CX2384" s="21"/>
      <c r="CY2384" s="21"/>
      <c r="CZ2384" s="21"/>
      <c r="DA2384" s="21"/>
      <c r="DB2384" s="21"/>
      <c r="DC2384" s="21"/>
      <c r="DD2384" s="21"/>
      <c r="DE2384" s="21"/>
      <c r="DF2384" s="21"/>
      <c r="DG2384" s="21"/>
      <c r="DH2384" s="21"/>
      <c r="DI2384" s="21"/>
      <c r="DJ2384" s="21"/>
      <c r="DK2384" s="21"/>
      <c r="DL2384" s="21"/>
      <c r="DM2384" s="21"/>
      <c r="DN2384" s="21"/>
      <c r="DO2384" s="21"/>
      <c r="DP2384" s="21"/>
      <c r="DQ2384" s="21"/>
      <c r="DR2384" s="21"/>
      <c r="DS2384" s="21"/>
      <c r="DT2384" s="21"/>
      <c r="DU2384" s="21"/>
      <c r="DV2384" s="21"/>
      <c r="DW2384" s="21"/>
      <c r="DX2384" s="21"/>
      <c r="DY2384" s="21"/>
      <c r="DZ2384" s="21"/>
      <c r="EA2384" s="21"/>
      <c r="EB2384" s="21"/>
      <c r="EC2384" s="21"/>
      <c r="ED2384" s="21"/>
      <c r="EE2384" s="21"/>
      <c r="EF2384" s="21"/>
      <c r="EG2384" s="21"/>
      <c r="EH2384" s="21"/>
      <c r="EI2384" s="21"/>
      <c r="EJ2384" s="21"/>
      <c r="EK2384" s="21"/>
      <c r="EL2384" s="21"/>
      <c r="EM2384" s="21"/>
      <c r="EN2384" s="21"/>
      <c r="EO2384" s="21"/>
      <c r="EP2384" s="21"/>
      <c r="EQ2384" s="21"/>
      <c r="ER2384" s="21"/>
      <c r="ES2384" s="21"/>
      <c r="ET2384" s="21"/>
      <c r="EU2384" s="21"/>
      <c r="EV2384" s="21"/>
      <c r="EW2384" s="21"/>
      <c r="EX2384" s="21"/>
      <c r="EY2384" s="21"/>
      <c r="EZ2384" s="21"/>
      <c r="FA2384" s="21"/>
      <c r="FB2384" s="21"/>
      <c r="FC2384" s="21"/>
      <c r="FD2384" s="21"/>
      <c r="FE2384" s="21"/>
      <c r="FF2384" s="21"/>
      <c r="FG2384" s="21"/>
      <c r="FH2384" s="21"/>
      <c r="FI2384" s="21"/>
      <c r="FJ2384" s="21"/>
      <c r="FK2384" s="21"/>
      <c r="FL2384" s="21"/>
      <c r="FM2384" s="21"/>
      <c r="FN2384" s="21"/>
      <c r="FO2384" s="21"/>
      <c r="FP2384" s="21"/>
      <c r="FQ2384" s="21"/>
      <c r="FR2384" s="21"/>
      <c r="FS2384" s="21"/>
      <c r="FT2384" s="21"/>
      <c r="FU2384" s="21"/>
      <c r="FV2384" s="21"/>
      <c r="FW2384" s="21"/>
      <c r="FX2384" s="21"/>
      <c r="FY2384" s="21"/>
      <c r="FZ2384" s="21"/>
      <c r="GA2384" s="21"/>
      <c r="GB2384" s="21"/>
      <c r="GC2384" s="21"/>
      <c r="GD2384" s="21"/>
      <c r="GE2384" s="21"/>
      <c r="GF2384" s="21"/>
      <c r="GG2384" s="21"/>
      <c r="GH2384" s="21"/>
      <c r="GI2384" s="21"/>
      <c r="GJ2384" s="21"/>
      <c r="GK2384" s="21"/>
      <c r="GL2384" s="21"/>
      <c r="GM2384" s="21"/>
      <c r="GN2384" s="21"/>
      <c r="GO2384" s="21"/>
      <c r="GP2384" s="21"/>
      <c r="GQ2384" s="21"/>
      <c r="GR2384" s="21"/>
      <c r="GS2384" s="21"/>
      <c r="GT2384" s="21"/>
      <c r="GU2384" s="21"/>
      <c r="GV2384" s="21"/>
      <c r="GW2384" s="21"/>
      <c r="GX2384" s="21"/>
      <c r="GY2384" s="21"/>
      <c r="GZ2384" s="21"/>
      <c r="HA2384" s="21"/>
      <c r="HB2384" s="21"/>
      <c r="HC2384" s="21"/>
      <c r="HD2384" s="21"/>
      <c r="HE2384" s="21"/>
      <c r="HF2384" s="21"/>
      <c r="HG2384" s="21"/>
      <c r="HH2384" s="21"/>
      <c r="HI2384" s="21"/>
      <c r="HJ2384" s="21"/>
      <c r="HK2384" s="21"/>
      <c r="HL2384" s="21"/>
      <c r="HM2384" s="21"/>
      <c r="HN2384" s="21"/>
      <c r="HO2384" s="21"/>
      <c r="HP2384" s="21"/>
      <c r="HQ2384" s="21"/>
      <c r="HR2384" s="21"/>
      <c r="HS2384" s="21"/>
      <c r="HT2384" s="21"/>
      <c r="HU2384" s="21"/>
      <c r="HV2384" s="21"/>
      <c r="HW2384" s="21"/>
      <c r="HX2384" s="21"/>
      <c r="HY2384" s="21"/>
      <c r="HZ2384" s="21"/>
      <c r="IA2384" s="21"/>
      <c r="IB2384" s="21"/>
      <c r="IC2384" s="21"/>
      <c r="ID2384" s="21"/>
      <c r="IE2384" s="21"/>
      <c r="IF2384" s="21"/>
      <c r="IG2384" s="21"/>
      <c r="IH2384" s="21"/>
      <c r="II2384" s="21"/>
      <c r="IJ2384" s="21"/>
      <c r="IK2384" s="21"/>
      <c r="IL2384" s="21"/>
      <c r="IM2384" s="21"/>
      <c r="IN2384" s="21"/>
      <c r="IO2384" s="21"/>
      <c r="IP2384" s="21"/>
      <c r="IQ2384" s="21"/>
      <c r="IR2384" s="21"/>
      <c r="IS2384" s="21"/>
      <c r="IT2384" s="21"/>
      <c r="IU2384" s="21"/>
      <c r="IV2384" s="21"/>
    </row>
    <row r="2385" spans="1:32" x14ac:dyDescent="0.25">
      <c r="A2385" s="22"/>
      <c r="B2385" s="22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  <c r="S2385" s="63"/>
      <c r="T2385" s="22"/>
      <c r="U2385" s="21"/>
      <c r="V2385" s="32"/>
      <c r="W2385" s="24"/>
      <c r="X2385" s="22"/>
      <c r="Y2385" s="22"/>
      <c r="Z2385" s="22"/>
      <c r="AA2385" s="22"/>
      <c r="AB2385" s="22"/>
      <c r="AC2385" s="22"/>
      <c r="AD2385" s="22"/>
      <c r="AE2385" s="35"/>
      <c r="AF2385" s="35"/>
    </row>
    <row r="2386" spans="1:32" x14ac:dyDescent="0.25">
      <c r="A2386" s="22"/>
      <c r="B2386" s="22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  <c r="S2386" s="63"/>
      <c r="T2386" s="22"/>
      <c r="U2386" s="21"/>
      <c r="V2386" s="32"/>
      <c r="W2386" s="24"/>
      <c r="X2386" s="22"/>
      <c r="Y2386" s="22"/>
      <c r="Z2386" s="22"/>
      <c r="AA2386" s="22"/>
      <c r="AB2386" s="22"/>
      <c r="AC2386" s="22"/>
      <c r="AD2386" s="22"/>
      <c r="AE2386" s="35"/>
      <c r="AF2386" s="35"/>
    </row>
    <row r="2387" spans="1:32" x14ac:dyDescent="0.25">
      <c r="A2387" s="22"/>
      <c r="B2387" s="22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  <c r="S2387" s="63"/>
      <c r="T2387" s="22"/>
      <c r="U2387" s="21"/>
      <c r="V2387" s="32"/>
      <c r="W2387" s="24"/>
      <c r="X2387" s="22"/>
      <c r="Y2387" s="22"/>
      <c r="Z2387" s="22"/>
      <c r="AA2387" s="22"/>
      <c r="AB2387" s="22"/>
      <c r="AC2387" s="22"/>
      <c r="AD2387" s="22"/>
      <c r="AE2387" s="35"/>
      <c r="AF2387" s="35"/>
    </row>
    <row r="2388" spans="1:32" x14ac:dyDescent="0.25">
      <c r="A2388" s="22"/>
      <c r="B2388" s="22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  <c r="S2388" s="63"/>
      <c r="T2388" s="22"/>
      <c r="U2388" s="21"/>
      <c r="V2388" s="32"/>
      <c r="W2388" s="24"/>
      <c r="X2388" s="22"/>
      <c r="Y2388" s="22"/>
      <c r="Z2388" s="22"/>
      <c r="AA2388" s="22"/>
      <c r="AB2388" s="22"/>
      <c r="AC2388" s="22"/>
      <c r="AD2388" s="22"/>
      <c r="AE2388" s="35"/>
      <c r="AF2388" s="35"/>
    </row>
    <row r="2389" spans="1:32" x14ac:dyDescent="0.25">
      <c r="A2389" s="22"/>
      <c r="B2389" s="22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  <c r="S2389" s="63"/>
      <c r="T2389" s="22"/>
      <c r="U2389" s="21"/>
      <c r="V2389" s="32"/>
      <c r="W2389" s="24"/>
      <c r="X2389" s="22"/>
      <c r="Y2389" s="22"/>
      <c r="Z2389" s="22"/>
      <c r="AA2389" s="22"/>
      <c r="AB2389" s="22"/>
      <c r="AC2389" s="22"/>
      <c r="AD2389" s="22"/>
      <c r="AE2389" s="35"/>
      <c r="AF2389" s="35"/>
    </row>
    <row r="2390" spans="1:32" x14ac:dyDescent="0.25">
      <c r="A2390" s="22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63"/>
      <c r="T2390" s="22"/>
      <c r="U2390" s="21"/>
      <c r="V2390" s="32"/>
      <c r="W2390" s="24"/>
      <c r="X2390" s="22"/>
      <c r="Y2390" s="22"/>
      <c r="Z2390" s="22"/>
      <c r="AA2390" s="22"/>
      <c r="AB2390" s="22"/>
      <c r="AC2390" s="22"/>
      <c r="AD2390" s="22"/>
      <c r="AE2390" s="35"/>
      <c r="AF2390" s="35"/>
    </row>
    <row r="2391" spans="1:32" x14ac:dyDescent="0.25">
      <c r="A2391" s="22"/>
      <c r="B2391" s="22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  <c r="S2391" s="63"/>
      <c r="T2391" s="22"/>
      <c r="U2391" s="21"/>
      <c r="V2391" s="32"/>
      <c r="W2391" s="24"/>
      <c r="X2391" s="22"/>
      <c r="Y2391" s="22"/>
      <c r="Z2391" s="22"/>
      <c r="AA2391" s="22"/>
      <c r="AB2391" s="22"/>
      <c r="AC2391" s="22"/>
      <c r="AD2391" s="22"/>
      <c r="AE2391" s="35"/>
      <c r="AF2391" s="35"/>
    </row>
    <row r="2392" spans="1:32" x14ac:dyDescent="0.25">
      <c r="A2392" s="22"/>
      <c r="B2392" s="22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  <c r="S2392" s="63"/>
      <c r="T2392" s="22"/>
      <c r="U2392" s="21"/>
      <c r="V2392" s="32"/>
      <c r="W2392" s="24"/>
      <c r="X2392" s="22"/>
      <c r="Y2392" s="22"/>
      <c r="Z2392" s="22"/>
      <c r="AA2392" s="22"/>
      <c r="AB2392" s="22"/>
      <c r="AC2392" s="22"/>
      <c r="AD2392" s="22"/>
      <c r="AE2392" s="35"/>
      <c r="AF2392" s="35"/>
    </row>
    <row r="2393" spans="1:32" x14ac:dyDescent="0.25">
      <c r="A2393" s="22"/>
      <c r="B2393" s="22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  <c r="S2393" s="63"/>
      <c r="T2393" s="22"/>
      <c r="U2393" s="21"/>
      <c r="V2393" s="32"/>
      <c r="W2393" s="24"/>
      <c r="X2393" s="22"/>
      <c r="Y2393" s="22"/>
      <c r="Z2393" s="22"/>
      <c r="AA2393" s="22"/>
      <c r="AB2393" s="22"/>
      <c r="AC2393" s="22"/>
      <c r="AD2393" s="22"/>
      <c r="AE2393" s="35"/>
      <c r="AF2393" s="35"/>
    </row>
    <row r="2394" spans="1:32" x14ac:dyDescent="0.25">
      <c r="A2394" s="22"/>
      <c r="B2394" s="22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  <c r="S2394" s="63"/>
      <c r="T2394" s="22"/>
      <c r="U2394" s="21"/>
      <c r="V2394" s="32"/>
      <c r="W2394" s="24"/>
      <c r="X2394" s="22"/>
      <c r="Y2394" s="22"/>
      <c r="Z2394" s="22"/>
      <c r="AA2394" s="22"/>
      <c r="AB2394" s="22"/>
      <c r="AC2394" s="22"/>
      <c r="AD2394" s="22"/>
      <c r="AE2394" s="35"/>
      <c r="AF2394" s="35"/>
    </row>
    <row r="2395" spans="1:32" x14ac:dyDescent="0.25">
      <c r="A2395" s="22"/>
      <c r="B2395" s="22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  <c r="S2395" s="63"/>
      <c r="T2395" s="22"/>
      <c r="U2395" s="21"/>
      <c r="V2395" s="32"/>
      <c r="W2395" s="24"/>
      <c r="X2395" s="22"/>
      <c r="Y2395" s="22"/>
      <c r="Z2395" s="22"/>
      <c r="AA2395" s="22"/>
      <c r="AB2395" s="22"/>
      <c r="AC2395" s="22"/>
      <c r="AD2395" s="22"/>
      <c r="AE2395" s="35"/>
      <c r="AF2395" s="35"/>
    </row>
    <row r="2396" spans="1:32" x14ac:dyDescent="0.25">
      <c r="A2396" s="22"/>
      <c r="B2396" s="22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  <c r="S2396" s="63"/>
      <c r="T2396" s="22"/>
      <c r="U2396" s="21"/>
      <c r="V2396" s="32"/>
      <c r="W2396" s="24"/>
      <c r="X2396" s="22"/>
      <c r="Y2396" s="22"/>
      <c r="Z2396" s="22"/>
      <c r="AA2396" s="22"/>
      <c r="AB2396" s="22"/>
      <c r="AC2396" s="22"/>
      <c r="AD2396" s="22"/>
      <c r="AE2396" s="35"/>
      <c r="AF2396" s="35"/>
    </row>
    <row r="2397" spans="1:32" x14ac:dyDescent="0.25">
      <c r="A2397" s="22"/>
      <c r="B2397" s="22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  <c r="S2397" s="63"/>
      <c r="T2397" s="22"/>
      <c r="U2397" s="21"/>
      <c r="V2397" s="32"/>
      <c r="W2397" s="24"/>
      <c r="X2397" s="22"/>
      <c r="Y2397" s="22"/>
      <c r="Z2397" s="22"/>
      <c r="AA2397" s="22"/>
      <c r="AB2397" s="22"/>
      <c r="AC2397" s="22"/>
      <c r="AD2397" s="22"/>
      <c r="AE2397" s="35"/>
      <c r="AF2397" s="35"/>
    </row>
    <row r="2398" spans="1:32" x14ac:dyDescent="0.25">
      <c r="A2398" s="22"/>
      <c r="B2398" s="22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  <c r="S2398" s="63"/>
      <c r="T2398" s="22"/>
      <c r="U2398" s="21"/>
      <c r="V2398" s="32"/>
      <c r="W2398" s="24"/>
      <c r="X2398" s="22"/>
      <c r="Y2398" s="22"/>
      <c r="Z2398" s="22"/>
      <c r="AA2398" s="22"/>
      <c r="AB2398" s="22"/>
      <c r="AC2398" s="22"/>
      <c r="AD2398" s="22"/>
      <c r="AE2398" s="35"/>
      <c r="AF2398" s="35"/>
    </row>
    <row r="2399" spans="1:32" x14ac:dyDescent="0.25">
      <c r="A2399" s="22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63"/>
      <c r="T2399" s="22"/>
      <c r="U2399" s="21"/>
      <c r="V2399" s="32"/>
      <c r="W2399" s="24"/>
      <c r="X2399" s="22"/>
      <c r="Y2399" s="22"/>
      <c r="Z2399" s="22"/>
      <c r="AA2399" s="22"/>
      <c r="AB2399" s="22"/>
      <c r="AC2399" s="22"/>
      <c r="AD2399" s="22"/>
      <c r="AE2399" s="35"/>
      <c r="AF2399" s="35"/>
    </row>
    <row r="2400" spans="1:32" x14ac:dyDescent="0.25">
      <c r="A2400" s="22"/>
      <c r="B2400" s="22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  <c r="S2400" s="63"/>
      <c r="T2400" s="22"/>
      <c r="U2400" s="21"/>
      <c r="V2400" s="32"/>
      <c r="W2400" s="24"/>
      <c r="X2400" s="22"/>
      <c r="Y2400" s="22"/>
      <c r="Z2400" s="22"/>
      <c r="AA2400" s="22"/>
      <c r="AB2400" s="22"/>
      <c r="AC2400" s="22"/>
      <c r="AD2400" s="22"/>
      <c r="AE2400" s="35"/>
      <c r="AF2400" s="35"/>
    </row>
    <row r="2401" spans="1:32" x14ac:dyDescent="0.25">
      <c r="A2401" s="22"/>
      <c r="B2401" s="22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  <c r="S2401" s="63"/>
      <c r="T2401" s="22"/>
      <c r="U2401" s="21"/>
      <c r="V2401" s="32"/>
      <c r="W2401" s="24"/>
      <c r="X2401" s="22"/>
      <c r="Y2401" s="22"/>
      <c r="Z2401" s="22"/>
      <c r="AA2401" s="22"/>
      <c r="AB2401" s="22"/>
      <c r="AC2401" s="22"/>
      <c r="AD2401" s="22"/>
      <c r="AE2401" s="35"/>
      <c r="AF2401" s="35"/>
    </row>
    <row r="2402" spans="1:32" x14ac:dyDescent="0.25">
      <c r="A2402" s="22"/>
      <c r="B2402" s="22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  <c r="S2402" s="63"/>
      <c r="T2402" s="22"/>
      <c r="U2402" s="21"/>
      <c r="V2402" s="32"/>
      <c r="W2402" s="24"/>
      <c r="X2402" s="22"/>
      <c r="Y2402" s="22"/>
      <c r="Z2402" s="22"/>
      <c r="AA2402" s="22"/>
      <c r="AB2402" s="22"/>
      <c r="AC2402" s="22"/>
      <c r="AD2402" s="22"/>
      <c r="AE2402" s="35"/>
      <c r="AF2402" s="35"/>
    </row>
    <row r="2403" spans="1:32" x14ac:dyDescent="0.25">
      <c r="A2403" s="22"/>
      <c r="B2403" s="22"/>
      <c r="C2403" s="22"/>
      <c r="D2403" s="22"/>
      <c r="E2403" s="22"/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  <c r="S2403" s="63"/>
      <c r="T2403" s="22"/>
      <c r="U2403" s="21"/>
      <c r="V2403" s="32"/>
      <c r="W2403" s="24"/>
      <c r="X2403" s="22"/>
      <c r="Y2403" s="22"/>
      <c r="Z2403" s="22"/>
      <c r="AA2403" s="22"/>
      <c r="AB2403" s="22"/>
      <c r="AC2403" s="22"/>
      <c r="AD2403" s="22"/>
      <c r="AE2403" s="35"/>
      <c r="AF2403" s="35"/>
    </row>
    <row r="2404" spans="1:32" x14ac:dyDescent="0.25">
      <c r="A2404" s="22"/>
      <c r="B2404" s="22"/>
      <c r="C2404" s="22"/>
      <c r="D2404" s="22"/>
      <c r="E2404" s="22"/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  <c r="S2404" s="63"/>
      <c r="T2404" s="22"/>
      <c r="U2404" s="21"/>
      <c r="V2404" s="32"/>
      <c r="W2404" s="24"/>
      <c r="X2404" s="22"/>
      <c r="Y2404" s="22"/>
      <c r="Z2404" s="22"/>
      <c r="AA2404" s="22"/>
      <c r="AB2404" s="22"/>
      <c r="AC2404" s="22"/>
      <c r="AD2404" s="22"/>
      <c r="AE2404" s="35"/>
      <c r="AF2404" s="35"/>
    </row>
    <row r="2405" spans="1:32" x14ac:dyDescent="0.25">
      <c r="A2405" s="22"/>
      <c r="B2405" s="22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  <c r="S2405" s="63"/>
      <c r="T2405" s="22"/>
      <c r="U2405" s="21"/>
      <c r="V2405" s="32"/>
      <c r="W2405" s="24"/>
      <c r="X2405" s="22"/>
      <c r="Y2405" s="22"/>
      <c r="Z2405" s="22"/>
      <c r="AA2405" s="22"/>
      <c r="AB2405" s="22"/>
      <c r="AC2405" s="22"/>
      <c r="AD2405" s="22"/>
      <c r="AE2405" s="35"/>
      <c r="AF2405" s="35"/>
    </row>
    <row r="2406" spans="1:32" x14ac:dyDescent="0.25">
      <c r="A2406" s="22"/>
      <c r="B2406" s="22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  <c r="S2406" s="63"/>
      <c r="T2406" s="22"/>
      <c r="U2406" s="21"/>
      <c r="V2406" s="32"/>
      <c r="W2406" s="24"/>
      <c r="X2406" s="22"/>
      <c r="Y2406" s="22"/>
      <c r="Z2406" s="22"/>
      <c r="AA2406" s="22"/>
      <c r="AB2406" s="22"/>
      <c r="AC2406" s="22"/>
      <c r="AD2406" s="22"/>
      <c r="AE2406" s="35"/>
      <c r="AF2406" s="35"/>
    </row>
    <row r="2407" spans="1:32" x14ac:dyDescent="0.25">
      <c r="A2407" s="22"/>
      <c r="B2407" s="22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  <c r="S2407" s="63"/>
      <c r="T2407" s="22"/>
      <c r="U2407" s="21"/>
      <c r="V2407" s="32"/>
      <c r="W2407" s="24"/>
      <c r="X2407" s="22"/>
      <c r="Y2407" s="22"/>
      <c r="Z2407" s="22"/>
      <c r="AA2407" s="22"/>
      <c r="AB2407" s="22"/>
      <c r="AC2407" s="22"/>
      <c r="AD2407" s="22"/>
      <c r="AE2407" s="35"/>
      <c r="AF2407" s="35"/>
    </row>
    <row r="2408" spans="1:32" x14ac:dyDescent="0.25">
      <c r="A2408" s="22"/>
      <c r="B2408" s="22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  <c r="S2408" s="63"/>
      <c r="T2408" s="22"/>
      <c r="U2408" s="21"/>
      <c r="V2408" s="32"/>
      <c r="W2408" s="24"/>
      <c r="X2408" s="22"/>
      <c r="Y2408" s="22"/>
      <c r="Z2408" s="22"/>
      <c r="AA2408" s="22"/>
      <c r="AB2408" s="22"/>
      <c r="AC2408" s="22"/>
      <c r="AD2408" s="22"/>
      <c r="AE2408" s="35"/>
      <c r="AF2408" s="35"/>
    </row>
    <row r="2409" spans="1:32" x14ac:dyDescent="0.25">
      <c r="A2409" s="22"/>
      <c r="B2409" s="22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  <c r="S2409" s="63"/>
      <c r="T2409" s="22"/>
      <c r="U2409" s="21"/>
      <c r="V2409" s="32"/>
      <c r="W2409" s="24"/>
      <c r="X2409" s="22"/>
      <c r="Y2409" s="22"/>
      <c r="Z2409" s="22"/>
      <c r="AA2409" s="22"/>
      <c r="AB2409" s="22"/>
      <c r="AC2409" s="22"/>
      <c r="AD2409" s="22"/>
      <c r="AE2409" s="35"/>
      <c r="AF2409" s="35"/>
    </row>
    <row r="2410" spans="1:32" x14ac:dyDescent="0.25">
      <c r="A2410" s="22"/>
      <c r="B2410" s="22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  <c r="S2410" s="63"/>
      <c r="T2410" s="22"/>
      <c r="U2410" s="21"/>
      <c r="V2410" s="32"/>
      <c r="W2410" s="24"/>
      <c r="X2410" s="22"/>
      <c r="Y2410" s="22"/>
      <c r="Z2410" s="22"/>
      <c r="AA2410" s="22"/>
      <c r="AB2410" s="22"/>
      <c r="AC2410" s="22"/>
      <c r="AD2410" s="22"/>
      <c r="AE2410" s="35"/>
      <c r="AF2410" s="35"/>
    </row>
    <row r="2411" spans="1:32" x14ac:dyDescent="0.25">
      <c r="A2411" s="22"/>
      <c r="B2411" s="22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  <c r="S2411" s="63"/>
      <c r="T2411" s="22"/>
      <c r="U2411" s="21"/>
      <c r="V2411" s="32"/>
      <c r="W2411" s="24"/>
      <c r="X2411" s="22"/>
      <c r="Y2411" s="22"/>
      <c r="Z2411" s="22"/>
      <c r="AA2411" s="22"/>
      <c r="AB2411" s="22"/>
      <c r="AC2411" s="22"/>
      <c r="AD2411" s="22"/>
      <c r="AE2411" s="35"/>
      <c r="AF2411" s="35"/>
    </row>
    <row r="2412" spans="1:32" x14ac:dyDescent="0.25">
      <c r="A2412" s="22"/>
      <c r="B2412" s="22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  <c r="S2412" s="63"/>
      <c r="T2412" s="22"/>
      <c r="U2412" s="21"/>
      <c r="V2412" s="32"/>
      <c r="W2412" s="24"/>
      <c r="X2412" s="22"/>
      <c r="Y2412" s="22"/>
      <c r="Z2412" s="22"/>
      <c r="AA2412" s="22"/>
      <c r="AB2412" s="22"/>
      <c r="AC2412" s="22"/>
      <c r="AD2412" s="22"/>
      <c r="AE2412" s="35"/>
      <c r="AF2412" s="35"/>
    </row>
    <row r="2413" spans="1:32" x14ac:dyDescent="0.25">
      <c r="A2413" s="22"/>
      <c r="B2413" s="22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  <c r="S2413" s="63"/>
      <c r="T2413" s="22"/>
      <c r="U2413" s="21"/>
      <c r="V2413" s="32"/>
      <c r="W2413" s="24"/>
      <c r="X2413" s="22"/>
      <c r="Y2413" s="22"/>
      <c r="Z2413" s="22"/>
      <c r="AA2413" s="22"/>
      <c r="AB2413" s="22"/>
      <c r="AC2413" s="22"/>
      <c r="AD2413" s="22"/>
      <c r="AE2413" s="35"/>
      <c r="AF2413" s="35"/>
    </row>
    <row r="2414" spans="1:32" x14ac:dyDescent="0.25">
      <c r="A2414" s="22"/>
      <c r="B2414" s="22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  <c r="S2414" s="63"/>
      <c r="T2414" s="22"/>
      <c r="U2414" s="21"/>
      <c r="V2414" s="32"/>
      <c r="W2414" s="24"/>
      <c r="X2414" s="22"/>
      <c r="Y2414" s="22"/>
      <c r="Z2414" s="22"/>
      <c r="AA2414" s="22"/>
      <c r="AB2414" s="22"/>
      <c r="AC2414" s="22"/>
      <c r="AD2414" s="22"/>
      <c r="AE2414" s="35"/>
      <c r="AF2414" s="35"/>
    </row>
    <row r="2415" spans="1:32" x14ac:dyDescent="0.25">
      <c r="A2415" s="22"/>
      <c r="B2415" s="22"/>
      <c r="C2415" s="22"/>
      <c r="D2415" s="22"/>
      <c r="E2415" s="22"/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  <c r="S2415" s="63"/>
      <c r="T2415" s="22"/>
      <c r="U2415" s="21"/>
      <c r="V2415" s="32"/>
      <c r="W2415" s="24"/>
      <c r="X2415" s="22"/>
      <c r="Y2415" s="22"/>
      <c r="Z2415" s="22"/>
      <c r="AA2415" s="22"/>
      <c r="AB2415" s="22"/>
      <c r="AC2415" s="22"/>
      <c r="AD2415" s="22"/>
      <c r="AE2415" s="35"/>
      <c r="AF2415" s="35"/>
    </row>
    <row r="2416" spans="1:32" x14ac:dyDescent="0.25">
      <c r="A2416" s="22"/>
      <c r="B2416" s="22"/>
      <c r="C2416" s="22"/>
      <c r="D2416" s="22"/>
      <c r="E2416" s="22"/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  <c r="S2416" s="63"/>
      <c r="T2416" s="22"/>
      <c r="U2416" s="21"/>
      <c r="V2416" s="32"/>
      <c r="W2416" s="24"/>
      <c r="X2416" s="22"/>
      <c r="Y2416" s="22"/>
      <c r="Z2416" s="22"/>
      <c r="AA2416" s="22"/>
      <c r="AB2416" s="22"/>
      <c r="AC2416" s="22"/>
      <c r="AD2416" s="22"/>
      <c r="AE2416" s="35"/>
      <c r="AF2416" s="35"/>
    </row>
    <row r="2417" spans="1:32" x14ac:dyDescent="0.25">
      <c r="A2417" s="22"/>
      <c r="B2417" s="22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  <c r="S2417" s="63"/>
      <c r="T2417" s="22"/>
      <c r="U2417" s="21"/>
      <c r="V2417" s="32"/>
      <c r="W2417" s="24"/>
      <c r="X2417" s="22"/>
      <c r="Y2417" s="22"/>
      <c r="Z2417" s="22"/>
      <c r="AA2417" s="22"/>
      <c r="AB2417" s="22"/>
      <c r="AC2417" s="22"/>
      <c r="AD2417" s="22"/>
      <c r="AE2417" s="35"/>
      <c r="AF2417" s="35"/>
    </row>
    <row r="2418" spans="1:32" x14ac:dyDescent="0.25">
      <c r="A2418" s="22"/>
      <c r="B2418" s="22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  <c r="S2418" s="63"/>
      <c r="T2418" s="22"/>
      <c r="U2418" s="21"/>
      <c r="V2418" s="32"/>
      <c r="W2418" s="24"/>
      <c r="X2418" s="22"/>
      <c r="Y2418" s="22"/>
      <c r="Z2418" s="22"/>
      <c r="AA2418" s="22"/>
      <c r="AB2418" s="22"/>
      <c r="AC2418" s="22"/>
      <c r="AD2418" s="22"/>
      <c r="AE2418" s="35"/>
      <c r="AF2418" s="35"/>
    </row>
    <row r="2419" spans="1:32" x14ac:dyDescent="0.25">
      <c r="A2419" s="22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  <c r="S2419" s="63"/>
      <c r="T2419" s="22"/>
      <c r="U2419" s="21"/>
      <c r="V2419" s="32"/>
      <c r="W2419" s="24"/>
      <c r="X2419" s="22"/>
      <c r="Y2419" s="22"/>
      <c r="Z2419" s="22"/>
      <c r="AA2419" s="22"/>
      <c r="AB2419" s="22"/>
      <c r="AC2419" s="22"/>
      <c r="AD2419" s="22"/>
      <c r="AE2419" s="35"/>
      <c r="AF2419" s="35"/>
    </row>
    <row r="2420" spans="1:32" x14ac:dyDescent="0.25">
      <c r="A2420" s="22"/>
      <c r="B2420" s="22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  <c r="S2420" s="63"/>
      <c r="T2420" s="22"/>
      <c r="U2420" s="21"/>
      <c r="V2420" s="32"/>
      <c r="W2420" s="24"/>
      <c r="X2420" s="22"/>
      <c r="Y2420" s="22"/>
      <c r="Z2420" s="22"/>
      <c r="AA2420" s="22"/>
      <c r="AB2420" s="22"/>
      <c r="AC2420" s="22"/>
      <c r="AD2420" s="22"/>
      <c r="AE2420" s="35"/>
      <c r="AF2420" s="35"/>
    </row>
    <row r="2421" spans="1:32" x14ac:dyDescent="0.25">
      <c r="A2421" s="22"/>
      <c r="B2421" s="22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  <c r="S2421" s="63"/>
      <c r="T2421" s="22"/>
      <c r="U2421" s="21"/>
      <c r="V2421" s="32"/>
      <c r="W2421" s="24"/>
      <c r="X2421" s="22"/>
      <c r="Y2421" s="22"/>
      <c r="Z2421" s="22"/>
      <c r="AA2421" s="22"/>
      <c r="AB2421" s="22"/>
      <c r="AC2421" s="22"/>
      <c r="AD2421" s="22"/>
      <c r="AE2421" s="35"/>
      <c r="AF2421" s="35"/>
    </row>
    <row r="2422" spans="1:32" x14ac:dyDescent="0.25">
      <c r="A2422" s="22"/>
      <c r="B2422" s="22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63"/>
      <c r="T2422" s="22"/>
      <c r="U2422" s="21"/>
      <c r="V2422" s="32"/>
      <c r="W2422" s="24"/>
      <c r="X2422" s="22"/>
      <c r="Y2422" s="22"/>
      <c r="Z2422" s="22"/>
      <c r="AA2422" s="22"/>
      <c r="AB2422" s="22"/>
      <c r="AC2422" s="22"/>
      <c r="AD2422" s="22"/>
      <c r="AE2422" s="35"/>
      <c r="AF2422" s="35"/>
    </row>
    <row r="2423" spans="1:32" x14ac:dyDescent="0.25">
      <c r="A2423" s="22"/>
      <c r="B2423" s="22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  <c r="S2423" s="63"/>
      <c r="T2423" s="22"/>
      <c r="U2423" s="21"/>
      <c r="V2423" s="32"/>
      <c r="W2423" s="24"/>
      <c r="X2423" s="22"/>
      <c r="Y2423" s="22"/>
      <c r="Z2423" s="22"/>
      <c r="AA2423" s="22"/>
      <c r="AB2423" s="22"/>
      <c r="AC2423" s="22"/>
      <c r="AD2423" s="22"/>
      <c r="AE2423" s="35"/>
      <c r="AF2423" s="35"/>
    </row>
    <row r="2424" spans="1:32" x14ac:dyDescent="0.25">
      <c r="A2424" s="22"/>
      <c r="B2424" s="22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  <c r="S2424" s="63"/>
      <c r="T2424" s="22"/>
      <c r="U2424" s="21"/>
      <c r="V2424" s="32"/>
      <c r="W2424" s="24"/>
      <c r="X2424" s="22"/>
      <c r="Y2424" s="22"/>
      <c r="Z2424" s="22"/>
      <c r="AA2424" s="22"/>
      <c r="AB2424" s="22"/>
      <c r="AC2424" s="22"/>
      <c r="AD2424" s="22"/>
      <c r="AE2424" s="35"/>
      <c r="AF2424" s="35"/>
    </row>
    <row r="2425" spans="1:32" x14ac:dyDescent="0.25">
      <c r="A2425" s="22"/>
      <c r="B2425" s="22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  <c r="S2425" s="63"/>
      <c r="T2425" s="22"/>
      <c r="U2425" s="21"/>
      <c r="V2425" s="32"/>
      <c r="W2425" s="24"/>
      <c r="X2425" s="22"/>
      <c r="Y2425" s="22"/>
      <c r="Z2425" s="22"/>
      <c r="AA2425" s="22"/>
      <c r="AB2425" s="22"/>
      <c r="AC2425" s="22"/>
      <c r="AD2425" s="22"/>
      <c r="AE2425" s="35"/>
      <c r="AF2425" s="35"/>
    </row>
    <row r="2426" spans="1:32" x14ac:dyDescent="0.25">
      <c r="A2426" s="22"/>
      <c r="B2426" s="22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  <c r="S2426" s="63"/>
      <c r="T2426" s="22"/>
      <c r="U2426" s="21"/>
      <c r="V2426" s="32"/>
      <c r="W2426" s="24"/>
      <c r="X2426" s="22"/>
      <c r="Y2426" s="22"/>
      <c r="Z2426" s="22"/>
      <c r="AA2426" s="22"/>
      <c r="AB2426" s="22"/>
      <c r="AC2426" s="22"/>
      <c r="AD2426" s="22"/>
      <c r="AE2426" s="35"/>
      <c r="AF2426" s="35"/>
    </row>
    <row r="2427" spans="1:32" x14ac:dyDescent="0.25">
      <c r="A2427" s="22"/>
      <c r="B2427" s="22"/>
      <c r="C2427" s="22"/>
      <c r="D2427" s="22"/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  <c r="S2427" s="63"/>
      <c r="T2427" s="22"/>
      <c r="U2427" s="21"/>
      <c r="V2427" s="32"/>
      <c r="W2427" s="24"/>
      <c r="X2427" s="22"/>
      <c r="Y2427" s="22"/>
      <c r="Z2427" s="22"/>
      <c r="AA2427" s="22"/>
      <c r="AB2427" s="22"/>
      <c r="AC2427" s="22"/>
      <c r="AD2427" s="22"/>
      <c r="AE2427" s="35"/>
      <c r="AF2427" s="35"/>
    </row>
    <row r="2428" spans="1:32" x14ac:dyDescent="0.25">
      <c r="A2428" s="22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  <c r="S2428" s="63"/>
      <c r="T2428" s="22"/>
      <c r="U2428" s="21"/>
      <c r="V2428" s="32"/>
      <c r="W2428" s="24"/>
      <c r="X2428" s="22"/>
      <c r="Y2428" s="22"/>
      <c r="Z2428" s="22"/>
      <c r="AA2428" s="22"/>
      <c r="AB2428" s="22"/>
      <c r="AC2428" s="22"/>
      <c r="AD2428" s="22"/>
      <c r="AE2428" s="35"/>
      <c r="AF2428" s="35"/>
    </row>
    <row r="2429" spans="1:32" x14ac:dyDescent="0.25">
      <c r="A2429" s="22"/>
      <c r="B2429" s="22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  <c r="S2429" s="63"/>
      <c r="T2429" s="22"/>
      <c r="U2429" s="21"/>
      <c r="V2429" s="32"/>
      <c r="W2429" s="24"/>
      <c r="X2429" s="22"/>
      <c r="Y2429" s="22"/>
      <c r="Z2429" s="22"/>
      <c r="AA2429" s="22"/>
      <c r="AB2429" s="22"/>
      <c r="AC2429" s="22"/>
      <c r="AD2429" s="22"/>
      <c r="AE2429" s="35"/>
      <c r="AF2429" s="35"/>
    </row>
    <row r="2430" spans="1:32" x14ac:dyDescent="0.25">
      <c r="A2430" s="22"/>
      <c r="B2430" s="22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  <c r="S2430" s="63"/>
      <c r="T2430" s="22"/>
      <c r="U2430" s="21"/>
      <c r="V2430" s="32"/>
      <c r="W2430" s="24"/>
      <c r="X2430" s="22"/>
      <c r="Y2430" s="22"/>
      <c r="Z2430" s="22"/>
      <c r="AA2430" s="22"/>
      <c r="AB2430" s="22"/>
      <c r="AC2430" s="22"/>
      <c r="AD2430" s="22"/>
      <c r="AE2430" s="35"/>
      <c r="AF2430" s="35"/>
    </row>
    <row r="2431" spans="1:32" x14ac:dyDescent="0.25">
      <c r="A2431" s="22"/>
      <c r="B2431" s="22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  <c r="S2431" s="63"/>
      <c r="T2431" s="22"/>
      <c r="U2431" s="21"/>
      <c r="V2431" s="32"/>
      <c r="W2431" s="24"/>
      <c r="X2431" s="22"/>
      <c r="Y2431" s="22"/>
      <c r="Z2431" s="22"/>
      <c r="AA2431" s="22"/>
      <c r="AB2431" s="22"/>
      <c r="AC2431" s="22"/>
      <c r="AD2431" s="22"/>
      <c r="AE2431" s="35"/>
      <c r="AF2431" s="35"/>
    </row>
    <row r="2432" spans="1:32" x14ac:dyDescent="0.25">
      <c r="A2432" s="22"/>
      <c r="B2432" s="22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  <c r="S2432" s="63"/>
      <c r="T2432" s="22"/>
      <c r="U2432" s="21"/>
      <c r="V2432" s="32"/>
      <c r="W2432" s="24"/>
      <c r="X2432" s="22"/>
      <c r="Y2432" s="22"/>
      <c r="Z2432" s="22"/>
      <c r="AA2432" s="22"/>
      <c r="AB2432" s="22"/>
      <c r="AC2432" s="22"/>
      <c r="AD2432" s="22"/>
      <c r="AE2432" s="35"/>
      <c r="AF2432" s="35"/>
    </row>
    <row r="2433" spans="1:32" x14ac:dyDescent="0.25">
      <c r="A2433" s="22"/>
      <c r="B2433" s="22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  <c r="S2433" s="63"/>
      <c r="T2433" s="22"/>
      <c r="U2433" s="21"/>
      <c r="V2433" s="32"/>
      <c r="W2433" s="24"/>
      <c r="X2433" s="22"/>
      <c r="Y2433" s="22"/>
      <c r="Z2433" s="22"/>
      <c r="AA2433" s="22"/>
      <c r="AB2433" s="22"/>
      <c r="AC2433" s="22"/>
      <c r="AD2433" s="22"/>
      <c r="AE2433" s="35"/>
      <c r="AF2433" s="35"/>
    </row>
    <row r="2434" spans="1:32" x14ac:dyDescent="0.25">
      <c r="A2434" s="22"/>
      <c r="B2434" s="22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  <c r="S2434" s="63"/>
      <c r="T2434" s="22"/>
      <c r="U2434" s="21"/>
      <c r="V2434" s="32"/>
      <c r="W2434" s="24"/>
      <c r="X2434" s="22"/>
      <c r="Y2434" s="22"/>
      <c r="Z2434" s="22"/>
      <c r="AA2434" s="22"/>
      <c r="AB2434" s="22"/>
      <c r="AC2434" s="22"/>
      <c r="AD2434" s="22"/>
      <c r="AE2434" s="35"/>
      <c r="AF2434" s="35"/>
    </row>
    <row r="2435" spans="1:32" x14ac:dyDescent="0.25">
      <c r="A2435" s="22"/>
      <c r="B2435" s="22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  <c r="S2435" s="63"/>
      <c r="T2435" s="22"/>
      <c r="U2435" s="21"/>
      <c r="V2435" s="32"/>
      <c r="W2435" s="24"/>
      <c r="X2435" s="22"/>
      <c r="Y2435" s="22"/>
      <c r="Z2435" s="22"/>
      <c r="AA2435" s="22"/>
      <c r="AB2435" s="22"/>
      <c r="AC2435" s="22"/>
      <c r="AD2435" s="22"/>
      <c r="AE2435" s="35"/>
      <c r="AF2435" s="35"/>
    </row>
    <row r="2436" spans="1:32" x14ac:dyDescent="0.25">
      <c r="A2436" s="22"/>
      <c r="B2436" s="22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  <c r="S2436" s="63"/>
      <c r="T2436" s="22"/>
      <c r="U2436" s="21"/>
      <c r="V2436" s="32"/>
      <c r="W2436" s="24"/>
      <c r="X2436" s="22"/>
      <c r="Y2436" s="22"/>
      <c r="Z2436" s="22"/>
      <c r="AA2436" s="22"/>
      <c r="AB2436" s="22"/>
      <c r="AC2436" s="22"/>
      <c r="AD2436" s="22"/>
      <c r="AE2436" s="35"/>
      <c r="AF2436" s="35"/>
    </row>
    <row r="2437" spans="1:32" x14ac:dyDescent="0.25">
      <c r="A2437" s="22"/>
      <c r="B2437" s="22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  <c r="S2437" s="63"/>
      <c r="T2437" s="22"/>
      <c r="U2437" s="21"/>
      <c r="V2437" s="32"/>
      <c r="W2437" s="24"/>
      <c r="X2437" s="22"/>
      <c r="Y2437" s="22"/>
      <c r="Z2437" s="22"/>
      <c r="AA2437" s="22"/>
      <c r="AB2437" s="22"/>
      <c r="AC2437" s="22"/>
      <c r="AD2437" s="22"/>
      <c r="AE2437" s="35"/>
      <c r="AF2437" s="35"/>
    </row>
    <row r="2438" spans="1:32" x14ac:dyDescent="0.25">
      <c r="A2438" s="22"/>
      <c r="B2438" s="22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  <c r="S2438" s="63"/>
      <c r="T2438" s="22"/>
      <c r="U2438" s="21"/>
      <c r="V2438" s="32"/>
      <c r="W2438" s="24"/>
      <c r="X2438" s="22"/>
      <c r="Y2438" s="22"/>
      <c r="Z2438" s="22"/>
      <c r="AA2438" s="22"/>
      <c r="AB2438" s="22"/>
      <c r="AC2438" s="22"/>
      <c r="AD2438" s="22"/>
      <c r="AE2438" s="35"/>
      <c r="AF2438" s="35"/>
    </row>
    <row r="2439" spans="1:32" x14ac:dyDescent="0.25">
      <c r="A2439" s="22"/>
      <c r="B2439" s="22"/>
      <c r="C2439" s="22"/>
      <c r="D2439" s="22"/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  <c r="S2439" s="63"/>
      <c r="T2439" s="22"/>
      <c r="U2439" s="21"/>
      <c r="V2439" s="32"/>
      <c r="W2439" s="24"/>
      <c r="X2439" s="22"/>
      <c r="Y2439" s="22"/>
      <c r="Z2439" s="22"/>
      <c r="AA2439" s="22"/>
      <c r="AB2439" s="22"/>
      <c r="AC2439" s="22"/>
      <c r="AD2439" s="22"/>
      <c r="AE2439" s="35"/>
      <c r="AF2439" s="35"/>
    </row>
    <row r="2440" spans="1:32" x14ac:dyDescent="0.25">
      <c r="A2440" s="22"/>
      <c r="B2440" s="22"/>
      <c r="C2440" s="22"/>
      <c r="D2440" s="22"/>
      <c r="E2440" s="22"/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  <c r="S2440" s="63"/>
      <c r="T2440" s="22"/>
      <c r="U2440" s="21"/>
      <c r="V2440" s="32"/>
      <c r="W2440" s="24"/>
      <c r="X2440" s="22"/>
      <c r="Y2440" s="22"/>
      <c r="Z2440" s="22"/>
      <c r="AA2440" s="22"/>
      <c r="AB2440" s="22"/>
      <c r="AC2440" s="22"/>
      <c r="AD2440" s="22"/>
      <c r="AE2440" s="35"/>
      <c r="AF2440" s="35"/>
    </row>
    <row r="2441" spans="1:32" x14ac:dyDescent="0.25">
      <c r="A2441" s="22"/>
      <c r="B2441" s="22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  <c r="S2441" s="63"/>
      <c r="T2441" s="22"/>
      <c r="U2441" s="21"/>
      <c r="V2441" s="32"/>
      <c r="W2441" s="24"/>
      <c r="X2441" s="22"/>
      <c r="Y2441" s="22"/>
      <c r="Z2441" s="22"/>
      <c r="AA2441" s="22"/>
      <c r="AB2441" s="22"/>
      <c r="AC2441" s="22"/>
      <c r="AD2441" s="22"/>
      <c r="AE2441" s="35"/>
      <c r="AF2441" s="35"/>
    </row>
    <row r="2442" spans="1:32" x14ac:dyDescent="0.25">
      <c r="A2442" s="22"/>
      <c r="B2442" s="22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  <c r="S2442" s="63"/>
      <c r="T2442" s="22"/>
      <c r="U2442" s="21"/>
      <c r="V2442" s="32"/>
      <c r="W2442" s="24"/>
      <c r="X2442" s="22"/>
      <c r="Y2442" s="22"/>
      <c r="Z2442" s="22"/>
      <c r="AA2442" s="22"/>
      <c r="AB2442" s="22"/>
      <c r="AC2442" s="22"/>
      <c r="AD2442" s="22"/>
      <c r="AE2442" s="35"/>
      <c r="AF2442" s="35"/>
    </row>
    <row r="2443" spans="1:32" x14ac:dyDescent="0.25">
      <c r="A2443" s="22"/>
      <c r="B2443" s="22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  <c r="S2443" s="63"/>
      <c r="T2443" s="22"/>
      <c r="U2443" s="21"/>
      <c r="V2443" s="32"/>
      <c r="W2443" s="24"/>
      <c r="X2443" s="22"/>
      <c r="Y2443" s="22"/>
      <c r="Z2443" s="22"/>
      <c r="AA2443" s="22"/>
      <c r="AB2443" s="22"/>
      <c r="AC2443" s="22"/>
      <c r="AD2443" s="22"/>
      <c r="AE2443" s="35"/>
      <c r="AF2443" s="35"/>
    </row>
    <row r="2444" spans="1:32" x14ac:dyDescent="0.25">
      <c r="A2444" s="22"/>
      <c r="B2444" s="22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  <c r="S2444" s="63"/>
      <c r="T2444" s="22"/>
      <c r="U2444" s="21"/>
      <c r="V2444" s="32"/>
      <c r="W2444" s="24"/>
      <c r="X2444" s="22"/>
      <c r="Y2444" s="22"/>
      <c r="Z2444" s="22"/>
      <c r="AA2444" s="22"/>
      <c r="AB2444" s="22"/>
      <c r="AC2444" s="22"/>
      <c r="AD2444" s="22"/>
      <c r="AE2444" s="35"/>
      <c r="AF2444" s="35"/>
    </row>
    <row r="2445" spans="1:32" x14ac:dyDescent="0.25">
      <c r="A2445" s="22"/>
      <c r="B2445" s="22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  <c r="S2445" s="63"/>
      <c r="T2445" s="22"/>
      <c r="U2445" s="21"/>
      <c r="V2445" s="32"/>
      <c r="W2445" s="24"/>
      <c r="X2445" s="22"/>
      <c r="Y2445" s="22"/>
      <c r="Z2445" s="22"/>
      <c r="AA2445" s="22"/>
      <c r="AB2445" s="22"/>
      <c r="AC2445" s="22"/>
      <c r="AD2445" s="22"/>
      <c r="AE2445" s="35"/>
      <c r="AF2445" s="35"/>
    </row>
    <row r="2446" spans="1:32" x14ac:dyDescent="0.25">
      <c r="A2446" s="22"/>
      <c r="B2446" s="22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  <c r="S2446" s="63"/>
      <c r="T2446" s="22"/>
      <c r="U2446" s="21"/>
      <c r="V2446" s="32"/>
      <c r="W2446" s="24"/>
      <c r="X2446" s="22"/>
      <c r="Y2446" s="22"/>
      <c r="Z2446" s="22"/>
      <c r="AA2446" s="22"/>
      <c r="AB2446" s="22"/>
      <c r="AC2446" s="22"/>
      <c r="AD2446" s="22"/>
      <c r="AE2446" s="35"/>
      <c r="AF2446" s="35"/>
    </row>
    <row r="2447" spans="1:32" x14ac:dyDescent="0.25">
      <c r="A2447" s="22"/>
      <c r="B2447" s="22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  <c r="S2447" s="63"/>
      <c r="T2447" s="22"/>
      <c r="U2447" s="21"/>
      <c r="V2447" s="32"/>
      <c r="W2447" s="24"/>
      <c r="X2447" s="22"/>
      <c r="Y2447" s="22"/>
      <c r="Z2447" s="22"/>
      <c r="AA2447" s="22"/>
      <c r="AB2447" s="22"/>
      <c r="AC2447" s="22"/>
      <c r="AD2447" s="22"/>
      <c r="AE2447" s="35"/>
      <c r="AF2447" s="35"/>
    </row>
    <row r="2448" spans="1:32" x14ac:dyDescent="0.25">
      <c r="A2448" s="22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  <c r="S2448" s="63"/>
      <c r="T2448" s="22"/>
      <c r="U2448" s="21"/>
      <c r="V2448" s="32"/>
      <c r="W2448" s="24"/>
      <c r="X2448" s="22"/>
      <c r="Y2448" s="22"/>
      <c r="Z2448" s="22"/>
      <c r="AA2448" s="22"/>
      <c r="AB2448" s="22"/>
      <c r="AC2448" s="22"/>
      <c r="AD2448" s="22"/>
      <c r="AE2448" s="35"/>
      <c r="AF2448" s="35"/>
    </row>
    <row r="2449" spans="1:32" x14ac:dyDescent="0.25">
      <c r="A2449" s="22"/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  <c r="S2449" s="63"/>
      <c r="T2449" s="22"/>
      <c r="U2449" s="21"/>
      <c r="V2449" s="32"/>
      <c r="W2449" s="24"/>
      <c r="X2449" s="22"/>
      <c r="Y2449" s="22"/>
      <c r="Z2449" s="22"/>
      <c r="AA2449" s="22"/>
      <c r="AB2449" s="22"/>
      <c r="AC2449" s="22"/>
      <c r="AD2449" s="22"/>
      <c r="AE2449" s="35"/>
      <c r="AF2449" s="35"/>
    </row>
    <row r="2450" spans="1:32" x14ac:dyDescent="0.25">
      <c r="A2450" s="22"/>
      <c r="B2450" s="22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  <c r="S2450" s="63"/>
      <c r="T2450" s="22"/>
      <c r="U2450" s="21"/>
      <c r="V2450" s="32"/>
      <c r="W2450" s="24"/>
      <c r="X2450" s="22"/>
      <c r="Y2450" s="22"/>
      <c r="Z2450" s="22"/>
      <c r="AA2450" s="22"/>
      <c r="AB2450" s="22"/>
      <c r="AC2450" s="22"/>
      <c r="AD2450" s="22"/>
      <c r="AE2450" s="35"/>
      <c r="AF2450" s="35"/>
    </row>
    <row r="2451" spans="1:32" x14ac:dyDescent="0.25">
      <c r="A2451" s="22"/>
      <c r="B2451" s="22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  <c r="S2451" s="63"/>
      <c r="T2451" s="22"/>
      <c r="U2451" s="21"/>
      <c r="V2451" s="32"/>
      <c r="W2451" s="24"/>
      <c r="X2451" s="22"/>
      <c r="Y2451" s="22"/>
      <c r="Z2451" s="22"/>
      <c r="AA2451" s="22"/>
      <c r="AB2451" s="22"/>
      <c r="AC2451" s="22"/>
      <c r="AD2451" s="22"/>
      <c r="AE2451" s="35"/>
      <c r="AF2451" s="35"/>
    </row>
    <row r="2452" spans="1:32" x14ac:dyDescent="0.25">
      <c r="A2452" s="22"/>
      <c r="B2452" s="22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  <c r="S2452" s="63"/>
      <c r="T2452" s="22"/>
      <c r="U2452" s="21"/>
      <c r="V2452" s="32"/>
      <c r="W2452" s="24"/>
      <c r="X2452" s="22"/>
      <c r="Y2452" s="22"/>
      <c r="Z2452" s="22"/>
      <c r="AA2452" s="22"/>
      <c r="AB2452" s="22"/>
      <c r="AC2452" s="22"/>
      <c r="AD2452" s="22"/>
      <c r="AE2452" s="35"/>
      <c r="AF2452" s="35"/>
    </row>
    <row r="2453" spans="1:32" x14ac:dyDescent="0.25">
      <c r="A2453" s="22"/>
      <c r="B2453" s="22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  <c r="S2453" s="63"/>
      <c r="T2453" s="22"/>
      <c r="U2453" s="21"/>
      <c r="V2453" s="32"/>
      <c r="W2453" s="24"/>
      <c r="X2453" s="22"/>
      <c r="Y2453" s="22"/>
      <c r="Z2453" s="22"/>
      <c r="AA2453" s="22"/>
      <c r="AB2453" s="22"/>
      <c r="AC2453" s="22"/>
      <c r="AD2453" s="22"/>
      <c r="AE2453" s="35"/>
      <c r="AF2453" s="35"/>
    </row>
    <row r="2454" spans="1:32" x14ac:dyDescent="0.25">
      <c r="A2454" s="22"/>
      <c r="B2454" s="22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  <c r="S2454" s="63"/>
      <c r="T2454" s="22"/>
      <c r="U2454" s="21"/>
      <c r="V2454" s="32"/>
      <c r="W2454" s="24"/>
      <c r="X2454" s="22"/>
      <c r="Y2454" s="22"/>
      <c r="Z2454" s="22"/>
      <c r="AA2454" s="22"/>
      <c r="AB2454" s="22"/>
      <c r="AC2454" s="22"/>
      <c r="AD2454" s="22"/>
      <c r="AE2454" s="35"/>
      <c r="AF2454" s="35"/>
    </row>
    <row r="2455" spans="1:32" x14ac:dyDescent="0.25">
      <c r="A2455" s="22"/>
      <c r="B2455" s="22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  <c r="S2455" s="63"/>
      <c r="T2455" s="22"/>
      <c r="U2455" s="21"/>
      <c r="V2455" s="32"/>
      <c r="W2455" s="24"/>
      <c r="X2455" s="22"/>
      <c r="Y2455" s="22"/>
      <c r="Z2455" s="22"/>
      <c r="AA2455" s="22"/>
      <c r="AB2455" s="22"/>
      <c r="AC2455" s="22"/>
      <c r="AD2455" s="22"/>
      <c r="AE2455" s="35"/>
      <c r="AF2455" s="35"/>
    </row>
    <row r="2456" spans="1:32" x14ac:dyDescent="0.25">
      <c r="A2456" s="22"/>
      <c r="B2456" s="22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  <c r="S2456" s="63"/>
      <c r="T2456" s="22"/>
      <c r="U2456" s="21"/>
      <c r="V2456" s="32"/>
      <c r="W2456" s="24"/>
      <c r="X2456" s="22"/>
      <c r="Y2456" s="22"/>
      <c r="Z2456" s="22"/>
      <c r="AA2456" s="22"/>
      <c r="AB2456" s="22"/>
      <c r="AC2456" s="22"/>
      <c r="AD2456" s="22"/>
      <c r="AE2456" s="35"/>
      <c r="AF2456" s="35"/>
    </row>
    <row r="2457" spans="1:32" x14ac:dyDescent="0.25">
      <c r="A2457" s="22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  <c r="S2457" s="63"/>
      <c r="T2457" s="22"/>
      <c r="U2457" s="21"/>
      <c r="V2457" s="32"/>
      <c r="W2457" s="24"/>
      <c r="X2457" s="22"/>
      <c r="Y2457" s="22"/>
      <c r="Z2457" s="22"/>
      <c r="AA2457" s="22"/>
      <c r="AB2457" s="22"/>
      <c r="AC2457" s="22"/>
      <c r="AD2457" s="22"/>
      <c r="AE2457" s="35"/>
      <c r="AF2457" s="35"/>
    </row>
    <row r="2458" spans="1:32" x14ac:dyDescent="0.25">
      <c r="A2458" s="22"/>
      <c r="B2458" s="22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  <c r="S2458" s="63"/>
      <c r="T2458" s="22"/>
      <c r="U2458" s="21"/>
      <c r="V2458" s="32"/>
      <c r="W2458" s="24"/>
      <c r="X2458" s="22"/>
      <c r="Y2458" s="22"/>
      <c r="Z2458" s="22"/>
      <c r="AA2458" s="22"/>
      <c r="AB2458" s="22"/>
      <c r="AC2458" s="22"/>
      <c r="AD2458" s="22"/>
      <c r="AE2458" s="35"/>
      <c r="AF2458" s="35"/>
    </row>
    <row r="2459" spans="1:32" x14ac:dyDescent="0.25">
      <c r="A2459" s="22"/>
      <c r="B2459" s="22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  <c r="S2459" s="63"/>
      <c r="T2459" s="22"/>
      <c r="U2459" s="33"/>
      <c r="V2459" s="32"/>
      <c r="W2459" s="24"/>
      <c r="X2459" s="22"/>
      <c r="Y2459" s="22"/>
      <c r="Z2459" s="22"/>
      <c r="AA2459" s="22"/>
      <c r="AB2459" s="22"/>
      <c r="AC2459" s="22"/>
      <c r="AD2459" s="22"/>
      <c r="AE2459" s="35"/>
      <c r="AF2459" s="35"/>
    </row>
    <row r="2460" spans="1:32" x14ac:dyDescent="0.25">
      <c r="A2460" s="22"/>
      <c r="B2460" s="22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  <c r="S2460" s="63"/>
      <c r="T2460" s="22"/>
      <c r="U2460" s="21"/>
      <c r="V2460" s="32"/>
      <c r="W2460" s="24"/>
      <c r="X2460" s="22"/>
      <c r="Y2460" s="22"/>
      <c r="Z2460" s="22"/>
      <c r="AA2460" s="22"/>
      <c r="AB2460" s="22"/>
      <c r="AC2460" s="22"/>
      <c r="AD2460" s="22"/>
      <c r="AE2460" s="35"/>
      <c r="AF2460" s="35"/>
    </row>
    <row r="2461" spans="1:32" x14ac:dyDescent="0.25">
      <c r="A2461" s="22"/>
      <c r="B2461" s="22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  <c r="S2461" s="63"/>
      <c r="T2461" s="22"/>
      <c r="U2461" s="21"/>
      <c r="V2461" s="32"/>
      <c r="W2461" s="24"/>
      <c r="X2461" s="22"/>
      <c r="Y2461" s="22"/>
      <c r="Z2461" s="22"/>
      <c r="AA2461" s="22"/>
      <c r="AB2461" s="22"/>
      <c r="AC2461" s="22"/>
      <c r="AD2461" s="22"/>
      <c r="AE2461" s="35"/>
      <c r="AF2461" s="35"/>
    </row>
    <row r="2462" spans="1:32" x14ac:dyDescent="0.25">
      <c r="A2462" s="22"/>
      <c r="B2462" s="22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  <c r="S2462" s="63"/>
      <c r="T2462" s="22"/>
      <c r="U2462" s="21"/>
      <c r="V2462" s="32"/>
      <c r="W2462" s="24"/>
      <c r="X2462" s="22"/>
      <c r="Y2462" s="22"/>
      <c r="Z2462" s="22"/>
      <c r="AA2462" s="22"/>
      <c r="AB2462" s="22"/>
      <c r="AC2462" s="22"/>
      <c r="AD2462" s="22"/>
      <c r="AE2462" s="35"/>
      <c r="AF2462" s="35"/>
    </row>
    <row r="2463" spans="1:32" x14ac:dyDescent="0.25">
      <c r="A2463" s="22"/>
      <c r="B2463" s="22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  <c r="S2463" s="63"/>
      <c r="T2463" s="22"/>
      <c r="U2463" s="21"/>
      <c r="V2463" s="32"/>
      <c r="W2463" s="24"/>
      <c r="X2463" s="22"/>
      <c r="Y2463" s="22"/>
      <c r="Z2463" s="22"/>
      <c r="AA2463" s="22"/>
      <c r="AB2463" s="22"/>
      <c r="AC2463" s="22"/>
      <c r="AD2463" s="22"/>
      <c r="AE2463" s="35"/>
      <c r="AF2463" s="35"/>
    </row>
    <row r="2464" spans="1:32" x14ac:dyDescent="0.25">
      <c r="A2464" s="22"/>
      <c r="B2464" s="22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  <c r="S2464" s="63"/>
      <c r="T2464" s="22"/>
      <c r="U2464" s="21"/>
      <c r="V2464" s="32"/>
      <c r="W2464" s="24"/>
      <c r="X2464" s="22"/>
      <c r="Y2464" s="22"/>
      <c r="Z2464" s="22"/>
      <c r="AA2464" s="22"/>
      <c r="AB2464" s="22"/>
      <c r="AC2464" s="22"/>
      <c r="AD2464" s="22"/>
      <c r="AE2464" s="35"/>
      <c r="AF2464" s="35"/>
    </row>
    <row r="2465" spans="1:32" x14ac:dyDescent="0.25">
      <c r="A2465" s="22"/>
      <c r="B2465" s="22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  <c r="S2465" s="63"/>
      <c r="T2465" s="22"/>
      <c r="U2465" s="21"/>
      <c r="V2465" s="32"/>
      <c r="W2465" s="24"/>
      <c r="X2465" s="22"/>
      <c r="Y2465" s="22"/>
      <c r="Z2465" s="22"/>
      <c r="AA2465" s="22"/>
      <c r="AB2465" s="22"/>
      <c r="AC2465" s="22"/>
      <c r="AD2465" s="22"/>
      <c r="AE2465" s="35"/>
      <c r="AF2465" s="35"/>
    </row>
    <row r="2466" spans="1:32" x14ac:dyDescent="0.25">
      <c r="A2466" s="22"/>
      <c r="B2466" s="22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  <c r="S2466" s="63"/>
      <c r="T2466" s="22"/>
      <c r="U2466" s="21"/>
      <c r="V2466" s="32"/>
      <c r="W2466" s="24"/>
      <c r="X2466" s="22"/>
      <c r="Y2466" s="22"/>
      <c r="Z2466" s="22"/>
      <c r="AA2466" s="22"/>
      <c r="AB2466" s="22"/>
      <c r="AC2466" s="22"/>
      <c r="AD2466" s="22"/>
      <c r="AE2466" s="35"/>
      <c r="AF2466" s="35"/>
    </row>
    <row r="2467" spans="1:32" x14ac:dyDescent="0.25">
      <c r="A2467" s="22"/>
      <c r="B2467" s="22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  <c r="S2467" s="63"/>
      <c r="T2467" s="22"/>
      <c r="U2467" s="33"/>
      <c r="V2467" s="32"/>
      <c r="W2467" s="24"/>
      <c r="X2467" s="22"/>
      <c r="Y2467" s="22"/>
      <c r="Z2467" s="22"/>
      <c r="AA2467" s="22"/>
      <c r="AB2467" s="22"/>
      <c r="AC2467" s="22"/>
      <c r="AD2467" s="22"/>
      <c r="AE2467" s="35"/>
      <c r="AF2467" s="35"/>
    </row>
    <row r="2468" spans="1:32" x14ac:dyDescent="0.25">
      <c r="A2468" s="22"/>
      <c r="B2468" s="22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  <c r="S2468" s="63"/>
      <c r="T2468" s="22"/>
      <c r="U2468" s="33"/>
      <c r="V2468" s="32"/>
      <c r="W2468" s="24"/>
      <c r="X2468" s="22"/>
      <c r="Y2468" s="22"/>
      <c r="Z2468" s="22"/>
      <c r="AA2468" s="22"/>
      <c r="AB2468" s="22"/>
      <c r="AC2468" s="22"/>
      <c r="AD2468" s="22"/>
      <c r="AE2468" s="35"/>
      <c r="AF2468" s="35"/>
    </row>
    <row r="2469" spans="1:32" x14ac:dyDescent="0.25">
      <c r="A2469" s="22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  <c r="S2469" s="63"/>
      <c r="T2469" s="22"/>
      <c r="U2469" s="33"/>
      <c r="V2469" s="32"/>
      <c r="W2469" s="24"/>
      <c r="X2469" s="22"/>
      <c r="Y2469" s="22"/>
      <c r="Z2469" s="22"/>
      <c r="AA2469" s="22"/>
      <c r="AB2469" s="22"/>
      <c r="AC2469" s="22"/>
      <c r="AD2469" s="22"/>
      <c r="AE2469" s="35"/>
      <c r="AF2469" s="35"/>
    </row>
    <row r="2470" spans="1:32" x14ac:dyDescent="0.25">
      <c r="A2470" s="22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  <c r="S2470" s="63"/>
      <c r="T2470" s="22"/>
      <c r="U2470" s="33"/>
      <c r="V2470" s="32"/>
      <c r="W2470" s="24"/>
      <c r="X2470" s="22"/>
      <c r="Y2470" s="22"/>
      <c r="Z2470" s="22"/>
      <c r="AA2470" s="22"/>
      <c r="AB2470" s="22"/>
      <c r="AC2470" s="22"/>
      <c r="AD2470" s="22"/>
      <c r="AE2470" s="35"/>
      <c r="AF2470" s="35"/>
    </row>
    <row r="2471" spans="1:32" x14ac:dyDescent="0.25">
      <c r="A2471" s="22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  <c r="S2471" s="63"/>
      <c r="T2471" s="22"/>
      <c r="U2471" s="21"/>
      <c r="V2471" s="32"/>
      <c r="W2471" s="24"/>
      <c r="X2471" s="22"/>
      <c r="Y2471" s="22"/>
      <c r="Z2471" s="22"/>
      <c r="AA2471" s="22"/>
      <c r="AB2471" s="22"/>
      <c r="AC2471" s="22"/>
      <c r="AD2471" s="22"/>
      <c r="AE2471" s="35"/>
      <c r="AF2471" s="35"/>
    </row>
    <row r="2472" spans="1:32" x14ac:dyDescent="0.25">
      <c r="A2472" s="22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  <c r="S2472" s="63"/>
      <c r="T2472" s="22"/>
      <c r="U2472" s="33"/>
      <c r="V2472" s="32"/>
      <c r="W2472" s="24"/>
      <c r="X2472" s="22"/>
      <c r="Y2472" s="22"/>
      <c r="Z2472" s="22"/>
      <c r="AA2472" s="22"/>
      <c r="AB2472" s="22"/>
      <c r="AC2472" s="22"/>
      <c r="AD2472" s="22"/>
      <c r="AE2472" s="35"/>
      <c r="AF2472" s="35"/>
    </row>
    <row r="2473" spans="1:32" x14ac:dyDescent="0.25">
      <c r="A2473" s="22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  <c r="S2473" s="63"/>
      <c r="T2473" s="22"/>
      <c r="U2473" s="33"/>
      <c r="V2473" s="32"/>
      <c r="W2473" s="24"/>
      <c r="X2473" s="22"/>
      <c r="Y2473" s="22"/>
      <c r="Z2473" s="22"/>
      <c r="AA2473" s="22"/>
      <c r="AB2473" s="22"/>
      <c r="AC2473" s="22"/>
      <c r="AD2473" s="22"/>
      <c r="AE2473" s="35"/>
      <c r="AF2473" s="35"/>
    </row>
    <row r="2474" spans="1:32" x14ac:dyDescent="0.25">
      <c r="A2474" s="22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  <c r="S2474" s="63"/>
      <c r="T2474" s="22"/>
      <c r="U2474" s="33"/>
      <c r="V2474" s="32"/>
      <c r="W2474" s="24"/>
      <c r="X2474" s="22"/>
      <c r="Y2474" s="22"/>
      <c r="Z2474" s="22"/>
      <c r="AA2474" s="22"/>
      <c r="AB2474" s="22"/>
      <c r="AC2474" s="22"/>
      <c r="AD2474" s="22"/>
      <c r="AE2474" s="35"/>
      <c r="AF2474" s="35"/>
    </row>
    <row r="2475" spans="1:32" x14ac:dyDescent="0.25">
      <c r="A2475" s="22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  <c r="S2475" s="63"/>
      <c r="T2475" s="22"/>
      <c r="U2475" s="33"/>
      <c r="V2475" s="32"/>
      <c r="W2475" s="24"/>
      <c r="X2475" s="22"/>
      <c r="Y2475" s="22"/>
      <c r="Z2475" s="22"/>
      <c r="AA2475" s="22"/>
      <c r="AB2475" s="22"/>
      <c r="AC2475" s="22"/>
      <c r="AD2475" s="22"/>
      <c r="AE2475" s="35"/>
      <c r="AF2475" s="35"/>
    </row>
    <row r="2476" spans="1:32" x14ac:dyDescent="0.25">
      <c r="A2476" s="22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  <c r="S2476" s="63"/>
      <c r="T2476" s="22"/>
      <c r="U2476" s="21"/>
      <c r="V2476" s="32"/>
      <c r="W2476" s="24"/>
      <c r="X2476" s="22"/>
      <c r="Y2476" s="22"/>
      <c r="Z2476" s="22"/>
      <c r="AA2476" s="22"/>
      <c r="AB2476" s="22"/>
      <c r="AC2476" s="22"/>
      <c r="AD2476" s="22"/>
      <c r="AE2476" s="35"/>
      <c r="AF2476" s="35"/>
    </row>
    <row r="2477" spans="1:32" x14ac:dyDescent="0.25">
      <c r="A2477" s="22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  <c r="S2477" s="63"/>
      <c r="T2477" s="22"/>
      <c r="U2477" s="21"/>
      <c r="V2477" s="32"/>
      <c r="W2477" s="24"/>
      <c r="X2477" s="22"/>
      <c r="Y2477" s="22"/>
      <c r="Z2477" s="22"/>
      <c r="AA2477" s="22"/>
      <c r="AB2477" s="22"/>
      <c r="AC2477" s="22"/>
      <c r="AD2477" s="22"/>
      <c r="AE2477" s="35"/>
      <c r="AF2477" s="35"/>
    </row>
    <row r="2478" spans="1:32" x14ac:dyDescent="0.25">
      <c r="A2478" s="22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  <c r="S2478" s="63"/>
      <c r="T2478" s="22"/>
      <c r="U2478" s="33"/>
      <c r="V2478" s="32"/>
      <c r="W2478" s="24"/>
      <c r="X2478" s="22"/>
      <c r="Y2478" s="22"/>
      <c r="Z2478" s="22"/>
      <c r="AA2478" s="22"/>
      <c r="AB2478" s="22"/>
      <c r="AC2478" s="22"/>
      <c r="AD2478" s="22"/>
      <c r="AE2478" s="35"/>
      <c r="AF2478" s="35"/>
    </row>
    <row r="2479" spans="1:32" x14ac:dyDescent="0.25">
      <c r="A2479" s="22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  <c r="S2479" s="63"/>
      <c r="T2479" s="22"/>
      <c r="U2479" s="21"/>
      <c r="V2479" s="32"/>
      <c r="W2479" s="24"/>
      <c r="X2479" s="22"/>
      <c r="Y2479" s="22"/>
      <c r="Z2479" s="22"/>
      <c r="AA2479" s="22"/>
      <c r="AB2479" s="22"/>
      <c r="AC2479" s="22"/>
      <c r="AD2479" s="22"/>
      <c r="AE2479" s="35"/>
      <c r="AF2479" s="35"/>
    </row>
    <row r="2480" spans="1:32" x14ac:dyDescent="0.25">
      <c r="A2480" s="22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  <c r="S2480" s="63"/>
      <c r="T2480" s="22"/>
      <c r="U2480" s="21"/>
      <c r="V2480" s="32"/>
      <c r="W2480" s="24"/>
      <c r="X2480" s="22"/>
      <c r="Y2480" s="22"/>
      <c r="Z2480" s="22"/>
      <c r="AA2480" s="22"/>
      <c r="AB2480" s="22"/>
      <c r="AC2480" s="22"/>
      <c r="AD2480" s="22"/>
      <c r="AE2480" s="35"/>
      <c r="AF2480" s="35"/>
    </row>
    <row r="2481" spans="1:32" x14ac:dyDescent="0.25">
      <c r="A2481" s="22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  <c r="S2481" s="63"/>
      <c r="T2481" s="22"/>
      <c r="U2481" s="33"/>
      <c r="V2481" s="32"/>
      <c r="W2481" s="24"/>
      <c r="X2481" s="22"/>
      <c r="Y2481" s="22"/>
      <c r="Z2481" s="22"/>
      <c r="AA2481" s="22"/>
      <c r="AB2481" s="22"/>
      <c r="AC2481" s="22"/>
      <c r="AD2481" s="22"/>
      <c r="AE2481" s="35"/>
      <c r="AF2481" s="35"/>
    </row>
    <row r="2482" spans="1:32" x14ac:dyDescent="0.25">
      <c r="A2482" s="22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  <c r="S2482" s="63"/>
      <c r="T2482" s="22"/>
      <c r="U2482" s="21"/>
      <c r="V2482" s="32"/>
      <c r="W2482" s="24"/>
      <c r="X2482" s="22"/>
      <c r="Y2482" s="22"/>
      <c r="Z2482" s="22"/>
      <c r="AA2482" s="22"/>
      <c r="AB2482" s="22"/>
      <c r="AC2482" s="22"/>
      <c r="AD2482" s="22"/>
      <c r="AE2482" s="35"/>
      <c r="AF2482" s="35"/>
    </row>
    <row r="2483" spans="1:32" x14ac:dyDescent="0.25">
      <c r="A2483" s="22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  <c r="S2483" s="63"/>
      <c r="T2483" s="22"/>
      <c r="U2483" s="21"/>
      <c r="V2483" s="32"/>
      <c r="W2483" s="24"/>
      <c r="X2483" s="22"/>
      <c r="Y2483" s="22"/>
      <c r="Z2483" s="22"/>
      <c r="AA2483" s="22"/>
      <c r="AB2483" s="22"/>
      <c r="AC2483" s="22"/>
      <c r="AD2483" s="22"/>
      <c r="AE2483" s="35"/>
      <c r="AF2483" s="35"/>
    </row>
    <row r="2484" spans="1:32" x14ac:dyDescent="0.25">
      <c r="A2484" s="22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  <c r="S2484" s="63"/>
      <c r="T2484" s="22"/>
      <c r="U2484" s="21"/>
      <c r="V2484" s="32"/>
      <c r="W2484" s="24"/>
      <c r="X2484" s="22"/>
      <c r="Y2484" s="22"/>
      <c r="Z2484" s="22"/>
      <c r="AA2484" s="22"/>
      <c r="AB2484" s="22"/>
      <c r="AC2484" s="22"/>
      <c r="AD2484" s="22"/>
      <c r="AE2484" s="35"/>
      <c r="AF2484" s="35"/>
    </row>
    <row r="2485" spans="1:32" x14ac:dyDescent="0.25">
      <c r="A2485" s="22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  <c r="S2485" s="63"/>
      <c r="T2485" s="22"/>
      <c r="U2485" s="21"/>
      <c r="V2485" s="32"/>
      <c r="W2485" s="24"/>
      <c r="X2485" s="22"/>
      <c r="Y2485" s="22"/>
      <c r="Z2485" s="22"/>
      <c r="AA2485" s="22"/>
      <c r="AB2485" s="22"/>
      <c r="AC2485" s="22"/>
      <c r="AD2485" s="22"/>
      <c r="AE2485" s="35"/>
      <c r="AF2485" s="35"/>
    </row>
    <row r="2486" spans="1:32" x14ac:dyDescent="0.25">
      <c r="A2486" s="22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  <c r="S2486" s="63"/>
      <c r="T2486" s="22"/>
      <c r="U2486" s="21"/>
      <c r="V2486" s="32"/>
      <c r="W2486" s="24"/>
      <c r="X2486" s="22"/>
      <c r="Y2486" s="22"/>
      <c r="Z2486" s="22"/>
      <c r="AA2486" s="22"/>
      <c r="AB2486" s="22"/>
      <c r="AC2486" s="22"/>
      <c r="AD2486" s="22"/>
      <c r="AE2486" s="35"/>
      <c r="AF2486" s="35"/>
    </row>
    <row r="2487" spans="1:32" x14ac:dyDescent="0.25">
      <c r="A2487" s="22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  <c r="S2487" s="63"/>
      <c r="T2487" s="22"/>
      <c r="U2487" s="33"/>
      <c r="V2487" s="32"/>
      <c r="W2487" s="24"/>
      <c r="X2487" s="22"/>
      <c r="Y2487" s="22"/>
      <c r="Z2487" s="22"/>
      <c r="AA2487" s="22"/>
      <c r="AB2487" s="22"/>
      <c r="AC2487" s="22"/>
      <c r="AD2487" s="22"/>
      <c r="AE2487" s="35"/>
      <c r="AF2487" s="35"/>
    </row>
    <row r="2488" spans="1:32" x14ac:dyDescent="0.25">
      <c r="A2488" s="22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  <c r="S2488" s="63"/>
      <c r="T2488" s="22"/>
      <c r="U2488" s="21"/>
      <c r="V2488" s="32"/>
      <c r="W2488" s="24"/>
      <c r="X2488" s="22"/>
      <c r="Y2488" s="22"/>
      <c r="Z2488" s="22"/>
      <c r="AA2488" s="22"/>
      <c r="AB2488" s="22"/>
      <c r="AC2488" s="22"/>
      <c r="AD2488" s="22"/>
      <c r="AE2488" s="35"/>
      <c r="AF2488" s="35"/>
    </row>
    <row r="2489" spans="1:32" x14ac:dyDescent="0.25">
      <c r="A2489" s="22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  <c r="S2489" s="63"/>
      <c r="T2489" s="22"/>
      <c r="U2489" s="21"/>
      <c r="V2489" s="32"/>
      <c r="W2489" s="24"/>
      <c r="X2489" s="22"/>
      <c r="Y2489" s="22"/>
      <c r="Z2489" s="22"/>
      <c r="AA2489" s="22"/>
      <c r="AB2489" s="22"/>
      <c r="AC2489" s="22"/>
      <c r="AD2489" s="22"/>
      <c r="AE2489" s="35"/>
      <c r="AF2489" s="35"/>
    </row>
    <row r="2490" spans="1:32" x14ac:dyDescent="0.25">
      <c r="A2490" s="22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  <c r="S2490" s="63"/>
      <c r="T2490" s="22"/>
      <c r="U2490" s="33"/>
      <c r="V2490" s="32"/>
      <c r="W2490" s="24"/>
      <c r="X2490" s="22"/>
      <c r="Y2490" s="22"/>
      <c r="Z2490" s="22"/>
      <c r="AA2490" s="22"/>
      <c r="AB2490" s="22"/>
      <c r="AC2490" s="22"/>
      <c r="AD2490" s="22"/>
      <c r="AE2490" s="35"/>
      <c r="AF2490" s="35"/>
    </row>
    <row r="2491" spans="1:32" x14ac:dyDescent="0.25">
      <c r="A2491" s="22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  <c r="S2491" s="63"/>
      <c r="T2491" s="22"/>
      <c r="U2491" s="33"/>
      <c r="V2491" s="32"/>
      <c r="W2491" s="24"/>
      <c r="X2491" s="22"/>
      <c r="Y2491" s="22"/>
      <c r="Z2491" s="22"/>
      <c r="AA2491" s="22"/>
      <c r="AB2491" s="22"/>
      <c r="AC2491" s="22"/>
      <c r="AD2491" s="22"/>
      <c r="AE2491" s="35"/>
      <c r="AF2491" s="35"/>
    </row>
    <row r="2492" spans="1:32" x14ac:dyDescent="0.25">
      <c r="A2492" s="22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  <c r="S2492" s="63"/>
      <c r="T2492" s="22"/>
      <c r="U2492" s="21"/>
      <c r="V2492" s="32"/>
      <c r="W2492" s="24"/>
      <c r="X2492" s="22"/>
      <c r="Y2492" s="22"/>
      <c r="Z2492" s="22"/>
      <c r="AA2492" s="22"/>
      <c r="AB2492" s="22"/>
      <c r="AC2492" s="22"/>
      <c r="AD2492" s="22"/>
      <c r="AE2492" s="35"/>
      <c r="AF2492" s="35"/>
    </row>
    <row r="2493" spans="1:32" x14ac:dyDescent="0.25">
      <c r="A2493" s="22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  <c r="S2493" s="63"/>
      <c r="T2493" s="22"/>
      <c r="U2493" s="21"/>
      <c r="V2493" s="32"/>
      <c r="W2493" s="24"/>
      <c r="X2493" s="22"/>
      <c r="Y2493" s="22"/>
      <c r="Z2493" s="22"/>
      <c r="AA2493" s="22"/>
      <c r="AB2493" s="22"/>
      <c r="AC2493" s="22"/>
      <c r="AD2493" s="22"/>
      <c r="AE2493" s="35"/>
      <c r="AF2493" s="35"/>
    </row>
    <row r="2494" spans="1:32" x14ac:dyDescent="0.25">
      <c r="A2494" s="22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  <c r="S2494" s="63"/>
      <c r="T2494" s="22"/>
      <c r="U2494" s="21"/>
      <c r="V2494" s="32"/>
      <c r="W2494" s="24"/>
      <c r="X2494" s="22"/>
      <c r="Y2494" s="22"/>
      <c r="Z2494" s="22"/>
      <c r="AA2494" s="22"/>
      <c r="AB2494" s="22"/>
      <c r="AC2494" s="22"/>
      <c r="AD2494" s="22"/>
      <c r="AE2494" s="35"/>
      <c r="AF2494" s="35"/>
    </row>
    <row r="2495" spans="1:32" x14ac:dyDescent="0.25">
      <c r="A2495" s="22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  <c r="S2495" s="63"/>
      <c r="T2495" s="22"/>
      <c r="U2495" s="21"/>
      <c r="V2495" s="32"/>
      <c r="W2495" s="24"/>
      <c r="X2495" s="22"/>
      <c r="Y2495" s="22"/>
      <c r="Z2495" s="22"/>
      <c r="AA2495" s="22"/>
      <c r="AB2495" s="22"/>
      <c r="AC2495" s="22"/>
      <c r="AD2495" s="22"/>
      <c r="AE2495" s="35"/>
      <c r="AF2495" s="35"/>
    </row>
    <row r="2496" spans="1:32" x14ac:dyDescent="0.25">
      <c r="A2496" s="22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  <c r="S2496" s="63"/>
      <c r="T2496" s="22"/>
      <c r="U2496" s="21"/>
      <c r="V2496" s="32"/>
      <c r="W2496" s="24"/>
      <c r="X2496" s="22"/>
      <c r="Y2496" s="22"/>
      <c r="Z2496" s="22"/>
      <c r="AA2496" s="22"/>
      <c r="AB2496" s="22"/>
      <c r="AC2496" s="22"/>
      <c r="AD2496" s="22"/>
      <c r="AE2496" s="35"/>
      <c r="AF2496" s="35"/>
    </row>
    <row r="2497" spans="1:32" x14ac:dyDescent="0.25">
      <c r="A2497" s="22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  <c r="S2497" s="63"/>
      <c r="T2497" s="22"/>
      <c r="U2497" s="21"/>
      <c r="V2497" s="32"/>
      <c r="W2497" s="24"/>
      <c r="X2497" s="22"/>
      <c r="Y2497" s="22"/>
      <c r="Z2497" s="22"/>
      <c r="AA2497" s="22"/>
      <c r="AB2497" s="22"/>
      <c r="AC2497" s="22"/>
      <c r="AD2497" s="22"/>
      <c r="AE2497" s="35"/>
      <c r="AF2497" s="35"/>
    </row>
    <row r="2498" spans="1:32" x14ac:dyDescent="0.25">
      <c r="A2498" s="22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  <c r="S2498" s="63"/>
      <c r="T2498" s="22"/>
      <c r="U2498" s="21"/>
      <c r="V2498" s="32"/>
      <c r="W2498" s="24"/>
      <c r="X2498" s="22"/>
      <c r="Y2498" s="22"/>
      <c r="Z2498" s="22"/>
      <c r="AA2498" s="22"/>
      <c r="AB2498" s="22"/>
      <c r="AC2498" s="22"/>
      <c r="AD2498" s="22"/>
      <c r="AE2498" s="35"/>
      <c r="AF2498" s="35"/>
    </row>
    <row r="2499" spans="1:32" x14ac:dyDescent="0.25">
      <c r="A2499" s="22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  <c r="S2499" s="63"/>
      <c r="T2499" s="22"/>
      <c r="U2499" s="33"/>
      <c r="V2499" s="32"/>
      <c r="W2499" s="24"/>
      <c r="X2499" s="22"/>
      <c r="Y2499" s="22"/>
      <c r="Z2499" s="22"/>
      <c r="AA2499" s="22"/>
      <c r="AB2499" s="22"/>
      <c r="AC2499" s="22"/>
      <c r="AD2499" s="22"/>
      <c r="AE2499" s="35"/>
      <c r="AF2499" s="35"/>
    </row>
    <row r="2500" spans="1:32" x14ac:dyDescent="0.25">
      <c r="A2500" s="22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  <c r="S2500" s="63"/>
      <c r="T2500" s="22"/>
      <c r="U2500" s="21"/>
      <c r="V2500" s="32"/>
      <c r="W2500" s="24"/>
      <c r="X2500" s="22"/>
      <c r="Y2500" s="22"/>
      <c r="Z2500" s="22"/>
      <c r="AA2500" s="22"/>
      <c r="AB2500" s="22"/>
      <c r="AC2500" s="22"/>
      <c r="AD2500" s="22"/>
      <c r="AE2500" s="35"/>
      <c r="AF2500" s="35"/>
    </row>
    <row r="2501" spans="1:32" x14ac:dyDescent="0.25">
      <c r="A2501" s="22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  <c r="S2501" s="63"/>
      <c r="T2501" s="22"/>
      <c r="U2501" s="21"/>
      <c r="V2501" s="32"/>
      <c r="W2501" s="24"/>
      <c r="X2501" s="22"/>
      <c r="Y2501" s="22"/>
      <c r="Z2501" s="22"/>
      <c r="AA2501" s="22"/>
      <c r="AB2501" s="22"/>
      <c r="AC2501" s="22"/>
      <c r="AD2501" s="22"/>
      <c r="AE2501" s="35"/>
      <c r="AF2501" s="35"/>
    </row>
    <row r="2502" spans="1:32" x14ac:dyDescent="0.25">
      <c r="A2502" s="22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  <c r="S2502" s="63"/>
      <c r="T2502" s="22"/>
      <c r="U2502" s="21"/>
      <c r="V2502" s="32"/>
      <c r="W2502" s="24"/>
      <c r="X2502" s="22"/>
      <c r="Y2502" s="22"/>
      <c r="Z2502" s="22"/>
      <c r="AA2502" s="22"/>
      <c r="AB2502" s="22"/>
      <c r="AC2502" s="22"/>
      <c r="AD2502" s="22"/>
      <c r="AE2502" s="35"/>
      <c r="AF2502" s="35"/>
    </row>
    <row r="2503" spans="1:32" x14ac:dyDescent="0.25">
      <c r="A2503" s="22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  <c r="S2503" s="63"/>
      <c r="T2503" s="22"/>
      <c r="U2503" s="33"/>
      <c r="V2503" s="32"/>
      <c r="W2503" s="24"/>
      <c r="X2503" s="22"/>
      <c r="Y2503" s="22"/>
      <c r="Z2503" s="22"/>
      <c r="AA2503" s="22"/>
      <c r="AB2503" s="22"/>
      <c r="AC2503" s="22"/>
      <c r="AD2503" s="22"/>
      <c r="AE2503" s="35"/>
      <c r="AF2503" s="35"/>
    </row>
    <row r="2504" spans="1:32" x14ac:dyDescent="0.25">
      <c r="A2504" s="22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  <c r="S2504" s="63"/>
      <c r="T2504" s="22"/>
      <c r="U2504" s="33"/>
      <c r="V2504" s="32"/>
      <c r="W2504" s="24"/>
      <c r="X2504" s="22"/>
      <c r="Y2504" s="22"/>
      <c r="Z2504" s="22"/>
      <c r="AA2504" s="22"/>
      <c r="AB2504" s="22"/>
      <c r="AC2504" s="22"/>
      <c r="AD2504" s="22"/>
      <c r="AE2504" s="35"/>
      <c r="AF2504" s="35"/>
    </row>
    <row r="2505" spans="1:32" x14ac:dyDescent="0.25">
      <c r="A2505" s="22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  <c r="S2505" s="63"/>
      <c r="T2505" s="22"/>
      <c r="U2505" s="21"/>
      <c r="V2505" s="32"/>
      <c r="W2505" s="24"/>
      <c r="X2505" s="22"/>
      <c r="Y2505" s="22"/>
      <c r="Z2505" s="22"/>
      <c r="AA2505" s="22"/>
      <c r="AB2505" s="22"/>
      <c r="AC2505" s="22"/>
      <c r="AD2505" s="22"/>
      <c r="AE2505" s="35"/>
      <c r="AF2505" s="35"/>
    </row>
    <row r="2506" spans="1:32" x14ac:dyDescent="0.25">
      <c r="A2506" s="22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  <c r="S2506" s="63"/>
      <c r="T2506" s="22"/>
      <c r="U2506" s="21"/>
      <c r="V2506" s="32"/>
      <c r="W2506" s="24"/>
      <c r="X2506" s="22"/>
      <c r="Y2506" s="22"/>
      <c r="Z2506" s="22"/>
      <c r="AA2506" s="22"/>
      <c r="AB2506" s="22"/>
      <c r="AC2506" s="22"/>
      <c r="AD2506" s="22"/>
      <c r="AE2506" s="35"/>
      <c r="AF2506" s="35"/>
    </row>
    <row r="2507" spans="1:32" x14ac:dyDescent="0.25">
      <c r="A2507" s="22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  <c r="S2507" s="63"/>
      <c r="T2507" s="22"/>
      <c r="U2507" s="21"/>
      <c r="V2507" s="32"/>
      <c r="W2507" s="24"/>
      <c r="X2507" s="22"/>
      <c r="Y2507" s="22"/>
      <c r="Z2507" s="22"/>
      <c r="AA2507" s="22"/>
      <c r="AB2507" s="22"/>
      <c r="AC2507" s="22"/>
      <c r="AD2507" s="22"/>
      <c r="AE2507" s="35"/>
      <c r="AF2507" s="35"/>
    </row>
    <row r="2508" spans="1:32" x14ac:dyDescent="0.25">
      <c r="A2508" s="22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  <c r="S2508" s="63"/>
      <c r="T2508" s="22"/>
      <c r="U2508" s="21"/>
      <c r="V2508" s="32"/>
      <c r="W2508" s="24"/>
      <c r="X2508" s="22"/>
      <c r="Y2508" s="22"/>
      <c r="Z2508" s="22"/>
      <c r="AA2508" s="22"/>
      <c r="AB2508" s="22"/>
      <c r="AC2508" s="22"/>
      <c r="AD2508" s="22"/>
      <c r="AE2508" s="35"/>
      <c r="AF2508" s="35"/>
    </row>
    <row r="2509" spans="1:32" x14ac:dyDescent="0.25">
      <c r="A2509" s="22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  <c r="S2509" s="63"/>
      <c r="T2509" s="22"/>
      <c r="U2509" s="21"/>
      <c r="V2509" s="32"/>
      <c r="W2509" s="24"/>
      <c r="X2509" s="22"/>
      <c r="Y2509" s="22"/>
      <c r="Z2509" s="22"/>
      <c r="AA2509" s="22"/>
      <c r="AB2509" s="22"/>
      <c r="AC2509" s="22"/>
      <c r="AD2509" s="22"/>
      <c r="AE2509" s="35"/>
      <c r="AF2509" s="35"/>
    </row>
    <row r="2510" spans="1:32" x14ac:dyDescent="0.25">
      <c r="A2510" s="22"/>
      <c r="B2510" s="22"/>
      <c r="C2510" s="22"/>
      <c r="D2510" s="22"/>
      <c r="E2510" s="22"/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  <c r="S2510" s="63"/>
      <c r="T2510" s="22"/>
      <c r="U2510" s="21"/>
      <c r="V2510" s="32"/>
      <c r="W2510" s="24"/>
      <c r="X2510" s="22"/>
      <c r="Y2510" s="22"/>
      <c r="Z2510" s="22"/>
      <c r="AA2510" s="22"/>
      <c r="AB2510" s="22"/>
      <c r="AC2510" s="22"/>
      <c r="AD2510" s="22"/>
      <c r="AE2510" s="35"/>
      <c r="AF2510" s="35"/>
    </row>
    <row r="2511" spans="1:32" x14ac:dyDescent="0.25">
      <c r="A2511" s="22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  <c r="S2511" s="63"/>
      <c r="T2511" s="22"/>
      <c r="U2511" s="21"/>
      <c r="V2511" s="32"/>
      <c r="W2511" s="24"/>
      <c r="X2511" s="22"/>
      <c r="Y2511" s="22"/>
      <c r="Z2511" s="22"/>
      <c r="AA2511" s="22"/>
      <c r="AB2511" s="22"/>
      <c r="AC2511" s="22"/>
      <c r="AD2511" s="22"/>
      <c r="AE2511" s="35"/>
      <c r="AF2511" s="35"/>
    </row>
    <row r="2512" spans="1:32" x14ac:dyDescent="0.25">
      <c r="A2512" s="22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  <c r="S2512" s="63"/>
      <c r="T2512" s="22"/>
      <c r="U2512" s="21"/>
      <c r="V2512" s="32"/>
      <c r="W2512" s="24"/>
      <c r="X2512" s="22"/>
      <c r="Y2512" s="22"/>
      <c r="Z2512" s="22"/>
      <c r="AA2512" s="22"/>
      <c r="AB2512" s="22"/>
      <c r="AC2512" s="22"/>
      <c r="AD2512" s="22"/>
      <c r="AE2512" s="35"/>
      <c r="AF2512" s="35"/>
    </row>
    <row r="2513" spans="1:32" x14ac:dyDescent="0.25">
      <c r="A2513" s="22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  <c r="S2513" s="63"/>
      <c r="T2513" s="22"/>
      <c r="U2513" s="21"/>
      <c r="V2513" s="32"/>
      <c r="W2513" s="24"/>
      <c r="X2513" s="22"/>
      <c r="Y2513" s="22"/>
      <c r="Z2513" s="22"/>
      <c r="AA2513" s="22"/>
      <c r="AB2513" s="22"/>
      <c r="AC2513" s="22"/>
      <c r="AD2513" s="22"/>
      <c r="AE2513" s="35"/>
      <c r="AF2513" s="35"/>
    </row>
    <row r="2514" spans="1:32" x14ac:dyDescent="0.25">
      <c r="A2514" s="22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  <c r="S2514" s="63"/>
      <c r="T2514" s="22"/>
      <c r="U2514" s="21"/>
      <c r="V2514" s="32"/>
      <c r="W2514" s="24"/>
      <c r="X2514" s="22"/>
      <c r="Y2514" s="22"/>
      <c r="Z2514" s="22"/>
      <c r="AA2514" s="22"/>
      <c r="AB2514" s="22"/>
      <c r="AC2514" s="22"/>
      <c r="AD2514" s="22"/>
      <c r="AE2514" s="35"/>
      <c r="AF2514" s="35"/>
    </row>
    <row r="2515" spans="1:32" x14ac:dyDescent="0.25">
      <c r="A2515" s="22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  <c r="S2515" s="63"/>
      <c r="T2515" s="22"/>
      <c r="U2515" s="34"/>
      <c r="V2515" s="32"/>
      <c r="W2515" s="24"/>
      <c r="X2515" s="22"/>
      <c r="Y2515" s="22"/>
      <c r="Z2515" s="22"/>
      <c r="AA2515" s="22"/>
      <c r="AB2515" s="22"/>
      <c r="AC2515" s="22"/>
      <c r="AD2515" s="22"/>
      <c r="AE2515" s="35"/>
      <c r="AF2515" s="35"/>
    </row>
    <row r="2516" spans="1:32" x14ac:dyDescent="0.25">
      <c r="A2516" s="22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  <c r="S2516" s="63"/>
      <c r="T2516" s="22"/>
      <c r="U2516" s="34"/>
      <c r="V2516" s="32"/>
      <c r="W2516" s="24"/>
      <c r="X2516" s="22"/>
      <c r="Y2516" s="22"/>
      <c r="Z2516" s="22"/>
      <c r="AA2516" s="22"/>
      <c r="AB2516" s="22"/>
      <c r="AC2516" s="22"/>
      <c r="AD2516" s="22"/>
      <c r="AE2516" s="35"/>
      <c r="AF2516" s="35"/>
    </row>
    <row r="2517" spans="1:32" x14ac:dyDescent="0.25">
      <c r="A2517" s="22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  <c r="S2517" s="63"/>
      <c r="T2517" s="22"/>
      <c r="U2517" s="21"/>
      <c r="V2517" s="32"/>
      <c r="W2517" s="24"/>
      <c r="X2517" s="22"/>
      <c r="Y2517" s="22"/>
      <c r="Z2517" s="22"/>
      <c r="AA2517" s="22"/>
      <c r="AB2517" s="22"/>
      <c r="AC2517" s="22"/>
      <c r="AD2517" s="22"/>
      <c r="AE2517" s="35"/>
      <c r="AF2517" s="35"/>
    </row>
    <row r="2518" spans="1:32" x14ac:dyDescent="0.25">
      <c r="A2518" s="22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  <c r="S2518" s="63"/>
      <c r="T2518" s="22"/>
      <c r="U2518" s="34"/>
      <c r="V2518" s="32"/>
      <c r="W2518" s="24"/>
      <c r="X2518" s="22"/>
      <c r="Y2518" s="22"/>
      <c r="Z2518" s="22"/>
      <c r="AA2518" s="22"/>
      <c r="AB2518" s="22"/>
      <c r="AC2518" s="22"/>
      <c r="AD2518" s="22"/>
      <c r="AE2518" s="35"/>
      <c r="AF2518" s="35"/>
    </row>
    <row r="2519" spans="1:32" x14ac:dyDescent="0.25">
      <c r="A2519" s="22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  <c r="S2519" s="63"/>
      <c r="T2519" s="22"/>
      <c r="U2519" s="21"/>
      <c r="V2519" s="32"/>
      <c r="W2519" s="24"/>
      <c r="X2519" s="22"/>
      <c r="Y2519" s="22"/>
      <c r="Z2519" s="22"/>
      <c r="AA2519" s="22"/>
      <c r="AB2519" s="22"/>
      <c r="AC2519" s="22"/>
      <c r="AD2519" s="22"/>
      <c r="AE2519" s="35"/>
      <c r="AF2519" s="35"/>
    </row>
    <row r="2520" spans="1:32" x14ac:dyDescent="0.25">
      <c r="A2520" s="22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  <c r="S2520" s="63"/>
      <c r="T2520" s="22"/>
      <c r="U2520" s="34"/>
      <c r="V2520" s="32"/>
      <c r="W2520" s="24"/>
      <c r="X2520" s="22"/>
      <c r="Y2520" s="22"/>
      <c r="Z2520" s="22"/>
      <c r="AA2520" s="22"/>
      <c r="AB2520" s="22"/>
      <c r="AC2520" s="22"/>
      <c r="AD2520" s="22"/>
      <c r="AE2520" s="35"/>
      <c r="AF2520" s="35"/>
    </row>
    <row r="2521" spans="1:32" x14ac:dyDescent="0.25">
      <c r="A2521" s="22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  <c r="S2521" s="63"/>
      <c r="T2521" s="22"/>
      <c r="U2521" s="21"/>
      <c r="V2521" s="32"/>
      <c r="W2521" s="24"/>
      <c r="X2521" s="22"/>
      <c r="Y2521" s="22"/>
      <c r="Z2521" s="22"/>
      <c r="AA2521" s="22"/>
      <c r="AB2521" s="22"/>
      <c r="AC2521" s="22"/>
      <c r="AD2521" s="22"/>
      <c r="AE2521" s="35"/>
      <c r="AF2521" s="35"/>
    </row>
    <row r="2522" spans="1:32" x14ac:dyDescent="0.25">
      <c r="A2522" s="22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  <c r="S2522" s="63"/>
      <c r="T2522" s="22"/>
      <c r="U2522" s="34"/>
      <c r="V2522" s="32"/>
      <c r="W2522" s="24"/>
      <c r="X2522" s="22"/>
      <c r="Y2522" s="22"/>
      <c r="Z2522" s="22"/>
      <c r="AA2522" s="22"/>
      <c r="AB2522" s="22"/>
      <c r="AC2522" s="22"/>
      <c r="AD2522" s="22"/>
      <c r="AE2522" s="35"/>
      <c r="AF2522" s="35"/>
    </row>
    <row r="2523" spans="1:32" x14ac:dyDescent="0.25">
      <c r="A2523" s="22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  <c r="S2523" s="63"/>
      <c r="T2523" s="22"/>
      <c r="U2523" s="34"/>
      <c r="V2523" s="32"/>
      <c r="W2523" s="24"/>
      <c r="X2523" s="22"/>
      <c r="Y2523" s="22"/>
      <c r="Z2523" s="22"/>
      <c r="AA2523" s="22"/>
      <c r="AB2523" s="22"/>
      <c r="AC2523" s="22"/>
      <c r="AD2523" s="22"/>
      <c r="AE2523" s="35"/>
      <c r="AF2523" s="35"/>
    </row>
    <row r="2524" spans="1:32" x14ac:dyDescent="0.25">
      <c r="A2524" s="22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  <c r="S2524" s="63"/>
      <c r="T2524" s="22"/>
      <c r="U2524" s="21"/>
      <c r="V2524" s="32"/>
      <c r="W2524" s="24"/>
      <c r="X2524" s="22"/>
      <c r="Y2524" s="22"/>
      <c r="Z2524" s="22"/>
      <c r="AA2524" s="22"/>
      <c r="AB2524" s="22"/>
      <c r="AC2524" s="22"/>
      <c r="AD2524" s="22"/>
      <c r="AE2524" s="35"/>
      <c r="AF2524" s="35"/>
    </row>
    <row r="2525" spans="1:32" x14ac:dyDescent="0.25">
      <c r="A2525" s="22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  <c r="S2525" s="63"/>
      <c r="T2525" s="22"/>
      <c r="U2525" s="33"/>
      <c r="V2525" s="32"/>
      <c r="W2525" s="24"/>
      <c r="X2525" s="22"/>
      <c r="Y2525" s="22"/>
      <c r="Z2525" s="22"/>
      <c r="AA2525" s="22"/>
      <c r="AB2525" s="22"/>
      <c r="AC2525" s="22"/>
      <c r="AD2525" s="22"/>
      <c r="AE2525" s="35"/>
      <c r="AF2525" s="35"/>
    </row>
    <row r="2526" spans="1:32" x14ac:dyDescent="0.25">
      <c r="A2526" s="22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  <c r="S2526" s="63"/>
      <c r="T2526" s="22"/>
      <c r="U2526" s="33"/>
      <c r="V2526" s="32"/>
      <c r="W2526" s="24"/>
      <c r="X2526" s="22"/>
      <c r="Y2526" s="22"/>
      <c r="Z2526" s="22"/>
      <c r="AA2526" s="22"/>
      <c r="AB2526" s="22"/>
      <c r="AC2526" s="22"/>
      <c r="AD2526" s="22"/>
      <c r="AE2526" s="35"/>
      <c r="AF2526" s="35"/>
    </row>
    <row r="2527" spans="1:32" x14ac:dyDescent="0.25">
      <c r="A2527" s="22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  <c r="S2527" s="63"/>
      <c r="T2527" s="22"/>
      <c r="U2527" s="21"/>
      <c r="V2527" s="32"/>
      <c r="W2527" s="24"/>
      <c r="X2527" s="22"/>
      <c r="Y2527" s="22"/>
      <c r="Z2527" s="22"/>
      <c r="AA2527" s="22"/>
      <c r="AB2527" s="22"/>
      <c r="AC2527" s="22"/>
      <c r="AD2527" s="22"/>
      <c r="AE2527" s="35"/>
      <c r="AF2527" s="35"/>
    </row>
    <row r="2528" spans="1:32" x14ac:dyDescent="0.25">
      <c r="A2528" s="22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  <c r="S2528" s="63"/>
      <c r="T2528" s="22"/>
      <c r="U2528" s="33"/>
      <c r="V2528" s="32"/>
      <c r="W2528" s="24"/>
      <c r="X2528" s="22"/>
      <c r="Y2528" s="22"/>
      <c r="Z2528" s="22"/>
      <c r="AA2528" s="22"/>
      <c r="AB2528" s="22"/>
      <c r="AC2528" s="22"/>
      <c r="AD2528" s="22"/>
      <c r="AE2528" s="35"/>
      <c r="AF2528" s="35"/>
    </row>
    <row r="2529" spans="1:32" x14ac:dyDescent="0.25">
      <c r="A2529" s="22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  <c r="S2529" s="63"/>
      <c r="T2529" s="22"/>
      <c r="U2529" s="33"/>
      <c r="V2529" s="32"/>
      <c r="W2529" s="24"/>
      <c r="X2529" s="22"/>
      <c r="Y2529" s="22"/>
      <c r="Z2529" s="22"/>
      <c r="AA2529" s="22"/>
      <c r="AB2529" s="22"/>
      <c r="AC2529" s="22"/>
      <c r="AD2529" s="22"/>
      <c r="AE2529" s="35"/>
      <c r="AF2529" s="35"/>
    </row>
    <row r="2530" spans="1:32" x14ac:dyDescent="0.25">
      <c r="A2530" s="22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  <c r="S2530" s="63"/>
      <c r="T2530" s="22"/>
      <c r="U2530" s="21"/>
      <c r="V2530" s="32"/>
      <c r="W2530" s="24"/>
      <c r="X2530" s="22"/>
      <c r="Y2530" s="22"/>
      <c r="Z2530" s="22"/>
      <c r="AA2530" s="22"/>
      <c r="AB2530" s="22"/>
      <c r="AC2530" s="22"/>
      <c r="AD2530" s="22"/>
      <c r="AE2530" s="35"/>
      <c r="AF2530" s="35"/>
    </row>
    <row r="2531" spans="1:32" x14ac:dyDescent="0.25">
      <c r="A2531" s="22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  <c r="S2531" s="63"/>
      <c r="T2531" s="22"/>
      <c r="U2531" s="21"/>
      <c r="V2531" s="32"/>
      <c r="W2531" s="24"/>
      <c r="X2531" s="22"/>
      <c r="Y2531" s="22"/>
      <c r="Z2531" s="22"/>
      <c r="AA2531" s="22"/>
      <c r="AB2531" s="22"/>
      <c r="AC2531" s="22"/>
      <c r="AD2531" s="22"/>
      <c r="AE2531" s="35"/>
      <c r="AF2531" s="35"/>
    </row>
    <row r="2532" spans="1:32" x14ac:dyDescent="0.25">
      <c r="A2532" s="22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  <c r="S2532" s="63"/>
      <c r="T2532" s="22"/>
      <c r="U2532" s="34"/>
      <c r="V2532" s="32"/>
      <c r="W2532" s="24"/>
      <c r="X2532" s="22"/>
      <c r="Y2532" s="22"/>
      <c r="Z2532" s="22"/>
      <c r="AA2532" s="22"/>
      <c r="AB2532" s="22"/>
      <c r="AC2532" s="22"/>
      <c r="AD2532" s="22"/>
      <c r="AE2532" s="35"/>
      <c r="AF2532" s="35"/>
    </row>
    <row r="2533" spans="1:32" x14ac:dyDescent="0.25">
      <c r="A2533" s="22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  <c r="S2533" s="63"/>
      <c r="T2533" s="22"/>
      <c r="U2533" s="34"/>
      <c r="V2533" s="32"/>
      <c r="W2533" s="24"/>
      <c r="X2533" s="22"/>
      <c r="Y2533" s="22"/>
      <c r="Z2533" s="22"/>
      <c r="AA2533" s="22"/>
      <c r="AB2533" s="22"/>
      <c r="AC2533" s="22"/>
      <c r="AD2533" s="22"/>
      <c r="AE2533" s="35"/>
      <c r="AF2533" s="35"/>
    </row>
    <row r="2534" spans="1:32" x14ac:dyDescent="0.25">
      <c r="A2534" s="22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  <c r="S2534" s="63"/>
      <c r="T2534" s="22"/>
      <c r="U2534" s="34"/>
      <c r="V2534" s="32"/>
      <c r="W2534" s="24"/>
      <c r="X2534" s="22"/>
      <c r="Y2534" s="22"/>
      <c r="Z2534" s="22"/>
      <c r="AA2534" s="22"/>
      <c r="AB2534" s="22"/>
      <c r="AC2534" s="22"/>
      <c r="AD2534" s="22"/>
      <c r="AE2534" s="35"/>
      <c r="AF2534" s="35"/>
    </row>
    <row r="2535" spans="1:32" x14ac:dyDescent="0.25">
      <c r="A2535" s="22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  <c r="S2535" s="63"/>
      <c r="T2535" s="22"/>
      <c r="U2535" s="34"/>
      <c r="V2535" s="32"/>
      <c r="W2535" s="24"/>
      <c r="X2535" s="22"/>
      <c r="Y2535" s="22"/>
      <c r="Z2535" s="22"/>
      <c r="AA2535" s="22"/>
      <c r="AB2535" s="22"/>
      <c r="AC2535" s="22"/>
      <c r="AD2535" s="22"/>
      <c r="AE2535" s="35"/>
      <c r="AF2535" s="35"/>
    </row>
    <row r="2536" spans="1:32" x14ac:dyDescent="0.25">
      <c r="A2536" s="22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  <c r="S2536" s="63"/>
      <c r="T2536" s="22"/>
      <c r="U2536" s="34"/>
      <c r="V2536" s="32"/>
      <c r="W2536" s="24"/>
      <c r="X2536" s="22"/>
      <c r="Y2536" s="22"/>
      <c r="Z2536" s="22"/>
      <c r="AA2536" s="22"/>
      <c r="AB2536" s="22"/>
      <c r="AC2536" s="22"/>
      <c r="AD2536" s="22"/>
      <c r="AE2536" s="35"/>
      <c r="AF2536" s="35"/>
    </row>
    <row r="2537" spans="1:32" x14ac:dyDescent="0.25">
      <c r="A2537" s="22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  <c r="S2537" s="63"/>
      <c r="T2537" s="22"/>
      <c r="U2537" s="34"/>
      <c r="V2537" s="32"/>
      <c r="W2537" s="24"/>
      <c r="X2537" s="22"/>
      <c r="Y2537" s="22"/>
      <c r="Z2537" s="22"/>
      <c r="AA2537" s="22"/>
      <c r="AB2537" s="22"/>
      <c r="AC2537" s="22"/>
      <c r="AD2537" s="22"/>
      <c r="AE2537" s="35"/>
      <c r="AF2537" s="35"/>
    </row>
    <row r="2538" spans="1:32" x14ac:dyDescent="0.25">
      <c r="A2538" s="22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  <c r="S2538" s="63"/>
      <c r="T2538" s="22"/>
      <c r="U2538" s="34"/>
      <c r="V2538" s="32"/>
      <c r="W2538" s="24"/>
      <c r="X2538" s="22"/>
      <c r="Y2538" s="22"/>
      <c r="Z2538" s="22"/>
      <c r="AA2538" s="22"/>
      <c r="AB2538" s="22"/>
      <c r="AC2538" s="22"/>
      <c r="AD2538" s="22"/>
      <c r="AE2538" s="35"/>
      <c r="AF2538" s="35"/>
    </row>
    <row r="2539" spans="1:32" x14ac:dyDescent="0.25">
      <c r="A2539" s="22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  <c r="S2539" s="63"/>
      <c r="T2539" s="22"/>
      <c r="U2539" s="34"/>
      <c r="V2539" s="32"/>
      <c r="W2539" s="24"/>
      <c r="X2539" s="22"/>
      <c r="Y2539" s="22"/>
      <c r="Z2539" s="22"/>
      <c r="AA2539" s="22"/>
      <c r="AB2539" s="22"/>
      <c r="AC2539" s="22"/>
      <c r="AD2539" s="22"/>
      <c r="AE2539" s="35"/>
      <c r="AF2539" s="35"/>
    </row>
    <row r="2540" spans="1:32" x14ac:dyDescent="0.25">
      <c r="A2540" s="22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  <c r="S2540" s="63"/>
      <c r="T2540" s="22"/>
      <c r="U2540" s="23"/>
      <c r="V2540" s="32"/>
      <c r="W2540" s="24"/>
      <c r="X2540" s="22"/>
      <c r="Y2540" s="22"/>
      <c r="Z2540" s="22"/>
      <c r="AA2540" s="22"/>
      <c r="AB2540" s="22"/>
      <c r="AC2540" s="22"/>
      <c r="AD2540" s="22"/>
      <c r="AE2540" s="35"/>
      <c r="AF2540" s="35"/>
    </row>
    <row r="2541" spans="1:32" x14ac:dyDescent="0.25">
      <c r="A2541" s="22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  <c r="S2541" s="63"/>
      <c r="T2541" s="22"/>
      <c r="U2541" s="21"/>
      <c r="V2541" s="32"/>
      <c r="W2541" s="24"/>
      <c r="X2541" s="22"/>
      <c r="Y2541" s="22"/>
      <c r="Z2541" s="22"/>
      <c r="AA2541" s="22"/>
      <c r="AB2541" s="22"/>
      <c r="AC2541" s="22"/>
      <c r="AD2541" s="22"/>
      <c r="AE2541" s="35"/>
      <c r="AF2541" s="35"/>
    </row>
    <row r="2542" spans="1:32" x14ac:dyDescent="0.25">
      <c r="A2542" s="22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  <c r="S2542" s="63"/>
      <c r="T2542" s="22"/>
      <c r="U2542" s="33"/>
      <c r="V2542" s="32"/>
      <c r="W2542" s="24"/>
      <c r="X2542" s="22"/>
      <c r="Y2542" s="22"/>
      <c r="Z2542" s="22"/>
      <c r="AA2542" s="22"/>
      <c r="AB2542" s="22"/>
      <c r="AC2542" s="22"/>
      <c r="AD2542" s="22"/>
      <c r="AE2542" s="35"/>
      <c r="AF2542" s="35"/>
    </row>
    <row r="2543" spans="1:32" x14ac:dyDescent="0.25">
      <c r="A2543" s="22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  <c r="S2543" s="63"/>
      <c r="T2543" s="22"/>
      <c r="U2543" s="23"/>
      <c r="V2543" s="32"/>
      <c r="W2543" s="24"/>
      <c r="X2543" s="22"/>
      <c r="Y2543" s="22"/>
      <c r="Z2543" s="22"/>
      <c r="AA2543" s="22"/>
      <c r="AB2543" s="22"/>
      <c r="AC2543" s="22"/>
      <c r="AD2543" s="22"/>
      <c r="AE2543" s="35"/>
      <c r="AF2543" s="35"/>
    </row>
    <row r="2544" spans="1:32" x14ac:dyDescent="0.25">
      <c r="A2544" s="22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  <c r="S2544" s="63"/>
      <c r="T2544" s="22"/>
      <c r="U2544" s="21"/>
      <c r="V2544" s="32"/>
      <c r="W2544" s="24"/>
      <c r="X2544" s="22"/>
      <c r="Y2544" s="22"/>
      <c r="Z2544" s="22"/>
      <c r="AA2544" s="22"/>
      <c r="AB2544" s="22"/>
      <c r="AC2544" s="22"/>
      <c r="AD2544" s="22"/>
      <c r="AE2544" s="35"/>
      <c r="AF2544" s="35"/>
    </row>
    <row r="2545" spans="1:32" x14ac:dyDescent="0.25">
      <c r="A2545" s="22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  <c r="S2545" s="63"/>
      <c r="T2545" s="22"/>
      <c r="U2545" s="21"/>
      <c r="V2545" s="32"/>
      <c r="W2545" s="24"/>
      <c r="X2545" s="22"/>
      <c r="Y2545" s="22"/>
      <c r="Z2545" s="22"/>
      <c r="AA2545" s="22"/>
      <c r="AB2545" s="22"/>
      <c r="AC2545" s="22"/>
      <c r="AD2545" s="22"/>
      <c r="AE2545" s="35"/>
      <c r="AF2545" s="35"/>
    </row>
    <row r="2546" spans="1:32" x14ac:dyDescent="0.25">
      <c r="A2546" s="22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  <c r="S2546" s="63"/>
      <c r="T2546" s="22"/>
      <c r="U2546" s="21"/>
      <c r="V2546" s="32"/>
      <c r="W2546" s="24"/>
      <c r="X2546" s="22"/>
      <c r="Y2546" s="22"/>
      <c r="Z2546" s="22"/>
      <c r="AA2546" s="22"/>
      <c r="AB2546" s="22"/>
      <c r="AC2546" s="22"/>
      <c r="AD2546" s="22"/>
      <c r="AE2546" s="35"/>
      <c r="AF2546" s="35"/>
    </row>
    <row r="2547" spans="1:32" x14ac:dyDescent="0.25">
      <c r="A2547" s="22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  <c r="S2547" s="63"/>
      <c r="T2547" s="22"/>
      <c r="U2547" s="21"/>
      <c r="V2547" s="32"/>
      <c r="W2547" s="24"/>
      <c r="X2547" s="22"/>
      <c r="Y2547" s="22"/>
      <c r="Z2547" s="22"/>
      <c r="AA2547" s="22"/>
      <c r="AB2547" s="22"/>
      <c r="AC2547" s="22"/>
      <c r="AD2547" s="22"/>
      <c r="AE2547" s="35"/>
      <c r="AF2547" s="35"/>
    </row>
    <row r="2548" spans="1:32" x14ac:dyDescent="0.25">
      <c r="A2548" s="22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  <c r="S2548" s="63"/>
      <c r="T2548" s="22"/>
      <c r="U2548" s="21"/>
      <c r="V2548" s="32"/>
      <c r="W2548" s="24"/>
      <c r="X2548" s="22"/>
      <c r="Y2548" s="22"/>
      <c r="Z2548" s="22"/>
      <c r="AA2548" s="22"/>
      <c r="AB2548" s="22"/>
      <c r="AC2548" s="22"/>
      <c r="AD2548" s="22"/>
      <c r="AE2548" s="35"/>
      <c r="AF2548" s="35"/>
    </row>
    <row r="2549" spans="1:32" x14ac:dyDescent="0.25">
      <c r="A2549" s="22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  <c r="S2549" s="63"/>
      <c r="T2549" s="22"/>
      <c r="U2549" s="21"/>
      <c r="V2549" s="32"/>
      <c r="W2549" s="24"/>
      <c r="X2549" s="22"/>
      <c r="Y2549" s="22"/>
      <c r="Z2549" s="22"/>
      <c r="AA2549" s="22"/>
      <c r="AB2549" s="22"/>
      <c r="AC2549" s="22"/>
      <c r="AD2549" s="22"/>
      <c r="AE2549" s="35"/>
      <c r="AF2549" s="35"/>
    </row>
    <row r="2550" spans="1:32" x14ac:dyDescent="0.25">
      <c r="A2550" s="22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  <c r="S2550" s="63"/>
      <c r="T2550" s="22"/>
      <c r="U2550" s="21"/>
      <c r="V2550" s="32"/>
      <c r="W2550" s="24"/>
      <c r="X2550" s="22"/>
      <c r="Y2550" s="22"/>
      <c r="Z2550" s="22"/>
      <c r="AA2550" s="22"/>
      <c r="AB2550" s="22"/>
      <c r="AC2550" s="22"/>
      <c r="AD2550" s="22"/>
      <c r="AE2550" s="35"/>
      <c r="AF2550" s="35"/>
    </row>
    <row r="2551" spans="1:32" x14ac:dyDescent="0.25">
      <c r="A2551" s="22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  <c r="S2551" s="63"/>
      <c r="T2551" s="22"/>
      <c r="U2551" s="21"/>
      <c r="V2551" s="32"/>
      <c r="W2551" s="24"/>
      <c r="X2551" s="22"/>
      <c r="Y2551" s="22"/>
      <c r="Z2551" s="22"/>
      <c r="AA2551" s="22"/>
      <c r="AB2551" s="22"/>
      <c r="AC2551" s="22"/>
      <c r="AD2551" s="22"/>
      <c r="AE2551" s="35"/>
      <c r="AF2551" s="35"/>
    </row>
    <row r="2552" spans="1:32" x14ac:dyDescent="0.25">
      <c r="A2552" s="22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  <c r="S2552" s="63"/>
      <c r="T2552" s="22"/>
      <c r="U2552" s="21"/>
      <c r="V2552" s="32"/>
      <c r="W2552" s="24"/>
      <c r="X2552" s="22"/>
      <c r="Y2552" s="22"/>
      <c r="Z2552" s="22"/>
      <c r="AA2552" s="22"/>
      <c r="AB2552" s="22"/>
      <c r="AC2552" s="22"/>
      <c r="AD2552" s="22"/>
      <c r="AE2552" s="35"/>
      <c r="AF2552" s="35"/>
    </row>
    <row r="2553" spans="1:32" x14ac:dyDescent="0.25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  <c r="S2553" s="63"/>
      <c r="T2553" s="22"/>
      <c r="U2553" s="21"/>
      <c r="V2553" s="32"/>
      <c r="W2553" s="24"/>
      <c r="X2553" s="22"/>
      <c r="Y2553" s="22"/>
      <c r="Z2553" s="22"/>
      <c r="AA2553" s="22"/>
      <c r="AB2553" s="22"/>
      <c r="AC2553" s="22"/>
      <c r="AD2553" s="22"/>
      <c r="AE2553" s="35"/>
      <c r="AF2553" s="35"/>
    </row>
    <row r="2554" spans="1:32" x14ac:dyDescent="0.25">
      <c r="A2554" s="22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  <c r="S2554" s="63"/>
      <c r="T2554" s="22"/>
      <c r="U2554" s="21"/>
      <c r="V2554" s="32"/>
      <c r="W2554" s="24"/>
      <c r="X2554" s="22"/>
      <c r="Y2554" s="22"/>
      <c r="Z2554" s="22"/>
      <c r="AA2554" s="22"/>
      <c r="AB2554" s="22"/>
      <c r="AC2554" s="22"/>
      <c r="AD2554" s="22"/>
      <c r="AE2554" s="35"/>
      <c r="AF2554" s="35"/>
    </row>
    <row r="2555" spans="1:32" x14ac:dyDescent="0.25">
      <c r="A2555" s="22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  <c r="S2555" s="63"/>
      <c r="T2555" s="22"/>
      <c r="U2555" s="21"/>
      <c r="V2555" s="32"/>
      <c r="W2555" s="24"/>
      <c r="X2555" s="22"/>
      <c r="Y2555" s="22"/>
      <c r="Z2555" s="22"/>
      <c r="AA2555" s="22"/>
      <c r="AB2555" s="22"/>
      <c r="AC2555" s="22"/>
      <c r="AD2555" s="22"/>
      <c r="AE2555" s="35"/>
      <c r="AF2555" s="35"/>
    </row>
    <row r="2556" spans="1:32" x14ac:dyDescent="0.25">
      <c r="A2556" s="22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  <c r="S2556" s="63"/>
      <c r="T2556" s="22"/>
      <c r="U2556" s="21"/>
      <c r="V2556" s="32"/>
      <c r="W2556" s="24"/>
      <c r="X2556" s="22"/>
      <c r="Y2556" s="22"/>
      <c r="Z2556" s="22"/>
      <c r="AA2556" s="22"/>
      <c r="AB2556" s="22"/>
      <c r="AC2556" s="22"/>
      <c r="AD2556" s="22"/>
      <c r="AE2556" s="35"/>
      <c r="AF2556" s="35"/>
    </row>
    <row r="2557" spans="1:32" x14ac:dyDescent="0.25">
      <c r="A2557" s="22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  <c r="S2557" s="63"/>
      <c r="T2557" s="22"/>
      <c r="U2557" s="21"/>
      <c r="V2557" s="32"/>
      <c r="W2557" s="24"/>
      <c r="X2557" s="22"/>
      <c r="Y2557" s="22"/>
      <c r="Z2557" s="22"/>
      <c r="AA2557" s="22"/>
      <c r="AB2557" s="22"/>
      <c r="AC2557" s="22"/>
      <c r="AD2557" s="22"/>
      <c r="AE2557" s="35"/>
      <c r="AF2557" s="35"/>
    </row>
    <row r="2558" spans="1:32" x14ac:dyDescent="0.25">
      <c r="A2558" s="22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  <c r="S2558" s="63"/>
      <c r="T2558" s="22"/>
      <c r="U2558" s="21"/>
      <c r="V2558" s="32"/>
      <c r="W2558" s="24"/>
      <c r="X2558" s="22"/>
      <c r="Y2558" s="22"/>
      <c r="Z2558" s="22"/>
      <c r="AA2558" s="22"/>
      <c r="AB2558" s="22"/>
      <c r="AC2558" s="22"/>
      <c r="AD2558" s="22"/>
      <c r="AE2558" s="35"/>
      <c r="AF2558" s="35"/>
    </row>
    <row r="2559" spans="1:32" x14ac:dyDescent="0.25">
      <c r="A2559" s="22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  <c r="S2559" s="63"/>
      <c r="T2559" s="22"/>
      <c r="U2559" s="21"/>
      <c r="V2559" s="32"/>
      <c r="W2559" s="24"/>
      <c r="X2559" s="22"/>
      <c r="Y2559" s="22"/>
      <c r="Z2559" s="22"/>
      <c r="AA2559" s="22"/>
      <c r="AB2559" s="22"/>
      <c r="AC2559" s="22"/>
      <c r="AD2559" s="22"/>
      <c r="AE2559" s="35"/>
      <c r="AF2559" s="35"/>
    </row>
    <row r="2560" spans="1:32" x14ac:dyDescent="0.25">
      <c r="A2560" s="22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  <c r="S2560" s="63"/>
      <c r="T2560" s="22"/>
      <c r="U2560" s="21"/>
      <c r="V2560" s="24"/>
      <c r="W2560" s="24"/>
      <c r="X2560" s="22"/>
      <c r="Y2560" s="22"/>
      <c r="Z2560" s="22"/>
      <c r="AA2560" s="22"/>
      <c r="AB2560" s="22"/>
      <c r="AC2560" s="22"/>
      <c r="AD2560" s="22"/>
      <c r="AE2560" s="34"/>
      <c r="AF2560" s="34"/>
    </row>
    <row r="2561" spans="1:32" x14ac:dyDescent="0.25">
      <c r="A2561" s="22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  <c r="S2561" s="63"/>
      <c r="T2561" s="22"/>
      <c r="U2561" s="21"/>
      <c r="V2561" s="24"/>
      <c r="W2561" s="24"/>
      <c r="X2561" s="22"/>
      <c r="Y2561" s="22"/>
      <c r="Z2561" s="22"/>
      <c r="AA2561" s="22"/>
      <c r="AB2561" s="22"/>
      <c r="AC2561" s="22"/>
      <c r="AD2561" s="22"/>
      <c r="AE2561" s="34"/>
      <c r="AF2561" s="34"/>
    </row>
    <row r="2562" spans="1:32" x14ac:dyDescent="0.25">
      <c r="A2562" s="22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  <c r="S2562" s="63"/>
      <c r="T2562" s="22"/>
      <c r="U2562" s="21"/>
      <c r="V2562" s="24"/>
      <c r="W2562" s="24"/>
      <c r="X2562" s="22"/>
      <c r="Y2562" s="22"/>
      <c r="Z2562" s="22"/>
      <c r="AA2562" s="22"/>
      <c r="AB2562" s="22"/>
      <c r="AC2562" s="22"/>
      <c r="AD2562" s="22"/>
      <c r="AE2562" s="34"/>
      <c r="AF2562" s="34"/>
    </row>
    <row r="2563" spans="1:32" x14ac:dyDescent="0.25">
      <c r="A2563" s="22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  <c r="S2563" s="63"/>
      <c r="T2563" s="22"/>
      <c r="U2563" s="21"/>
      <c r="V2563" s="24"/>
      <c r="W2563" s="24"/>
      <c r="X2563" s="22"/>
      <c r="Y2563" s="22"/>
      <c r="Z2563" s="22"/>
      <c r="AA2563" s="22"/>
      <c r="AB2563" s="22"/>
      <c r="AC2563" s="22"/>
      <c r="AD2563" s="22"/>
      <c r="AE2563" s="34"/>
      <c r="AF2563" s="34"/>
    </row>
    <row r="2564" spans="1:32" x14ac:dyDescent="0.25">
      <c r="A2564" s="22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  <c r="S2564" s="63"/>
      <c r="T2564" s="22"/>
      <c r="U2564" s="21"/>
      <c r="V2564" s="24"/>
      <c r="W2564" s="24"/>
      <c r="X2564" s="22"/>
      <c r="Y2564" s="22"/>
      <c r="Z2564" s="22"/>
      <c r="AA2564" s="22"/>
      <c r="AB2564" s="22"/>
      <c r="AC2564" s="22"/>
      <c r="AD2564" s="22"/>
      <c r="AE2564" s="34"/>
      <c r="AF2564" s="34"/>
    </row>
    <row r="2565" spans="1:32" x14ac:dyDescent="0.25">
      <c r="A2565" s="22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  <c r="S2565" s="63"/>
      <c r="T2565" s="22"/>
      <c r="U2565" s="21"/>
      <c r="V2565" s="24"/>
      <c r="W2565" s="24"/>
      <c r="X2565" s="22"/>
      <c r="Y2565" s="22"/>
      <c r="Z2565" s="22"/>
      <c r="AA2565" s="22"/>
      <c r="AB2565" s="22"/>
      <c r="AC2565" s="22"/>
      <c r="AD2565" s="22"/>
      <c r="AE2565" s="34"/>
      <c r="AF2565" s="34"/>
    </row>
    <row r="2566" spans="1:32" x14ac:dyDescent="0.25">
      <c r="A2566" s="22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  <c r="S2566" s="63"/>
      <c r="T2566" s="22"/>
      <c r="U2566" s="21"/>
      <c r="V2566" s="24"/>
      <c r="W2566" s="24"/>
      <c r="X2566" s="22"/>
      <c r="Y2566" s="22"/>
      <c r="Z2566" s="22"/>
      <c r="AA2566" s="22"/>
      <c r="AB2566" s="22"/>
      <c r="AC2566" s="22"/>
      <c r="AD2566" s="22"/>
      <c r="AE2566" s="34"/>
      <c r="AF2566" s="34"/>
    </row>
    <row r="2567" spans="1:32" x14ac:dyDescent="0.25">
      <c r="A2567" s="22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  <c r="S2567" s="63"/>
      <c r="T2567" s="22"/>
      <c r="U2567" s="21"/>
      <c r="V2567" s="24"/>
      <c r="W2567" s="24"/>
      <c r="X2567" s="22"/>
      <c r="Y2567" s="22"/>
      <c r="Z2567" s="22"/>
      <c r="AA2567" s="22"/>
      <c r="AB2567" s="22"/>
      <c r="AC2567" s="22"/>
      <c r="AD2567" s="22"/>
      <c r="AE2567" s="34"/>
      <c r="AF2567" s="34"/>
    </row>
    <row r="2568" spans="1:32" x14ac:dyDescent="0.25">
      <c r="A2568" s="22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  <c r="S2568" s="63"/>
      <c r="T2568" s="22"/>
      <c r="U2568" s="21"/>
      <c r="V2568" s="24"/>
      <c r="W2568" s="24"/>
      <c r="X2568" s="22"/>
      <c r="Y2568" s="22"/>
      <c r="Z2568" s="22"/>
      <c r="AA2568" s="22"/>
      <c r="AB2568" s="22"/>
      <c r="AC2568" s="22"/>
      <c r="AD2568" s="22"/>
      <c r="AE2568" s="34"/>
      <c r="AF2568" s="34"/>
    </row>
    <row r="2569" spans="1:32" x14ac:dyDescent="0.25">
      <c r="A2569" s="22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  <c r="S2569" s="63"/>
      <c r="T2569" s="22"/>
      <c r="U2569" s="21"/>
      <c r="V2569" s="24"/>
      <c r="W2569" s="24"/>
      <c r="X2569" s="22"/>
      <c r="Y2569" s="22"/>
      <c r="Z2569" s="22"/>
      <c r="AA2569" s="22"/>
      <c r="AB2569" s="22"/>
      <c r="AC2569" s="22"/>
      <c r="AD2569" s="22"/>
      <c r="AE2569" s="34"/>
      <c r="AF2569" s="34"/>
    </row>
    <row r="2570" spans="1:32" x14ac:dyDescent="0.25">
      <c r="A2570" s="22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  <c r="S2570" s="63"/>
      <c r="T2570" s="22"/>
      <c r="U2570" s="21"/>
      <c r="V2570" s="24"/>
      <c r="W2570" s="24"/>
      <c r="X2570" s="22"/>
      <c r="Y2570" s="22"/>
      <c r="Z2570" s="22"/>
      <c r="AA2570" s="22"/>
      <c r="AB2570" s="22"/>
      <c r="AC2570" s="22"/>
      <c r="AD2570" s="22"/>
      <c r="AE2570" s="34"/>
      <c r="AF2570" s="34"/>
    </row>
    <row r="2571" spans="1:32" x14ac:dyDescent="0.25">
      <c r="A2571" s="22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  <c r="S2571" s="63"/>
      <c r="T2571" s="22"/>
      <c r="U2571" s="21"/>
      <c r="V2571" s="24"/>
      <c r="W2571" s="24"/>
      <c r="X2571" s="22"/>
      <c r="Y2571" s="22"/>
      <c r="Z2571" s="22"/>
      <c r="AA2571" s="22"/>
      <c r="AB2571" s="22"/>
      <c r="AC2571" s="22"/>
      <c r="AD2571" s="22"/>
      <c r="AE2571" s="34"/>
      <c r="AF2571" s="34"/>
    </row>
    <row r="2572" spans="1:32" x14ac:dyDescent="0.25">
      <c r="A2572" s="22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  <c r="S2572" s="63"/>
      <c r="T2572" s="22"/>
      <c r="U2572" s="21"/>
      <c r="V2572" s="24"/>
      <c r="W2572" s="24"/>
      <c r="X2572" s="22"/>
      <c r="Y2572" s="22"/>
      <c r="Z2572" s="22"/>
      <c r="AA2572" s="22"/>
      <c r="AB2572" s="22"/>
      <c r="AC2572" s="22"/>
      <c r="AD2572" s="22"/>
      <c r="AE2572" s="34"/>
      <c r="AF2572" s="34"/>
    </row>
    <row r="2573" spans="1:32" x14ac:dyDescent="0.25">
      <c r="A2573" s="22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  <c r="S2573" s="63"/>
      <c r="T2573" s="22"/>
      <c r="U2573" s="21"/>
      <c r="V2573" s="24"/>
      <c r="W2573" s="24"/>
      <c r="X2573" s="22"/>
      <c r="Y2573" s="22"/>
      <c r="Z2573" s="22"/>
      <c r="AA2573" s="22"/>
      <c r="AB2573" s="22"/>
      <c r="AC2573" s="22"/>
      <c r="AD2573" s="22"/>
      <c r="AE2573" s="34"/>
      <c r="AF2573" s="34"/>
    </row>
    <row r="2574" spans="1:32" x14ac:dyDescent="0.25">
      <c r="A2574" s="22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  <c r="S2574" s="63"/>
      <c r="T2574" s="22"/>
      <c r="U2574" s="34"/>
      <c r="V2574" s="24"/>
      <c r="W2574" s="24"/>
      <c r="X2574" s="22"/>
      <c r="Y2574" s="22"/>
      <c r="Z2574" s="22"/>
      <c r="AA2574" s="22"/>
      <c r="AB2574" s="22"/>
      <c r="AC2574" s="22"/>
      <c r="AD2574" s="22"/>
      <c r="AE2574" s="34"/>
      <c r="AF2574" s="34"/>
    </row>
    <row r="2575" spans="1:32" x14ac:dyDescent="0.25">
      <c r="A2575" s="22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  <c r="S2575" s="63"/>
      <c r="T2575" s="22"/>
      <c r="U2575" s="21"/>
      <c r="V2575" s="24"/>
      <c r="W2575" s="24"/>
      <c r="X2575" s="22"/>
      <c r="Y2575" s="22"/>
      <c r="Z2575" s="22"/>
      <c r="AA2575" s="22"/>
      <c r="AB2575" s="22"/>
      <c r="AC2575" s="22"/>
      <c r="AD2575" s="22"/>
    </row>
    <row r="2576" spans="1:32" x14ac:dyDescent="0.25">
      <c r="A2576" s="22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  <c r="S2576" s="63"/>
      <c r="T2576" s="22"/>
      <c r="U2576" s="34"/>
      <c r="V2576" s="24"/>
      <c r="W2576" s="24"/>
      <c r="X2576" s="22"/>
      <c r="Y2576" s="22"/>
      <c r="Z2576" s="22"/>
      <c r="AA2576" s="22"/>
      <c r="AB2576" s="22"/>
      <c r="AC2576" s="22"/>
      <c r="AD2576" s="22"/>
    </row>
    <row r="2577" spans="1:30" x14ac:dyDescent="0.25">
      <c r="A2577" s="22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  <c r="S2577" s="63"/>
      <c r="T2577" s="22"/>
      <c r="U2577" s="21"/>
      <c r="V2577" s="24"/>
      <c r="W2577" s="24"/>
      <c r="X2577" s="22"/>
      <c r="Y2577" s="22"/>
      <c r="Z2577" s="22"/>
      <c r="AA2577" s="22"/>
      <c r="AB2577" s="22"/>
      <c r="AC2577" s="22"/>
      <c r="AD2577" s="22"/>
    </row>
    <row r="2578" spans="1:30" x14ac:dyDescent="0.25">
      <c r="A2578" s="22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  <c r="S2578" s="63"/>
      <c r="T2578" s="22"/>
      <c r="U2578" s="21"/>
      <c r="V2578" s="24"/>
      <c r="W2578" s="24"/>
      <c r="X2578" s="22"/>
      <c r="Y2578" s="22"/>
      <c r="Z2578" s="22"/>
      <c r="AA2578" s="22"/>
      <c r="AB2578" s="22"/>
      <c r="AC2578" s="22"/>
      <c r="AD2578" s="22"/>
    </row>
    <row r="2579" spans="1:30" x14ac:dyDescent="0.25">
      <c r="A2579" s="22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  <c r="S2579" s="63"/>
      <c r="T2579" s="22"/>
      <c r="U2579" s="21"/>
      <c r="V2579" s="24"/>
      <c r="W2579" s="24"/>
      <c r="X2579" s="22"/>
      <c r="Y2579" s="22"/>
      <c r="Z2579" s="22"/>
      <c r="AA2579" s="22"/>
      <c r="AB2579" s="22"/>
      <c r="AC2579" s="22"/>
      <c r="AD2579" s="22"/>
    </row>
    <row r="2580" spans="1:30" x14ac:dyDescent="0.25">
      <c r="A2580" s="22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  <c r="S2580" s="63"/>
      <c r="T2580" s="22"/>
      <c r="U2580" s="34"/>
      <c r="V2580" s="24"/>
      <c r="W2580" s="24"/>
      <c r="X2580" s="22"/>
      <c r="Y2580" s="22"/>
      <c r="Z2580" s="22"/>
      <c r="AA2580" s="22"/>
      <c r="AB2580" s="22"/>
      <c r="AC2580" s="22"/>
      <c r="AD2580" s="22"/>
    </row>
    <row r="2581" spans="1:30" x14ac:dyDescent="0.25">
      <c r="A2581" s="22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  <c r="S2581" s="63"/>
      <c r="T2581" s="22"/>
      <c r="U2581" s="21"/>
      <c r="V2581" s="24"/>
      <c r="W2581" s="24"/>
      <c r="X2581" s="22"/>
      <c r="Y2581" s="22"/>
      <c r="Z2581" s="22"/>
      <c r="AA2581" s="22"/>
      <c r="AB2581" s="22"/>
      <c r="AC2581" s="22"/>
      <c r="AD2581" s="22"/>
    </row>
    <row r="2582" spans="1:30" x14ac:dyDescent="0.25">
      <c r="A2582" s="22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  <c r="S2582" s="63"/>
      <c r="T2582" s="22"/>
      <c r="U2582" s="34"/>
      <c r="V2582" s="24"/>
      <c r="W2582" s="24"/>
      <c r="X2582" s="22"/>
      <c r="Y2582" s="22"/>
      <c r="Z2582" s="22"/>
      <c r="AA2582" s="22"/>
      <c r="AB2582" s="22"/>
      <c r="AC2582" s="22"/>
      <c r="AD2582" s="22"/>
    </row>
    <row r="2583" spans="1:30" x14ac:dyDescent="0.25">
      <c r="A2583" s="22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  <c r="S2583" s="63"/>
      <c r="T2583" s="22"/>
      <c r="U2583" s="34"/>
      <c r="V2583" s="24"/>
      <c r="W2583" s="24"/>
      <c r="X2583" s="22"/>
      <c r="Y2583" s="22"/>
      <c r="Z2583" s="22"/>
      <c r="AA2583" s="22"/>
      <c r="AB2583" s="22"/>
      <c r="AC2583" s="22"/>
      <c r="AD2583" s="22"/>
    </row>
    <row r="2584" spans="1:30" x14ac:dyDescent="0.25">
      <c r="A2584" s="22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  <c r="S2584" s="63"/>
      <c r="T2584" s="22"/>
      <c r="U2584" s="21"/>
      <c r="V2584" s="24"/>
      <c r="W2584" s="24"/>
      <c r="X2584" s="22"/>
      <c r="Y2584" s="22"/>
      <c r="Z2584" s="22"/>
      <c r="AA2584" s="22"/>
      <c r="AB2584" s="22"/>
      <c r="AC2584" s="22"/>
      <c r="AD2584" s="22"/>
    </row>
    <row r="2585" spans="1:30" x14ac:dyDescent="0.25">
      <c r="A2585" s="22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  <c r="S2585" s="63"/>
      <c r="T2585" s="22"/>
      <c r="U2585" s="21"/>
      <c r="V2585" s="24"/>
      <c r="W2585" s="24"/>
      <c r="X2585" s="22"/>
      <c r="Y2585" s="22"/>
      <c r="Z2585" s="22"/>
      <c r="AA2585" s="22"/>
      <c r="AB2585" s="22"/>
      <c r="AC2585" s="22"/>
      <c r="AD2585" s="22"/>
    </row>
    <row r="2586" spans="1:30" x14ac:dyDescent="0.25">
      <c r="A2586" s="22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  <c r="S2586" s="63"/>
      <c r="T2586" s="22"/>
      <c r="U2586" s="21"/>
      <c r="V2586" s="24"/>
      <c r="W2586" s="24"/>
      <c r="X2586" s="22"/>
      <c r="Y2586" s="22"/>
      <c r="Z2586" s="22"/>
      <c r="AA2586" s="22"/>
      <c r="AB2586" s="22"/>
      <c r="AC2586" s="22"/>
      <c r="AD2586" s="22"/>
    </row>
    <row r="2587" spans="1:30" x14ac:dyDescent="0.25">
      <c r="A2587" s="22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  <c r="S2587" s="63"/>
      <c r="T2587" s="22"/>
      <c r="U2587" s="21"/>
      <c r="V2587" s="24"/>
      <c r="W2587" s="24"/>
      <c r="X2587" s="22"/>
      <c r="Y2587" s="22"/>
      <c r="Z2587" s="22"/>
      <c r="AA2587" s="22"/>
      <c r="AB2587" s="22"/>
      <c r="AC2587" s="22"/>
      <c r="AD2587" s="22"/>
    </row>
    <row r="2588" spans="1:30" x14ac:dyDescent="0.25">
      <c r="A2588" s="22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  <c r="S2588" s="63"/>
      <c r="T2588" s="22"/>
      <c r="U2588" s="21"/>
      <c r="V2588" s="24"/>
      <c r="W2588" s="24"/>
      <c r="X2588" s="22"/>
      <c r="Y2588" s="22"/>
      <c r="Z2588" s="22"/>
      <c r="AA2588" s="22"/>
      <c r="AB2588" s="22"/>
      <c r="AC2588" s="22"/>
      <c r="AD2588" s="22"/>
    </row>
    <row r="2589" spans="1:30" x14ac:dyDescent="0.25">
      <c r="A2589" s="22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  <c r="S2589" s="63"/>
      <c r="T2589" s="22"/>
      <c r="U2589" s="21"/>
      <c r="V2589" s="24"/>
      <c r="W2589" s="24"/>
      <c r="X2589" s="22"/>
      <c r="Y2589" s="22"/>
      <c r="Z2589" s="22"/>
      <c r="AA2589" s="22"/>
      <c r="AB2589" s="22"/>
      <c r="AC2589" s="22"/>
      <c r="AD2589" s="22"/>
    </row>
    <row r="2590" spans="1:30" x14ac:dyDescent="0.25">
      <c r="A2590" s="22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  <c r="S2590" s="63"/>
      <c r="T2590" s="22"/>
      <c r="U2590" s="21"/>
      <c r="V2590" s="24"/>
      <c r="W2590" s="24"/>
      <c r="X2590" s="22"/>
      <c r="Y2590" s="22"/>
      <c r="Z2590" s="22"/>
      <c r="AA2590" s="22"/>
      <c r="AB2590" s="22"/>
      <c r="AC2590" s="22"/>
      <c r="AD2590" s="22"/>
    </row>
    <row r="2591" spans="1:30" x14ac:dyDescent="0.25">
      <c r="A2591" s="22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  <c r="S2591" s="63"/>
      <c r="T2591" s="22"/>
      <c r="U2591" s="21"/>
      <c r="V2591" s="24"/>
      <c r="W2591" s="24"/>
      <c r="X2591" s="22"/>
      <c r="Y2591" s="22"/>
      <c r="Z2591" s="22"/>
      <c r="AA2591" s="22"/>
      <c r="AB2591" s="22"/>
      <c r="AC2591" s="22"/>
      <c r="AD2591" s="22"/>
    </row>
    <row r="2592" spans="1:30" x14ac:dyDescent="0.25">
      <c r="A2592" s="22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  <c r="S2592" s="63"/>
      <c r="T2592" s="22"/>
      <c r="U2592" s="21"/>
      <c r="V2592" s="24"/>
      <c r="W2592" s="24"/>
      <c r="X2592" s="22"/>
      <c r="Y2592" s="22"/>
      <c r="Z2592" s="22"/>
      <c r="AA2592" s="22"/>
      <c r="AB2592" s="22"/>
      <c r="AC2592" s="22"/>
      <c r="AD2592" s="22"/>
    </row>
    <row r="2593" spans="1:30" x14ac:dyDescent="0.25">
      <c r="A2593" s="22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  <c r="S2593" s="63"/>
      <c r="T2593" s="22"/>
      <c r="U2593" s="21"/>
      <c r="V2593" s="24"/>
      <c r="W2593" s="24"/>
      <c r="X2593" s="22"/>
      <c r="Y2593" s="22"/>
      <c r="Z2593" s="22"/>
      <c r="AA2593" s="22"/>
      <c r="AB2593" s="22"/>
      <c r="AC2593" s="22"/>
      <c r="AD2593" s="22"/>
    </row>
    <row r="2594" spans="1:30" x14ac:dyDescent="0.25">
      <c r="A2594" s="22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  <c r="S2594" s="63"/>
      <c r="T2594" s="22"/>
      <c r="U2594" s="21"/>
      <c r="V2594" s="24"/>
      <c r="W2594" s="24"/>
      <c r="X2594" s="22"/>
      <c r="Y2594" s="22"/>
      <c r="Z2594" s="22"/>
      <c r="AA2594" s="22"/>
      <c r="AB2594" s="22"/>
      <c r="AC2594" s="22"/>
      <c r="AD2594" s="22"/>
    </row>
    <row r="2595" spans="1:30" x14ac:dyDescent="0.25">
      <c r="A2595" s="22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  <c r="S2595" s="63"/>
      <c r="T2595" s="22"/>
      <c r="U2595" s="21"/>
      <c r="V2595" s="24"/>
      <c r="W2595" s="24"/>
      <c r="X2595" s="22"/>
      <c r="Y2595" s="22"/>
      <c r="Z2595" s="22"/>
      <c r="AA2595" s="22"/>
      <c r="AB2595" s="22"/>
      <c r="AC2595" s="22"/>
      <c r="AD2595" s="22"/>
    </row>
    <row r="2596" spans="1:30" x14ac:dyDescent="0.25">
      <c r="A2596" s="22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  <c r="S2596" s="63"/>
      <c r="T2596" s="22"/>
      <c r="U2596" s="21"/>
      <c r="V2596" s="24"/>
      <c r="W2596" s="24"/>
      <c r="X2596" s="22"/>
      <c r="Y2596" s="22"/>
      <c r="Z2596" s="22"/>
      <c r="AA2596" s="22"/>
      <c r="AB2596" s="22"/>
      <c r="AC2596" s="22"/>
      <c r="AD2596" s="22"/>
    </row>
    <row r="2597" spans="1:30" x14ac:dyDescent="0.25">
      <c r="A2597" s="22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  <c r="S2597" s="63"/>
      <c r="T2597" s="22"/>
      <c r="U2597" s="21"/>
      <c r="V2597" s="24"/>
      <c r="W2597" s="24"/>
      <c r="X2597" s="22"/>
      <c r="Y2597" s="22"/>
      <c r="Z2597" s="22"/>
      <c r="AA2597" s="22"/>
      <c r="AB2597" s="22"/>
      <c r="AC2597" s="22"/>
      <c r="AD2597" s="22"/>
    </row>
    <row r="2598" spans="1:30" x14ac:dyDescent="0.25">
      <c r="A2598" s="22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  <c r="S2598" s="63"/>
      <c r="T2598" s="22"/>
      <c r="U2598" s="21"/>
      <c r="V2598" s="24"/>
      <c r="W2598" s="24"/>
      <c r="X2598" s="22"/>
      <c r="Y2598" s="22"/>
      <c r="Z2598" s="22"/>
      <c r="AA2598" s="22"/>
      <c r="AB2598" s="22"/>
      <c r="AC2598" s="22"/>
      <c r="AD2598" s="22"/>
    </row>
    <row r="2599" spans="1:30" x14ac:dyDescent="0.25">
      <c r="A2599" s="22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  <c r="S2599" s="63"/>
      <c r="T2599" s="22"/>
      <c r="U2599" s="21"/>
      <c r="V2599" s="24"/>
      <c r="W2599" s="24"/>
      <c r="X2599" s="22"/>
      <c r="Y2599" s="22"/>
      <c r="Z2599" s="22"/>
      <c r="AA2599" s="22"/>
      <c r="AB2599" s="22"/>
      <c r="AC2599" s="22"/>
      <c r="AD2599" s="22"/>
    </row>
    <row r="2600" spans="1:30" x14ac:dyDescent="0.25">
      <c r="A2600" s="22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  <c r="S2600" s="63"/>
      <c r="T2600" s="22"/>
      <c r="U2600" s="21"/>
      <c r="V2600" s="24"/>
      <c r="W2600" s="24"/>
      <c r="X2600" s="22"/>
      <c r="Y2600" s="22"/>
      <c r="Z2600" s="22"/>
      <c r="AA2600" s="22"/>
      <c r="AB2600" s="22"/>
      <c r="AC2600" s="22"/>
      <c r="AD2600" s="22"/>
    </row>
    <row r="2601" spans="1:30" x14ac:dyDescent="0.25">
      <c r="A2601" s="22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  <c r="S2601" s="63"/>
      <c r="T2601" s="22"/>
      <c r="U2601" s="21"/>
      <c r="V2601" s="24"/>
      <c r="W2601" s="24"/>
      <c r="X2601" s="22"/>
      <c r="Y2601" s="22"/>
      <c r="Z2601" s="22"/>
      <c r="AA2601" s="22"/>
      <c r="AB2601" s="22"/>
      <c r="AC2601" s="22"/>
      <c r="AD2601" s="22"/>
    </row>
    <row r="2602" spans="1:30" x14ac:dyDescent="0.25">
      <c r="A2602" s="22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  <c r="S2602" s="63"/>
      <c r="T2602" s="22"/>
      <c r="U2602" s="21"/>
      <c r="V2602" s="24"/>
      <c r="W2602" s="24"/>
      <c r="X2602" s="22"/>
      <c r="Y2602" s="22"/>
      <c r="Z2602" s="22"/>
      <c r="AA2602" s="22"/>
      <c r="AB2602" s="22"/>
      <c r="AC2602" s="22"/>
      <c r="AD2602" s="22"/>
    </row>
    <row r="2603" spans="1:30" x14ac:dyDescent="0.25">
      <c r="A2603" s="22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  <c r="S2603" s="63"/>
      <c r="T2603" s="22"/>
      <c r="U2603" s="21"/>
      <c r="V2603" s="24"/>
      <c r="W2603" s="24"/>
      <c r="X2603" s="22"/>
      <c r="Y2603" s="22"/>
      <c r="Z2603" s="22"/>
      <c r="AA2603" s="22"/>
      <c r="AB2603" s="22"/>
      <c r="AC2603" s="22"/>
      <c r="AD2603" s="22"/>
    </row>
    <row r="2604" spans="1:30" x14ac:dyDescent="0.25">
      <c r="A2604" s="22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  <c r="S2604" s="63"/>
      <c r="T2604" s="22"/>
      <c r="U2604" s="21"/>
      <c r="V2604" s="24"/>
      <c r="W2604" s="24"/>
      <c r="X2604" s="22"/>
      <c r="Y2604" s="22"/>
      <c r="Z2604" s="22"/>
      <c r="AA2604" s="22"/>
      <c r="AB2604" s="22"/>
      <c r="AC2604" s="22"/>
      <c r="AD2604" s="22"/>
    </row>
    <row r="2605" spans="1:30" x14ac:dyDescent="0.25">
      <c r="A2605" s="22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  <c r="S2605" s="63"/>
      <c r="T2605" s="22"/>
      <c r="U2605" s="21"/>
      <c r="V2605" s="24"/>
      <c r="W2605" s="24"/>
      <c r="X2605" s="22"/>
      <c r="Y2605" s="22"/>
      <c r="Z2605" s="22"/>
      <c r="AA2605" s="22"/>
      <c r="AB2605" s="22"/>
      <c r="AC2605" s="22"/>
      <c r="AD2605" s="22"/>
    </row>
    <row r="2606" spans="1:30" x14ac:dyDescent="0.25">
      <c r="A2606" s="22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  <c r="S2606" s="63"/>
      <c r="T2606" s="22"/>
      <c r="U2606" s="21"/>
      <c r="V2606" s="24"/>
      <c r="W2606" s="24"/>
      <c r="X2606" s="22"/>
      <c r="Y2606" s="22"/>
      <c r="Z2606" s="22"/>
      <c r="AA2606" s="22"/>
      <c r="AB2606" s="22"/>
      <c r="AC2606" s="22"/>
      <c r="AD2606" s="22"/>
    </row>
    <row r="2607" spans="1:30" x14ac:dyDescent="0.25">
      <c r="A2607" s="22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  <c r="S2607" s="63"/>
      <c r="T2607" s="22"/>
      <c r="U2607" s="21"/>
      <c r="V2607" s="24"/>
      <c r="W2607" s="24"/>
      <c r="X2607" s="22"/>
      <c r="Y2607" s="22"/>
      <c r="Z2607" s="22"/>
      <c r="AA2607" s="22"/>
      <c r="AB2607" s="22"/>
      <c r="AC2607" s="22"/>
      <c r="AD2607" s="22"/>
    </row>
    <row r="2608" spans="1:30" x14ac:dyDescent="0.25">
      <c r="A2608" s="22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  <c r="S2608" s="63"/>
      <c r="T2608" s="22"/>
      <c r="U2608" s="21"/>
      <c r="V2608" s="24"/>
      <c r="W2608" s="24"/>
      <c r="X2608" s="22"/>
      <c r="Y2608" s="22"/>
      <c r="Z2608" s="22"/>
      <c r="AA2608" s="22"/>
      <c r="AB2608" s="22"/>
      <c r="AC2608" s="22"/>
      <c r="AD2608" s="22"/>
    </row>
    <row r="2609" spans="1:30" x14ac:dyDescent="0.25">
      <c r="A2609" s="22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  <c r="S2609" s="63"/>
      <c r="T2609" s="22"/>
      <c r="U2609" s="34"/>
      <c r="V2609" s="24"/>
      <c r="W2609" s="24"/>
      <c r="X2609" s="22"/>
      <c r="Y2609" s="22"/>
      <c r="Z2609" s="22"/>
      <c r="AA2609" s="22"/>
      <c r="AB2609" s="22"/>
      <c r="AC2609" s="22"/>
      <c r="AD2609" s="22"/>
    </row>
    <row r="2610" spans="1:30" x14ac:dyDescent="0.25">
      <c r="A2610" s="22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  <c r="S2610" s="63"/>
      <c r="T2610" s="22"/>
      <c r="U2610" s="21"/>
      <c r="V2610" s="24"/>
      <c r="W2610" s="24"/>
      <c r="X2610" s="22"/>
      <c r="Y2610" s="22"/>
      <c r="Z2610" s="22"/>
      <c r="AA2610" s="22"/>
      <c r="AB2610" s="22"/>
      <c r="AC2610" s="22"/>
      <c r="AD2610" s="22"/>
    </row>
    <row r="2611" spans="1:30" x14ac:dyDescent="0.25">
      <c r="A2611" s="22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  <c r="S2611" s="63"/>
      <c r="T2611" s="22"/>
      <c r="U2611" s="21"/>
      <c r="V2611" s="24"/>
      <c r="W2611" s="24"/>
      <c r="X2611" s="22"/>
      <c r="Y2611" s="22"/>
      <c r="Z2611" s="22"/>
      <c r="AA2611" s="22"/>
      <c r="AB2611" s="22"/>
      <c r="AC2611" s="22"/>
      <c r="AD2611" s="22"/>
    </row>
    <row r="2612" spans="1:30" x14ac:dyDescent="0.25">
      <c r="A2612" s="22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  <c r="S2612" s="63"/>
      <c r="T2612" s="22"/>
      <c r="U2612" s="21"/>
      <c r="V2612" s="24"/>
      <c r="W2612" s="24"/>
      <c r="X2612" s="22"/>
      <c r="Y2612" s="22"/>
      <c r="Z2612" s="22"/>
      <c r="AA2612" s="22"/>
      <c r="AB2612" s="22"/>
      <c r="AC2612" s="22"/>
      <c r="AD2612" s="22"/>
    </row>
    <row r="2613" spans="1:30" x14ac:dyDescent="0.25">
      <c r="A2613" s="22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  <c r="S2613" s="63"/>
      <c r="T2613" s="22"/>
      <c r="U2613" s="21"/>
      <c r="V2613" s="24"/>
      <c r="W2613" s="24"/>
      <c r="X2613" s="22"/>
      <c r="Y2613" s="22"/>
      <c r="Z2613" s="22"/>
      <c r="AA2613" s="22"/>
      <c r="AB2613" s="22"/>
      <c r="AC2613" s="22"/>
      <c r="AD2613" s="22"/>
    </row>
    <row r="2614" spans="1:30" x14ac:dyDescent="0.25">
      <c r="A2614" s="22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  <c r="S2614" s="63"/>
      <c r="T2614" s="22"/>
      <c r="U2614" s="21"/>
      <c r="V2614" s="24"/>
      <c r="W2614" s="24"/>
      <c r="X2614" s="22"/>
      <c r="Y2614" s="22"/>
      <c r="Z2614" s="22"/>
      <c r="AA2614" s="22"/>
      <c r="AB2614" s="22"/>
      <c r="AC2614" s="22"/>
      <c r="AD2614" s="22"/>
    </row>
    <row r="2615" spans="1:30" x14ac:dyDescent="0.25">
      <c r="A2615" s="22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  <c r="S2615" s="63"/>
      <c r="T2615" s="22"/>
      <c r="U2615" s="21"/>
      <c r="V2615" s="24"/>
      <c r="W2615" s="24"/>
      <c r="X2615" s="22"/>
      <c r="Y2615" s="22"/>
      <c r="Z2615" s="22"/>
      <c r="AA2615" s="22"/>
      <c r="AB2615" s="22"/>
      <c r="AC2615" s="22"/>
      <c r="AD2615" s="22"/>
    </row>
    <row r="2616" spans="1:30" x14ac:dyDescent="0.25">
      <c r="A2616" s="22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  <c r="S2616" s="63"/>
      <c r="T2616" s="22"/>
      <c r="U2616" s="21"/>
      <c r="V2616" s="24"/>
      <c r="W2616" s="24"/>
      <c r="X2616" s="22"/>
      <c r="Y2616" s="22"/>
      <c r="Z2616" s="22"/>
      <c r="AA2616" s="22"/>
      <c r="AB2616" s="22"/>
      <c r="AC2616" s="22"/>
      <c r="AD2616" s="22"/>
    </row>
    <row r="2617" spans="1:30" x14ac:dyDescent="0.25">
      <c r="A2617" s="22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  <c r="S2617" s="63"/>
      <c r="T2617" s="22"/>
      <c r="U2617" s="21"/>
      <c r="V2617" s="24"/>
      <c r="W2617" s="24"/>
      <c r="X2617" s="22"/>
      <c r="Y2617" s="22"/>
      <c r="Z2617" s="22"/>
      <c r="AA2617" s="22"/>
      <c r="AB2617" s="22"/>
      <c r="AC2617" s="22"/>
      <c r="AD2617" s="22"/>
    </row>
    <row r="2618" spans="1:30" x14ac:dyDescent="0.25">
      <c r="A2618" s="22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  <c r="S2618" s="63"/>
      <c r="T2618" s="22"/>
      <c r="U2618" s="21"/>
      <c r="V2618" s="24"/>
      <c r="W2618" s="24"/>
      <c r="X2618" s="22"/>
      <c r="Y2618" s="22"/>
      <c r="Z2618" s="22"/>
      <c r="AA2618" s="22"/>
      <c r="AB2618" s="22"/>
      <c r="AC2618" s="22"/>
      <c r="AD2618" s="22"/>
    </row>
    <row r="2619" spans="1:30" x14ac:dyDescent="0.25">
      <c r="A2619" s="22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  <c r="S2619" s="63"/>
      <c r="T2619" s="22"/>
      <c r="U2619" s="21"/>
      <c r="V2619" s="24"/>
      <c r="W2619" s="24"/>
      <c r="X2619" s="22"/>
      <c r="Y2619" s="22"/>
      <c r="Z2619" s="22"/>
      <c r="AA2619" s="22"/>
      <c r="AB2619" s="22"/>
      <c r="AC2619" s="22"/>
      <c r="AD2619" s="22"/>
    </row>
    <row r="2620" spans="1:30" x14ac:dyDescent="0.25">
      <c r="A2620" s="22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  <c r="S2620" s="63"/>
      <c r="T2620" s="22"/>
      <c r="U2620" s="21"/>
      <c r="V2620" s="24"/>
      <c r="W2620" s="24"/>
      <c r="X2620" s="22"/>
      <c r="Y2620" s="22"/>
      <c r="Z2620" s="22"/>
      <c r="AA2620" s="22"/>
      <c r="AB2620" s="22"/>
      <c r="AC2620" s="22"/>
      <c r="AD2620" s="22"/>
    </row>
    <row r="2621" spans="1:30" x14ac:dyDescent="0.25">
      <c r="A2621" s="22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  <c r="S2621" s="63"/>
      <c r="T2621" s="22"/>
      <c r="U2621" s="21"/>
      <c r="V2621" s="24"/>
      <c r="W2621" s="24"/>
      <c r="X2621" s="22"/>
      <c r="Y2621" s="22"/>
      <c r="Z2621" s="22"/>
      <c r="AA2621" s="22"/>
      <c r="AB2621" s="22"/>
      <c r="AC2621" s="22"/>
      <c r="AD2621" s="22"/>
    </row>
    <row r="2622" spans="1:30" x14ac:dyDescent="0.25">
      <c r="A2622" s="22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  <c r="S2622" s="63"/>
      <c r="T2622" s="22"/>
      <c r="U2622" s="21"/>
      <c r="V2622" s="24"/>
      <c r="W2622" s="24"/>
      <c r="X2622" s="22"/>
      <c r="Y2622" s="22"/>
      <c r="Z2622" s="22"/>
      <c r="AA2622" s="22"/>
      <c r="AB2622" s="22"/>
      <c r="AC2622" s="22"/>
      <c r="AD2622" s="22"/>
    </row>
    <row r="2623" spans="1:30" x14ac:dyDescent="0.25">
      <c r="A2623" s="22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  <c r="S2623" s="63"/>
      <c r="T2623" s="22"/>
      <c r="U2623" s="21"/>
      <c r="V2623" s="24"/>
      <c r="W2623" s="24"/>
      <c r="X2623" s="22"/>
      <c r="Y2623" s="22"/>
      <c r="Z2623" s="22"/>
      <c r="AA2623" s="22"/>
      <c r="AB2623" s="22"/>
      <c r="AC2623" s="22"/>
      <c r="AD2623" s="22"/>
    </row>
    <row r="2624" spans="1:30" x14ac:dyDescent="0.25">
      <c r="A2624" s="22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  <c r="S2624" s="63"/>
      <c r="T2624" s="22"/>
      <c r="U2624" s="21"/>
      <c r="V2624" s="24"/>
      <c r="W2624" s="24"/>
      <c r="X2624" s="22"/>
      <c r="Y2624" s="22"/>
      <c r="Z2624" s="22"/>
      <c r="AA2624" s="22"/>
      <c r="AB2624" s="22"/>
      <c r="AC2624" s="22"/>
      <c r="AD2624" s="22"/>
    </row>
    <row r="2625" spans="1:256" x14ac:dyDescent="0.25">
      <c r="A2625" s="22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  <c r="S2625" s="63"/>
      <c r="T2625" s="22"/>
      <c r="U2625" s="21"/>
      <c r="V2625" s="24"/>
      <c r="W2625" s="24"/>
      <c r="X2625" s="22"/>
      <c r="Y2625" s="22"/>
      <c r="Z2625" s="22"/>
      <c r="AA2625" s="22"/>
      <c r="AB2625" s="22"/>
      <c r="AC2625" s="22"/>
      <c r="AD2625" s="22"/>
    </row>
    <row r="2626" spans="1:256" x14ac:dyDescent="0.25">
      <c r="A2626" s="22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  <c r="S2626" s="63"/>
      <c r="T2626" s="22"/>
      <c r="U2626" s="21"/>
      <c r="V2626" s="24"/>
      <c r="W2626" s="24"/>
      <c r="X2626" s="22"/>
      <c r="Y2626" s="22"/>
      <c r="Z2626" s="22"/>
      <c r="AA2626" s="22"/>
      <c r="AB2626" s="22"/>
      <c r="AC2626" s="22"/>
      <c r="AD2626" s="22"/>
    </row>
    <row r="2627" spans="1:256" x14ac:dyDescent="0.25">
      <c r="A2627" s="22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  <c r="S2627" s="63"/>
      <c r="T2627" s="22"/>
      <c r="U2627" s="21"/>
      <c r="V2627" s="24"/>
      <c r="W2627" s="24"/>
      <c r="X2627" s="22"/>
      <c r="Y2627" s="22"/>
      <c r="Z2627" s="22"/>
      <c r="AA2627" s="22"/>
      <c r="AB2627" s="22"/>
      <c r="AC2627" s="22"/>
      <c r="AD2627" s="22"/>
    </row>
    <row r="2628" spans="1:256" x14ac:dyDescent="0.25">
      <c r="A2628" s="22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  <c r="S2628" s="63"/>
      <c r="T2628" s="22"/>
      <c r="U2628" s="21"/>
      <c r="V2628" s="24"/>
      <c r="W2628" s="24"/>
      <c r="X2628" s="22"/>
      <c r="Y2628" s="22"/>
      <c r="Z2628" s="22"/>
      <c r="AA2628" s="22"/>
      <c r="AB2628" s="22"/>
      <c r="AC2628" s="22"/>
      <c r="AD2628" s="22"/>
    </row>
    <row r="2629" spans="1:256" x14ac:dyDescent="0.25">
      <c r="A2629" s="22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  <c r="S2629" s="63"/>
      <c r="T2629" s="22"/>
      <c r="U2629" s="21"/>
      <c r="V2629" s="24"/>
      <c r="W2629" s="24"/>
      <c r="X2629" s="22"/>
      <c r="Y2629" s="22"/>
      <c r="Z2629" s="22"/>
      <c r="AA2629" s="22"/>
      <c r="AB2629" s="22"/>
      <c r="AC2629" s="22"/>
      <c r="AD2629" s="22"/>
    </row>
    <row r="2630" spans="1:256" x14ac:dyDescent="0.25">
      <c r="A2630" s="22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  <c r="S2630" s="63"/>
      <c r="T2630" s="22"/>
      <c r="U2630" s="21"/>
      <c r="V2630" s="24"/>
      <c r="W2630" s="24"/>
      <c r="X2630" s="22"/>
      <c r="Y2630" s="22"/>
      <c r="Z2630" s="22"/>
      <c r="AA2630" s="22"/>
      <c r="AB2630" s="22"/>
      <c r="AC2630" s="22"/>
      <c r="AD2630" s="22"/>
    </row>
    <row r="2631" spans="1:256" x14ac:dyDescent="0.25">
      <c r="A2631" s="22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  <c r="S2631" s="63"/>
      <c r="T2631" s="22"/>
      <c r="U2631" s="21"/>
      <c r="V2631" s="24"/>
      <c r="W2631" s="24"/>
      <c r="X2631" s="22"/>
      <c r="Y2631" s="22"/>
      <c r="Z2631" s="22"/>
      <c r="AA2631" s="22"/>
      <c r="AB2631" s="22"/>
      <c r="AC2631" s="22"/>
      <c r="AD2631" s="22"/>
    </row>
    <row r="2632" spans="1:256" x14ac:dyDescent="0.25">
      <c r="A2632" s="22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  <c r="S2632" s="63"/>
      <c r="T2632" s="22"/>
      <c r="U2632" s="21"/>
      <c r="V2632" s="24"/>
      <c r="W2632" s="24"/>
      <c r="X2632" s="22"/>
      <c r="Y2632" s="22"/>
      <c r="Z2632" s="22"/>
      <c r="AA2632" s="22"/>
      <c r="AB2632" s="22"/>
      <c r="AC2632" s="22"/>
      <c r="AD2632" s="22"/>
    </row>
    <row r="2633" spans="1:256" x14ac:dyDescent="0.25">
      <c r="A2633" s="22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  <c r="S2633" s="63"/>
      <c r="T2633" s="22"/>
      <c r="U2633" s="21"/>
      <c r="V2633" s="24"/>
      <c r="W2633" s="24"/>
      <c r="X2633" s="22"/>
      <c r="Y2633" s="22"/>
      <c r="Z2633" s="22"/>
      <c r="AA2633" s="22"/>
      <c r="AB2633" s="22"/>
      <c r="AC2633" s="22"/>
      <c r="AD2633" s="22"/>
    </row>
    <row r="2634" spans="1:256" x14ac:dyDescent="0.25">
      <c r="A2634" s="22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  <c r="S2634" s="63"/>
      <c r="T2634" s="22"/>
      <c r="U2634" s="21"/>
      <c r="V2634" s="24"/>
      <c r="W2634" s="24"/>
      <c r="X2634" s="22"/>
      <c r="Y2634" s="22"/>
      <c r="Z2634" s="22"/>
      <c r="AA2634" s="22"/>
      <c r="AB2634" s="22"/>
      <c r="AC2634" s="22"/>
      <c r="AD2634" s="22"/>
    </row>
    <row r="2635" spans="1:256" x14ac:dyDescent="0.25">
      <c r="A2635" s="22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  <c r="S2635" s="63"/>
      <c r="T2635" s="22"/>
      <c r="U2635" s="21"/>
      <c r="V2635" s="24"/>
      <c r="W2635" s="24"/>
      <c r="X2635" s="22"/>
      <c r="Y2635" s="22"/>
      <c r="Z2635" s="22"/>
      <c r="AA2635" s="22"/>
      <c r="AB2635" s="22"/>
      <c r="AC2635" s="22"/>
      <c r="AD2635" s="22"/>
    </row>
    <row r="2636" spans="1:256" x14ac:dyDescent="0.25">
      <c r="A2636" s="26"/>
      <c r="B2636" s="26"/>
      <c r="C2636" s="26"/>
      <c r="D2636" s="26"/>
      <c r="E2636" s="26"/>
      <c r="F2636" s="26"/>
      <c r="G2636" s="26"/>
      <c r="H2636" s="26"/>
      <c r="I2636" s="26"/>
      <c r="J2636" s="26"/>
      <c r="K2636" s="26"/>
      <c r="L2636" s="26"/>
      <c r="M2636" s="26"/>
      <c r="N2636" s="26"/>
      <c r="O2636" s="26"/>
      <c r="P2636" s="26"/>
      <c r="Q2636" s="26"/>
      <c r="R2636" s="26"/>
      <c r="S2636" s="63"/>
      <c r="T2636" s="26"/>
      <c r="U2636" s="25"/>
      <c r="V2636" s="24"/>
      <c r="W2636" s="24"/>
      <c r="X2636" s="26"/>
      <c r="Y2636" s="26"/>
      <c r="Z2636" s="26"/>
      <c r="AA2636" s="26"/>
      <c r="AB2636" s="26"/>
      <c r="AC2636" s="26"/>
      <c r="AD2636" s="26"/>
      <c r="AG2636" s="25"/>
      <c r="AH2636" s="25"/>
      <c r="AI2636" s="25"/>
      <c r="AJ2636" s="25"/>
      <c r="AK2636" s="25"/>
      <c r="AL2636" s="25"/>
      <c r="AM2636" s="25"/>
      <c r="AN2636" s="25"/>
      <c r="AO2636" s="25"/>
      <c r="AP2636" s="25"/>
      <c r="AQ2636" s="25"/>
      <c r="AR2636" s="25"/>
      <c r="AS2636" s="25"/>
      <c r="AT2636" s="25"/>
      <c r="AU2636" s="25"/>
      <c r="AV2636" s="25"/>
      <c r="AW2636" s="25"/>
      <c r="AX2636" s="25"/>
      <c r="AY2636" s="25"/>
      <c r="AZ2636" s="25"/>
      <c r="BA2636" s="25"/>
      <c r="BB2636" s="25"/>
      <c r="BC2636" s="25"/>
      <c r="BD2636" s="25"/>
      <c r="BE2636" s="25"/>
      <c r="BF2636" s="25"/>
      <c r="BG2636" s="25"/>
      <c r="BH2636" s="25"/>
      <c r="BI2636" s="25"/>
      <c r="BJ2636" s="25"/>
      <c r="BK2636" s="25"/>
      <c r="BL2636" s="25"/>
      <c r="BM2636" s="25"/>
      <c r="BN2636" s="25"/>
      <c r="BO2636" s="25"/>
      <c r="BP2636" s="25"/>
      <c r="BQ2636" s="25"/>
      <c r="BR2636" s="25"/>
      <c r="BS2636" s="25"/>
      <c r="BT2636" s="25"/>
      <c r="BU2636" s="25"/>
      <c r="BV2636" s="25"/>
      <c r="BW2636" s="25"/>
      <c r="BX2636" s="25"/>
      <c r="BY2636" s="25"/>
      <c r="BZ2636" s="25"/>
      <c r="CA2636" s="25"/>
      <c r="CB2636" s="25"/>
      <c r="CC2636" s="25"/>
      <c r="CD2636" s="25"/>
      <c r="CE2636" s="25"/>
      <c r="CF2636" s="25"/>
      <c r="CG2636" s="25"/>
      <c r="CH2636" s="25"/>
      <c r="CI2636" s="25"/>
      <c r="CJ2636" s="25"/>
      <c r="CK2636" s="25"/>
      <c r="CL2636" s="25"/>
      <c r="CM2636" s="25"/>
      <c r="CN2636" s="25"/>
      <c r="CO2636" s="25"/>
      <c r="CP2636" s="25"/>
      <c r="CQ2636" s="25"/>
      <c r="CR2636" s="25"/>
      <c r="CS2636" s="25"/>
      <c r="CT2636" s="25"/>
      <c r="CU2636" s="25"/>
      <c r="CV2636" s="25"/>
      <c r="CW2636" s="25"/>
      <c r="CX2636" s="25"/>
      <c r="CY2636" s="25"/>
      <c r="CZ2636" s="25"/>
      <c r="DA2636" s="25"/>
      <c r="DB2636" s="25"/>
      <c r="DC2636" s="25"/>
      <c r="DD2636" s="25"/>
      <c r="DE2636" s="25"/>
      <c r="DF2636" s="25"/>
      <c r="DG2636" s="25"/>
      <c r="DH2636" s="25"/>
      <c r="DI2636" s="25"/>
      <c r="DJ2636" s="25"/>
      <c r="DK2636" s="25"/>
      <c r="DL2636" s="25"/>
      <c r="DM2636" s="25"/>
      <c r="DN2636" s="25"/>
      <c r="DO2636" s="25"/>
      <c r="DP2636" s="25"/>
      <c r="DQ2636" s="25"/>
      <c r="DR2636" s="25"/>
      <c r="DS2636" s="25"/>
      <c r="DT2636" s="25"/>
      <c r="DU2636" s="25"/>
      <c r="DV2636" s="25"/>
      <c r="DW2636" s="25"/>
      <c r="DX2636" s="25"/>
      <c r="DY2636" s="25"/>
      <c r="DZ2636" s="25"/>
      <c r="EA2636" s="25"/>
      <c r="EB2636" s="25"/>
      <c r="EC2636" s="25"/>
      <c r="ED2636" s="25"/>
      <c r="EE2636" s="25"/>
      <c r="EF2636" s="25"/>
      <c r="EG2636" s="25"/>
      <c r="EH2636" s="25"/>
      <c r="EI2636" s="25"/>
      <c r="EJ2636" s="25"/>
      <c r="EK2636" s="25"/>
      <c r="EL2636" s="25"/>
      <c r="EM2636" s="25"/>
      <c r="EN2636" s="25"/>
      <c r="EO2636" s="25"/>
      <c r="EP2636" s="25"/>
      <c r="EQ2636" s="25"/>
      <c r="ER2636" s="25"/>
      <c r="ES2636" s="25"/>
      <c r="ET2636" s="25"/>
      <c r="EU2636" s="25"/>
      <c r="EV2636" s="25"/>
      <c r="EW2636" s="25"/>
      <c r="EX2636" s="25"/>
      <c r="EY2636" s="25"/>
      <c r="EZ2636" s="25"/>
      <c r="FA2636" s="25"/>
      <c r="FB2636" s="25"/>
      <c r="FC2636" s="25"/>
      <c r="FD2636" s="25"/>
      <c r="FE2636" s="25"/>
      <c r="FF2636" s="25"/>
      <c r="FG2636" s="25"/>
      <c r="FH2636" s="25"/>
      <c r="FI2636" s="25"/>
      <c r="FJ2636" s="25"/>
      <c r="FK2636" s="25"/>
      <c r="FL2636" s="25"/>
      <c r="FM2636" s="25"/>
      <c r="FN2636" s="25"/>
      <c r="FO2636" s="25"/>
      <c r="FP2636" s="25"/>
      <c r="FQ2636" s="25"/>
      <c r="FR2636" s="25"/>
      <c r="FS2636" s="25"/>
      <c r="FT2636" s="25"/>
      <c r="FU2636" s="25"/>
      <c r="FV2636" s="25"/>
      <c r="FW2636" s="25"/>
      <c r="FX2636" s="25"/>
      <c r="FY2636" s="25"/>
      <c r="FZ2636" s="25"/>
      <c r="GA2636" s="25"/>
      <c r="GB2636" s="25"/>
      <c r="GC2636" s="25"/>
      <c r="GD2636" s="25"/>
      <c r="GE2636" s="25"/>
      <c r="GF2636" s="25"/>
      <c r="GG2636" s="25"/>
      <c r="GH2636" s="25"/>
      <c r="GI2636" s="25"/>
      <c r="GJ2636" s="25"/>
      <c r="GK2636" s="25"/>
      <c r="GL2636" s="25"/>
      <c r="GM2636" s="25"/>
      <c r="GN2636" s="25"/>
      <c r="GO2636" s="25"/>
      <c r="GP2636" s="25"/>
      <c r="GQ2636" s="25"/>
      <c r="GR2636" s="25"/>
      <c r="GS2636" s="25"/>
      <c r="GT2636" s="25"/>
      <c r="GU2636" s="25"/>
      <c r="GV2636" s="25"/>
      <c r="GW2636" s="25"/>
      <c r="GX2636" s="25"/>
      <c r="GY2636" s="25"/>
      <c r="GZ2636" s="25"/>
      <c r="HA2636" s="25"/>
      <c r="HB2636" s="25"/>
      <c r="HC2636" s="25"/>
      <c r="HD2636" s="25"/>
      <c r="HE2636" s="25"/>
      <c r="HF2636" s="25"/>
      <c r="HG2636" s="25"/>
      <c r="HH2636" s="25"/>
      <c r="HI2636" s="25"/>
      <c r="HJ2636" s="25"/>
      <c r="HK2636" s="25"/>
      <c r="HL2636" s="25"/>
      <c r="HM2636" s="25"/>
      <c r="HN2636" s="25"/>
      <c r="HO2636" s="25"/>
      <c r="HP2636" s="25"/>
      <c r="HQ2636" s="25"/>
      <c r="HR2636" s="25"/>
      <c r="HS2636" s="25"/>
      <c r="HT2636" s="25"/>
      <c r="HU2636" s="25"/>
      <c r="HV2636" s="25"/>
      <c r="HW2636" s="25"/>
      <c r="HX2636" s="25"/>
      <c r="HY2636" s="25"/>
      <c r="HZ2636" s="25"/>
      <c r="IA2636" s="25"/>
      <c r="IB2636" s="25"/>
      <c r="IC2636" s="25"/>
      <c r="ID2636" s="25"/>
      <c r="IE2636" s="25"/>
      <c r="IF2636" s="25"/>
      <c r="IG2636" s="25"/>
      <c r="IH2636" s="25"/>
      <c r="II2636" s="25"/>
      <c r="IJ2636" s="25"/>
      <c r="IK2636" s="25"/>
      <c r="IL2636" s="25"/>
      <c r="IM2636" s="25"/>
      <c r="IN2636" s="25"/>
      <c r="IO2636" s="25"/>
      <c r="IP2636" s="25"/>
      <c r="IQ2636" s="25"/>
      <c r="IR2636" s="25"/>
      <c r="IS2636" s="25"/>
      <c r="IT2636" s="25"/>
      <c r="IU2636" s="25"/>
      <c r="IV2636" s="25"/>
    </row>
    <row r="2637" spans="1:256" x14ac:dyDescent="0.25">
      <c r="A2637" s="26"/>
      <c r="B2637" s="26"/>
      <c r="C2637" s="26"/>
      <c r="D2637" s="26"/>
      <c r="E2637" s="26"/>
      <c r="F2637" s="26"/>
      <c r="G2637" s="26"/>
      <c r="H2637" s="26"/>
      <c r="I2637" s="26"/>
      <c r="J2637" s="26"/>
      <c r="K2637" s="26"/>
      <c r="L2637" s="26"/>
      <c r="M2637" s="26"/>
      <c r="N2637" s="26"/>
      <c r="O2637" s="26"/>
      <c r="P2637" s="26"/>
      <c r="Q2637" s="26"/>
      <c r="R2637" s="26"/>
      <c r="S2637" s="63"/>
      <c r="T2637" s="26"/>
      <c r="U2637" s="25"/>
      <c r="V2637" s="24"/>
      <c r="W2637" s="24"/>
      <c r="X2637" s="26"/>
      <c r="Y2637" s="26"/>
      <c r="Z2637" s="26"/>
      <c r="AA2637" s="26"/>
      <c r="AB2637" s="26"/>
      <c r="AC2637" s="26"/>
      <c r="AD2637" s="26"/>
      <c r="AG2637" s="25"/>
      <c r="AH2637" s="25"/>
      <c r="AI2637" s="25"/>
      <c r="AJ2637" s="25"/>
      <c r="AK2637" s="25"/>
      <c r="AL2637" s="25"/>
      <c r="AM2637" s="25"/>
      <c r="AN2637" s="25"/>
      <c r="AO2637" s="25"/>
      <c r="AP2637" s="25"/>
      <c r="AQ2637" s="25"/>
      <c r="AR2637" s="25"/>
      <c r="AS2637" s="25"/>
      <c r="AT2637" s="25"/>
      <c r="AU2637" s="25"/>
      <c r="AV2637" s="25"/>
      <c r="AW2637" s="25"/>
      <c r="AX2637" s="25"/>
      <c r="AY2637" s="25"/>
      <c r="AZ2637" s="25"/>
      <c r="BA2637" s="25"/>
      <c r="BB2637" s="25"/>
      <c r="BC2637" s="25"/>
      <c r="BD2637" s="25"/>
      <c r="BE2637" s="25"/>
      <c r="BF2637" s="25"/>
      <c r="BG2637" s="25"/>
      <c r="BH2637" s="25"/>
      <c r="BI2637" s="25"/>
      <c r="BJ2637" s="25"/>
      <c r="BK2637" s="25"/>
      <c r="BL2637" s="25"/>
      <c r="BM2637" s="25"/>
      <c r="BN2637" s="25"/>
      <c r="BO2637" s="25"/>
      <c r="BP2637" s="25"/>
      <c r="BQ2637" s="25"/>
      <c r="BR2637" s="25"/>
      <c r="BS2637" s="25"/>
      <c r="BT2637" s="25"/>
      <c r="BU2637" s="25"/>
      <c r="BV2637" s="25"/>
      <c r="BW2637" s="25"/>
      <c r="BX2637" s="25"/>
      <c r="BY2637" s="25"/>
      <c r="BZ2637" s="25"/>
      <c r="CA2637" s="25"/>
      <c r="CB2637" s="25"/>
      <c r="CC2637" s="25"/>
      <c r="CD2637" s="25"/>
      <c r="CE2637" s="25"/>
      <c r="CF2637" s="25"/>
      <c r="CG2637" s="25"/>
      <c r="CH2637" s="25"/>
      <c r="CI2637" s="25"/>
      <c r="CJ2637" s="25"/>
      <c r="CK2637" s="25"/>
      <c r="CL2637" s="25"/>
      <c r="CM2637" s="25"/>
      <c r="CN2637" s="25"/>
      <c r="CO2637" s="25"/>
      <c r="CP2637" s="25"/>
      <c r="CQ2637" s="25"/>
      <c r="CR2637" s="25"/>
      <c r="CS2637" s="25"/>
      <c r="CT2637" s="25"/>
      <c r="CU2637" s="25"/>
      <c r="CV2637" s="25"/>
      <c r="CW2637" s="25"/>
      <c r="CX2637" s="25"/>
      <c r="CY2637" s="25"/>
      <c r="CZ2637" s="25"/>
      <c r="DA2637" s="25"/>
      <c r="DB2637" s="25"/>
      <c r="DC2637" s="25"/>
      <c r="DD2637" s="25"/>
      <c r="DE2637" s="25"/>
      <c r="DF2637" s="25"/>
      <c r="DG2637" s="25"/>
      <c r="DH2637" s="25"/>
      <c r="DI2637" s="25"/>
      <c r="DJ2637" s="25"/>
      <c r="DK2637" s="25"/>
      <c r="DL2637" s="25"/>
      <c r="DM2637" s="25"/>
      <c r="DN2637" s="25"/>
      <c r="DO2637" s="25"/>
      <c r="DP2637" s="25"/>
      <c r="DQ2637" s="25"/>
      <c r="DR2637" s="25"/>
      <c r="DS2637" s="25"/>
      <c r="DT2637" s="25"/>
      <c r="DU2637" s="25"/>
      <c r="DV2637" s="25"/>
      <c r="DW2637" s="25"/>
      <c r="DX2637" s="25"/>
      <c r="DY2637" s="25"/>
      <c r="DZ2637" s="25"/>
      <c r="EA2637" s="25"/>
      <c r="EB2637" s="25"/>
      <c r="EC2637" s="25"/>
      <c r="ED2637" s="25"/>
      <c r="EE2637" s="25"/>
      <c r="EF2637" s="25"/>
      <c r="EG2637" s="25"/>
      <c r="EH2637" s="25"/>
      <c r="EI2637" s="25"/>
      <c r="EJ2637" s="25"/>
      <c r="EK2637" s="25"/>
      <c r="EL2637" s="25"/>
      <c r="EM2637" s="25"/>
      <c r="EN2637" s="25"/>
      <c r="EO2637" s="25"/>
      <c r="EP2637" s="25"/>
      <c r="EQ2637" s="25"/>
      <c r="ER2637" s="25"/>
      <c r="ES2637" s="25"/>
      <c r="ET2637" s="25"/>
      <c r="EU2637" s="25"/>
      <c r="EV2637" s="25"/>
      <c r="EW2637" s="25"/>
      <c r="EX2637" s="25"/>
      <c r="EY2637" s="25"/>
      <c r="EZ2637" s="25"/>
      <c r="FA2637" s="25"/>
      <c r="FB2637" s="25"/>
      <c r="FC2637" s="25"/>
      <c r="FD2637" s="25"/>
      <c r="FE2637" s="25"/>
      <c r="FF2637" s="25"/>
      <c r="FG2637" s="25"/>
      <c r="FH2637" s="25"/>
      <c r="FI2637" s="25"/>
      <c r="FJ2637" s="25"/>
      <c r="FK2637" s="25"/>
      <c r="FL2637" s="25"/>
      <c r="FM2637" s="25"/>
      <c r="FN2637" s="25"/>
      <c r="FO2637" s="25"/>
      <c r="FP2637" s="25"/>
      <c r="FQ2637" s="25"/>
      <c r="FR2637" s="25"/>
      <c r="FS2637" s="25"/>
      <c r="FT2637" s="25"/>
      <c r="FU2637" s="25"/>
      <c r="FV2637" s="25"/>
      <c r="FW2637" s="25"/>
      <c r="FX2637" s="25"/>
      <c r="FY2637" s="25"/>
      <c r="FZ2637" s="25"/>
      <c r="GA2637" s="25"/>
      <c r="GB2637" s="25"/>
      <c r="GC2637" s="25"/>
      <c r="GD2637" s="25"/>
      <c r="GE2637" s="25"/>
      <c r="GF2637" s="25"/>
      <c r="GG2637" s="25"/>
      <c r="GH2637" s="25"/>
      <c r="GI2637" s="25"/>
      <c r="GJ2637" s="25"/>
      <c r="GK2637" s="25"/>
      <c r="GL2637" s="25"/>
      <c r="GM2637" s="25"/>
      <c r="GN2637" s="25"/>
      <c r="GO2637" s="25"/>
      <c r="GP2637" s="25"/>
      <c r="GQ2637" s="25"/>
      <c r="GR2637" s="25"/>
      <c r="GS2637" s="25"/>
      <c r="GT2637" s="25"/>
      <c r="GU2637" s="25"/>
      <c r="GV2637" s="25"/>
      <c r="GW2637" s="25"/>
      <c r="GX2637" s="25"/>
      <c r="GY2637" s="25"/>
      <c r="GZ2637" s="25"/>
      <c r="HA2637" s="25"/>
      <c r="HB2637" s="25"/>
      <c r="HC2637" s="25"/>
      <c r="HD2637" s="25"/>
      <c r="HE2637" s="25"/>
      <c r="HF2637" s="25"/>
      <c r="HG2637" s="25"/>
      <c r="HH2637" s="25"/>
      <c r="HI2637" s="25"/>
      <c r="HJ2637" s="25"/>
      <c r="HK2637" s="25"/>
      <c r="HL2637" s="25"/>
      <c r="HM2637" s="25"/>
      <c r="HN2637" s="25"/>
      <c r="HO2637" s="25"/>
      <c r="HP2637" s="25"/>
      <c r="HQ2637" s="25"/>
      <c r="HR2637" s="25"/>
      <c r="HS2637" s="25"/>
      <c r="HT2637" s="25"/>
      <c r="HU2637" s="25"/>
      <c r="HV2637" s="25"/>
      <c r="HW2637" s="25"/>
      <c r="HX2637" s="25"/>
      <c r="HY2637" s="25"/>
      <c r="HZ2637" s="25"/>
      <c r="IA2637" s="25"/>
      <c r="IB2637" s="25"/>
      <c r="IC2637" s="25"/>
      <c r="ID2637" s="25"/>
      <c r="IE2637" s="25"/>
      <c r="IF2637" s="25"/>
      <c r="IG2637" s="25"/>
      <c r="IH2637" s="25"/>
      <c r="II2637" s="25"/>
      <c r="IJ2637" s="25"/>
      <c r="IK2637" s="25"/>
      <c r="IL2637" s="25"/>
      <c r="IM2637" s="25"/>
      <c r="IN2637" s="25"/>
      <c r="IO2637" s="25"/>
      <c r="IP2637" s="25"/>
      <c r="IQ2637" s="25"/>
      <c r="IR2637" s="25"/>
      <c r="IS2637" s="25"/>
      <c r="IT2637" s="25"/>
      <c r="IU2637" s="25"/>
      <c r="IV2637" s="25"/>
    </row>
    <row r="2638" spans="1:256" x14ac:dyDescent="0.25">
      <c r="A2638" s="26"/>
      <c r="B2638" s="26"/>
      <c r="C2638" s="26"/>
      <c r="D2638" s="26"/>
      <c r="E2638" s="26"/>
      <c r="F2638" s="26"/>
      <c r="G2638" s="26"/>
      <c r="H2638" s="26"/>
      <c r="I2638" s="26"/>
      <c r="J2638" s="26"/>
      <c r="K2638" s="26"/>
      <c r="L2638" s="26"/>
      <c r="M2638" s="26"/>
      <c r="N2638" s="26"/>
      <c r="O2638" s="26"/>
      <c r="P2638" s="26"/>
      <c r="Q2638" s="26"/>
      <c r="R2638" s="26"/>
      <c r="S2638" s="63"/>
      <c r="T2638" s="26"/>
      <c r="U2638" s="25"/>
      <c r="V2638" s="24"/>
      <c r="W2638" s="24"/>
      <c r="X2638" s="26"/>
      <c r="Y2638" s="26"/>
      <c r="Z2638" s="26"/>
      <c r="AA2638" s="26"/>
      <c r="AB2638" s="26"/>
      <c r="AC2638" s="26"/>
      <c r="AD2638" s="26"/>
      <c r="AG2638" s="25"/>
      <c r="AH2638" s="25"/>
      <c r="AI2638" s="25"/>
      <c r="AJ2638" s="25"/>
      <c r="AK2638" s="25"/>
      <c r="AL2638" s="25"/>
      <c r="AM2638" s="25"/>
      <c r="AN2638" s="25"/>
      <c r="AO2638" s="25"/>
      <c r="AP2638" s="25"/>
      <c r="AQ2638" s="25"/>
      <c r="AR2638" s="25"/>
      <c r="AS2638" s="25"/>
      <c r="AT2638" s="25"/>
      <c r="AU2638" s="25"/>
      <c r="AV2638" s="25"/>
      <c r="AW2638" s="25"/>
      <c r="AX2638" s="25"/>
      <c r="AY2638" s="25"/>
      <c r="AZ2638" s="25"/>
      <c r="BA2638" s="25"/>
      <c r="BB2638" s="25"/>
      <c r="BC2638" s="25"/>
      <c r="BD2638" s="25"/>
      <c r="BE2638" s="25"/>
      <c r="BF2638" s="25"/>
      <c r="BG2638" s="25"/>
      <c r="BH2638" s="25"/>
      <c r="BI2638" s="25"/>
      <c r="BJ2638" s="25"/>
      <c r="BK2638" s="25"/>
      <c r="BL2638" s="25"/>
      <c r="BM2638" s="25"/>
      <c r="BN2638" s="25"/>
      <c r="BO2638" s="25"/>
      <c r="BP2638" s="25"/>
      <c r="BQ2638" s="25"/>
      <c r="BR2638" s="25"/>
      <c r="BS2638" s="25"/>
      <c r="BT2638" s="25"/>
      <c r="BU2638" s="25"/>
      <c r="BV2638" s="25"/>
      <c r="BW2638" s="25"/>
      <c r="BX2638" s="25"/>
      <c r="BY2638" s="25"/>
      <c r="BZ2638" s="25"/>
      <c r="CA2638" s="25"/>
      <c r="CB2638" s="25"/>
      <c r="CC2638" s="25"/>
      <c r="CD2638" s="25"/>
      <c r="CE2638" s="25"/>
      <c r="CF2638" s="25"/>
      <c r="CG2638" s="25"/>
      <c r="CH2638" s="25"/>
      <c r="CI2638" s="25"/>
      <c r="CJ2638" s="25"/>
      <c r="CK2638" s="25"/>
      <c r="CL2638" s="25"/>
      <c r="CM2638" s="25"/>
      <c r="CN2638" s="25"/>
      <c r="CO2638" s="25"/>
      <c r="CP2638" s="25"/>
      <c r="CQ2638" s="25"/>
      <c r="CR2638" s="25"/>
      <c r="CS2638" s="25"/>
      <c r="CT2638" s="25"/>
      <c r="CU2638" s="25"/>
      <c r="CV2638" s="25"/>
      <c r="CW2638" s="25"/>
      <c r="CX2638" s="25"/>
      <c r="CY2638" s="25"/>
      <c r="CZ2638" s="25"/>
      <c r="DA2638" s="25"/>
      <c r="DB2638" s="25"/>
      <c r="DC2638" s="25"/>
      <c r="DD2638" s="25"/>
      <c r="DE2638" s="25"/>
      <c r="DF2638" s="25"/>
      <c r="DG2638" s="25"/>
      <c r="DH2638" s="25"/>
      <c r="DI2638" s="25"/>
      <c r="DJ2638" s="25"/>
      <c r="DK2638" s="25"/>
      <c r="DL2638" s="25"/>
      <c r="DM2638" s="25"/>
      <c r="DN2638" s="25"/>
      <c r="DO2638" s="25"/>
      <c r="DP2638" s="25"/>
      <c r="DQ2638" s="25"/>
      <c r="DR2638" s="25"/>
      <c r="DS2638" s="25"/>
      <c r="DT2638" s="25"/>
      <c r="DU2638" s="25"/>
      <c r="DV2638" s="25"/>
      <c r="DW2638" s="25"/>
      <c r="DX2638" s="25"/>
      <c r="DY2638" s="25"/>
      <c r="DZ2638" s="25"/>
      <c r="EA2638" s="25"/>
      <c r="EB2638" s="25"/>
      <c r="EC2638" s="25"/>
      <c r="ED2638" s="25"/>
      <c r="EE2638" s="25"/>
      <c r="EF2638" s="25"/>
      <c r="EG2638" s="25"/>
      <c r="EH2638" s="25"/>
      <c r="EI2638" s="25"/>
      <c r="EJ2638" s="25"/>
      <c r="EK2638" s="25"/>
      <c r="EL2638" s="25"/>
      <c r="EM2638" s="25"/>
      <c r="EN2638" s="25"/>
      <c r="EO2638" s="25"/>
      <c r="EP2638" s="25"/>
      <c r="EQ2638" s="25"/>
      <c r="ER2638" s="25"/>
      <c r="ES2638" s="25"/>
      <c r="ET2638" s="25"/>
      <c r="EU2638" s="25"/>
      <c r="EV2638" s="25"/>
      <c r="EW2638" s="25"/>
      <c r="EX2638" s="25"/>
      <c r="EY2638" s="25"/>
      <c r="EZ2638" s="25"/>
      <c r="FA2638" s="25"/>
      <c r="FB2638" s="25"/>
      <c r="FC2638" s="25"/>
      <c r="FD2638" s="25"/>
      <c r="FE2638" s="25"/>
      <c r="FF2638" s="25"/>
      <c r="FG2638" s="25"/>
      <c r="FH2638" s="25"/>
      <c r="FI2638" s="25"/>
      <c r="FJ2638" s="25"/>
      <c r="FK2638" s="25"/>
      <c r="FL2638" s="25"/>
      <c r="FM2638" s="25"/>
      <c r="FN2638" s="25"/>
      <c r="FO2638" s="25"/>
      <c r="FP2638" s="25"/>
      <c r="FQ2638" s="25"/>
      <c r="FR2638" s="25"/>
      <c r="FS2638" s="25"/>
      <c r="FT2638" s="25"/>
      <c r="FU2638" s="25"/>
      <c r="FV2638" s="25"/>
      <c r="FW2638" s="25"/>
      <c r="FX2638" s="25"/>
      <c r="FY2638" s="25"/>
      <c r="FZ2638" s="25"/>
      <c r="GA2638" s="25"/>
      <c r="GB2638" s="25"/>
      <c r="GC2638" s="25"/>
      <c r="GD2638" s="25"/>
      <c r="GE2638" s="25"/>
      <c r="GF2638" s="25"/>
      <c r="GG2638" s="25"/>
      <c r="GH2638" s="25"/>
      <c r="GI2638" s="25"/>
      <c r="GJ2638" s="25"/>
      <c r="GK2638" s="25"/>
      <c r="GL2638" s="25"/>
      <c r="GM2638" s="25"/>
      <c r="GN2638" s="25"/>
      <c r="GO2638" s="25"/>
      <c r="GP2638" s="25"/>
      <c r="GQ2638" s="25"/>
      <c r="GR2638" s="25"/>
      <c r="GS2638" s="25"/>
      <c r="GT2638" s="25"/>
      <c r="GU2638" s="25"/>
      <c r="GV2638" s="25"/>
      <c r="GW2638" s="25"/>
      <c r="GX2638" s="25"/>
      <c r="GY2638" s="25"/>
      <c r="GZ2638" s="25"/>
      <c r="HA2638" s="25"/>
      <c r="HB2638" s="25"/>
      <c r="HC2638" s="25"/>
      <c r="HD2638" s="25"/>
      <c r="HE2638" s="25"/>
      <c r="HF2638" s="25"/>
      <c r="HG2638" s="25"/>
      <c r="HH2638" s="25"/>
      <c r="HI2638" s="25"/>
      <c r="HJ2638" s="25"/>
      <c r="HK2638" s="25"/>
      <c r="HL2638" s="25"/>
      <c r="HM2638" s="25"/>
      <c r="HN2638" s="25"/>
      <c r="HO2638" s="25"/>
      <c r="HP2638" s="25"/>
      <c r="HQ2638" s="25"/>
      <c r="HR2638" s="25"/>
      <c r="HS2638" s="25"/>
      <c r="HT2638" s="25"/>
      <c r="HU2638" s="25"/>
      <c r="HV2638" s="25"/>
      <c r="HW2638" s="25"/>
      <c r="HX2638" s="25"/>
      <c r="HY2638" s="25"/>
      <c r="HZ2638" s="25"/>
      <c r="IA2638" s="25"/>
      <c r="IB2638" s="25"/>
      <c r="IC2638" s="25"/>
      <c r="ID2638" s="25"/>
      <c r="IE2638" s="25"/>
      <c r="IF2638" s="25"/>
      <c r="IG2638" s="25"/>
      <c r="IH2638" s="25"/>
      <c r="II2638" s="25"/>
      <c r="IJ2638" s="25"/>
      <c r="IK2638" s="25"/>
      <c r="IL2638" s="25"/>
      <c r="IM2638" s="25"/>
      <c r="IN2638" s="25"/>
      <c r="IO2638" s="25"/>
      <c r="IP2638" s="25"/>
      <c r="IQ2638" s="25"/>
      <c r="IR2638" s="25"/>
      <c r="IS2638" s="25"/>
      <c r="IT2638" s="25"/>
      <c r="IU2638" s="25"/>
      <c r="IV2638" s="25"/>
    </row>
    <row r="2639" spans="1:256" x14ac:dyDescent="0.25">
      <c r="A2639" s="26"/>
      <c r="B2639" s="26"/>
      <c r="C2639" s="26"/>
      <c r="D2639" s="26"/>
      <c r="E2639" s="26"/>
      <c r="F2639" s="26"/>
      <c r="G2639" s="26"/>
      <c r="H2639" s="26"/>
      <c r="I2639" s="26"/>
      <c r="J2639" s="26"/>
      <c r="K2639" s="26"/>
      <c r="L2639" s="26"/>
      <c r="M2639" s="26"/>
      <c r="N2639" s="26"/>
      <c r="O2639" s="26"/>
      <c r="P2639" s="26"/>
      <c r="Q2639" s="26"/>
      <c r="R2639" s="26"/>
      <c r="S2639" s="63"/>
      <c r="T2639" s="26"/>
      <c r="U2639" s="25"/>
      <c r="V2639" s="24"/>
      <c r="W2639" s="24"/>
      <c r="X2639" s="26"/>
      <c r="Y2639" s="26"/>
      <c r="Z2639" s="26"/>
      <c r="AA2639" s="26"/>
      <c r="AB2639" s="26"/>
      <c r="AC2639" s="26"/>
      <c r="AD2639" s="26"/>
      <c r="AG2639" s="25"/>
      <c r="AH2639" s="25"/>
      <c r="AI2639" s="25"/>
      <c r="AJ2639" s="25"/>
      <c r="AK2639" s="25"/>
      <c r="AL2639" s="25"/>
      <c r="AM2639" s="25"/>
      <c r="AN2639" s="25"/>
      <c r="AO2639" s="25"/>
      <c r="AP2639" s="25"/>
      <c r="AQ2639" s="25"/>
      <c r="AR2639" s="25"/>
      <c r="AS2639" s="25"/>
      <c r="AT2639" s="25"/>
      <c r="AU2639" s="25"/>
      <c r="AV2639" s="25"/>
      <c r="AW2639" s="25"/>
      <c r="AX2639" s="25"/>
      <c r="AY2639" s="25"/>
      <c r="AZ2639" s="25"/>
      <c r="BA2639" s="25"/>
      <c r="BB2639" s="25"/>
      <c r="BC2639" s="25"/>
      <c r="BD2639" s="25"/>
      <c r="BE2639" s="25"/>
      <c r="BF2639" s="25"/>
      <c r="BG2639" s="25"/>
      <c r="BH2639" s="25"/>
      <c r="BI2639" s="25"/>
      <c r="BJ2639" s="25"/>
      <c r="BK2639" s="25"/>
      <c r="BL2639" s="25"/>
      <c r="BM2639" s="25"/>
      <c r="BN2639" s="25"/>
      <c r="BO2639" s="25"/>
      <c r="BP2639" s="25"/>
      <c r="BQ2639" s="25"/>
      <c r="BR2639" s="25"/>
      <c r="BS2639" s="25"/>
      <c r="BT2639" s="25"/>
      <c r="BU2639" s="25"/>
      <c r="BV2639" s="25"/>
      <c r="BW2639" s="25"/>
      <c r="BX2639" s="25"/>
      <c r="BY2639" s="25"/>
      <c r="BZ2639" s="25"/>
      <c r="CA2639" s="25"/>
      <c r="CB2639" s="25"/>
      <c r="CC2639" s="25"/>
      <c r="CD2639" s="25"/>
      <c r="CE2639" s="25"/>
      <c r="CF2639" s="25"/>
      <c r="CG2639" s="25"/>
      <c r="CH2639" s="25"/>
      <c r="CI2639" s="25"/>
      <c r="CJ2639" s="25"/>
      <c r="CK2639" s="25"/>
      <c r="CL2639" s="25"/>
      <c r="CM2639" s="25"/>
      <c r="CN2639" s="25"/>
      <c r="CO2639" s="25"/>
      <c r="CP2639" s="25"/>
      <c r="CQ2639" s="25"/>
      <c r="CR2639" s="25"/>
      <c r="CS2639" s="25"/>
      <c r="CT2639" s="25"/>
      <c r="CU2639" s="25"/>
      <c r="CV2639" s="25"/>
      <c r="CW2639" s="25"/>
      <c r="CX2639" s="25"/>
      <c r="CY2639" s="25"/>
      <c r="CZ2639" s="25"/>
      <c r="DA2639" s="25"/>
      <c r="DB2639" s="25"/>
      <c r="DC2639" s="25"/>
      <c r="DD2639" s="25"/>
      <c r="DE2639" s="25"/>
      <c r="DF2639" s="25"/>
      <c r="DG2639" s="25"/>
      <c r="DH2639" s="25"/>
      <c r="DI2639" s="25"/>
      <c r="DJ2639" s="25"/>
      <c r="DK2639" s="25"/>
      <c r="DL2639" s="25"/>
      <c r="DM2639" s="25"/>
      <c r="DN2639" s="25"/>
      <c r="DO2639" s="25"/>
      <c r="DP2639" s="25"/>
      <c r="DQ2639" s="25"/>
      <c r="DR2639" s="25"/>
      <c r="DS2639" s="25"/>
      <c r="DT2639" s="25"/>
      <c r="DU2639" s="25"/>
      <c r="DV2639" s="25"/>
      <c r="DW2639" s="25"/>
      <c r="DX2639" s="25"/>
      <c r="DY2639" s="25"/>
      <c r="DZ2639" s="25"/>
      <c r="EA2639" s="25"/>
      <c r="EB2639" s="25"/>
      <c r="EC2639" s="25"/>
      <c r="ED2639" s="25"/>
      <c r="EE2639" s="25"/>
      <c r="EF2639" s="25"/>
      <c r="EG2639" s="25"/>
      <c r="EH2639" s="25"/>
      <c r="EI2639" s="25"/>
      <c r="EJ2639" s="25"/>
      <c r="EK2639" s="25"/>
      <c r="EL2639" s="25"/>
      <c r="EM2639" s="25"/>
      <c r="EN2639" s="25"/>
      <c r="EO2639" s="25"/>
      <c r="EP2639" s="25"/>
      <c r="EQ2639" s="25"/>
      <c r="ER2639" s="25"/>
      <c r="ES2639" s="25"/>
      <c r="ET2639" s="25"/>
      <c r="EU2639" s="25"/>
      <c r="EV2639" s="25"/>
      <c r="EW2639" s="25"/>
      <c r="EX2639" s="25"/>
      <c r="EY2639" s="25"/>
      <c r="EZ2639" s="25"/>
      <c r="FA2639" s="25"/>
      <c r="FB2639" s="25"/>
      <c r="FC2639" s="25"/>
      <c r="FD2639" s="25"/>
      <c r="FE2639" s="25"/>
      <c r="FF2639" s="25"/>
      <c r="FG2639" s="25"/>
      <c r="FH2639" s="25"/>
      <c r="FI2639" s="25"/>
      <c r="FJ2639" s="25"/>
      <c r="FK2639" s="25"/>
      <c r="FL2639" s="25"/>
      <c r="FM2639" s="25"/>
      <c r="FN2639" s="25"/>
      <c r="FO2639" s="25"/>
      <c r="FP2639" s="25"/>
      <c r="FQ2639" s="25"/>
      <c r="FR2639" s="25"/>
      <c r="FS2639" s="25"/>
      <c r="FT2639" s="25"/>
      <c r="FU2639" s="25"/>
      <c r="FV2639" s="25"/>
      <c r="FW2639" s="25"/>
      <c r="FX2639" s="25"/>
      <c r="FY2639" s="25"/>
      <c r="FZ2639" s="25"/>
      <c r="GA2639" s="25"/>
      <c r="GB2639" s="25"/>
      <c r="GC2639" s="25"/>
      <c r="GD2639" s="25"/>
      <c r="GE2639" s="25"/>
      <c r="GF2639" s="25"/>
      <c r="GG2639" s="25"/>
      <c r="GH2639" s="25"/>
      <c r="GI2639" s="25"/>
      <c r="GJ2639" s="25"/>
      <c r="GK2639" s="25"/>
      <c r="GL2639" s="25"/>
      <c r="GM2639" s="25"/>
      <c r="GN2639" s="25"/>
      <c r="GO2639" s="25"/>
      <c r="GP2639" s="25"/>
      <c r="GQ2639" s="25"/>
      <c r="GR2639" s="25"/>
      <c r="GS2639" s="25"/>
      <c r="GT2639" s="25"/>
      <c r="GU2639" s="25"/>
      <c r="GV2639" s="25"/>
      <c r="GW2639" s="25"/>
      <c r="GX2639" s="25"/>
      <c r="GY2639" s="25"/>
      <c r="GZ2639" s="25"/>
      <c r="HA2639" s="25"/>
      <c r="HB2639" s="25"/>
      <c r="HC2639" s="25"/>
      <c r="HD2639" s="25"/>
      <c r="HE2639" s="25"/>
      <c r="HF2639" s="25"/>
      <c r="HG2639" s="25"/>
      <c r="HH2639" s="25"/>
      <c r="HI2639" s="25"/>
      <c r="HJ2639" s="25"/>
      <c r="HK2639" s="25"/>
      <c r="HL2639" s="25"/>
      <c r="HM2639" s="25"/>
      <c r="HN2639" s="25"/>
      <c r="HO2639" s="25"/>
      <c r="HP2639" s="25"/>
      <c r="HQ2639" s="25"/>
      <c r="HR2639" s="25"/>
      <c r="HS2639" s="25"/>
      <c r="HT2639" s="25"/>
      <c r="HU2639" s="25"/>
      <c r="HV2639" s="25"/>
      <c r="HW2639" s="25"/>
      <c r="HX2639" s="25"/>
      <c r="HY2639" s="25"/>
      <c r="HZ2639" s="25"/>
      <c r="IA2639" s="25"/>
      <c r="IB2639" s="25"/>
      <c r="IC2639" s="25"/>
      <c r="ID2639" s="25"/>
      <c r="IE2639" s="25"/>
      <c r="IF2639" s="25"/>
      <c r="IG2639" s="25"/>
      <c r="IH2639" s="25"/>
      <c r="II2639" s="25"/>
      <c r="IJ2639" s="25"/>
      <c r="IK2639" s="25"/>
      <c r="IL2639" s="25"/>
      <c r="IM2639" s="25"/>
      <c r="IN2639" s="25"/>
      <c r="IO2639" s="25"/>
      <c r="IP2639" s="25"/>
      <c r="IQ2639" s="25"/>
      <c r="IR2639" s="25"/>
      <c r="IS2639" s="25"/>
      <c r="IT2639" s="25"/>
      <c r="IU2639" s="25"/>
      <c r="IV2639" s="25"/>
    </row>
    <row r="2640" spans="1:256" x14ac:dyDescent="0.25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  <c r="N2640" s="26"/>
      <c r="O2640" s="26"/>
      <c r="P2640" s="26"/>
      <c r="Q2640" s="26"/>
      <c r="R2640" s="26"/>
      <c r="S2640" s="63"/>
      <c r="T2640" s="26"/>
      <c r="U2640" s="25"/>
      <c r="V2640" s="24"/>
      <c r="W2640" s="24"/>
      <c r="X2640" s="26"/>
      <c r="Y2640" s="26"/>
      <c r="Z2640" s="26"/>
      <c r="AA2640" s="26"/>
      <c r="AB2640" s="26"/>
      <c r="AC2640" s="26"/>
      <c r="AD2640" s="26"/>
      <c r="AG2640" s="25"/>
      <c r="AH2640" s="25"/>
      <c r="AI2640" s="25"/>
      <c r="AJ2640" s="25"/>
      <c r="AK2640" s="25"/>
      <c r="AL2640" s="25"/>
      <c r="AM2640" s="25"/>
      <c r="AN2640" s="25"/>
      <c r="AO2640" s="25"/>
      <c r="AP2640" s="25"/>
      <c r="AQ2640" s="25"/>
      <c r="AR2640" s="25"/>
      <c r="AS2640" s="25"/>
      <c r="AT2640" s="25"/>
      <c r="AU2640" s="25"/>
      <c r="AV2640" s="25"/>
      <c r="AW2640" s="25"/>
      <c r="AX2640" s="25"/>
      <c r="AY2640" s="25"/>
      <c r="AZ2640" s="25"/>
      <c r="BA2640" s="25"/>
      <c r="BB2640" s="25"/>
      <c r="BC2640" s="25"/>
      <c r="BD2640" s="25"/>
      <c r="BE2640" s="25"/>
      <c r="BF2640" s="25"/>
      <c r="BG2640" s="25"/>
      <c r="BH2640" s="25"/>
      <c r="BI2640" s="25"/>
      <c r="BJ2640" s="25"/>
      <c r="BK2640" s="25"/>
      <c r="BL2640" s="25"/>
      <c r="BM2640" s="25"/>
      <c r="BN2640" s="25"/>
      <c r="BO2640" s="25"/>
      <c r="BP2640" s="25"/>
      <c r="BQ2640" s="25"/>
      <c r="BR2640" s="25"/>
      <c r="BS2640" s="25"/>
      <c r="BT2640" s="25"/>
      <c r="BU2640" s="25"/>
      <c r="BV2640" s="25"/>
      <c r="BW2640" s="25"/>
      <c r="BX2640" s="25"/>
      <c r="BY2640" s="25"/>
      <c r="BZ2640" s="25"/>
      <c r="CA2640" s="25"/>
      <c r="CB2640" s="25"/>
      <c r="CC2640" s="25"/>
      <c r="CD2640" s="25"/>
      <c r="CE2640" s="25"/>
      <c r="CF2640" s="25"/>
      <c r="CG2640" s="25"/>
      <c r="CH2640" s="25"/>
      <c r="CI2640" s="25"/>
      <c r="CJ2640" s="25"/>
      <c r="CK2640" s="25"/>
      <c r="CL2640" s="25"/>
      <c r="CM2640" s="25"/>
      <c r="CN2640" s="25"/>
      <c r="CO2640" s="25"/>
      <c r="CP2640" s="25"/>
      <c r="CQ2640" s="25"/>
      <c r="CR2640" s="25"/>
      <c r="CS2640" s="25"/>
      <c r="CT2640" s="25"/>
      <c r="CU2640" s="25"/>
      <c r="CV2640" s="25"/>
      <c r="CW2640" s="25"/>
      <c r="CX2640" s="25"/>
      <c r="CY2640" s="25"/>
      <c r="CZ2640" s="25"/>
      <c r="DA2640" s="25"/>
      <c r="DB2640" s="25"/>
      <c r="DC2640" s="25"/>
      <c r="DD2640" s="25"/>
      <c r="DE2640" s="25"/>
      <c r="DF2640" s="25"/>
      <c r="DG2640" s="25"/>
      <c r="DH2640" s="25"/>
      <c r="DI2640" s="25"/>
      <c r="DJ2640" s="25"/>
      <c r="DK2640" s="25"/>
      <c r="DL2640" s="25"/>
      <c r="DM2640" s="25"/>
      <c r="DN2640" s="25"/>
      <c r="DO2640" s="25"/>
      <c r="DP2640" s="25"/>
      <c r="DQ2640" s="25"/>
      <c r="DR2640" s="25"/>
      <c r="DS2640" s="25"/>
      <c r="DT2640" s="25"/>
      <c r="DU2640" s="25"/>
      <c r="DV2640" s="25"/>
      <c r="DW2640" s="25"/>
      <c r="DX2640" s="25"/>
      <c r="DY2640" s="25"/>
      <c r="DZ2640" s="25"/>
      <c r="EA2640" s="25"/>
      <c r="EB2640" s="25"/>
      <c r="EC2640" s="25"/>
      <c r="ED2640" s="25"/>
      <c r="EE2640" s="25"/>
      <c r="EF2640" s="25"/>
      <c r="EG2640" s="25"/>
      <c r="EH2640" s="25"/>
      <c r="EI2640" s="25"/>
      <c r="EJ2640" s="25"/>
      <c r="EK2640" s="25"/>
      <c r="EL2640" s="25"/>
      <c r="EM2640" s="25"/>
      <c r="EN2640" s="25"/>
      <c r="EO2640" s="25"/>
      <c r="EP2640" s="25"/>
      <c r="EQ2640" s="25"/>
      <c r="ER2640" s="25"/>
      <c r="ES2640" s="25"/>
      <c r="ET2640" s="25"/>
      <c r="EU2640" s="25"/>
      <c r="EV2640" s="25"/>
      <c r="EW2640" s="25"/>
      <c r="EX2640" s="25"/>
      <c r="EY2640" s="25"/>
      <c r="EZ2640" s="25"/>
      <c r="FA2640" s="25"/>
      <c r="FB2640" s="25"/>
      <c r="FC2640" s="25"/>
      <c r="FD2640" s="25"/>
      <c r="FE2640" s="25"/>
      <c r="FF2640" s="25"/>
      <c r="FG2640" s="25"/>
      <c r="FH2640" s="25"/>
      <c r="FI2640" s="25"/>
      <c r="FJ2640" s="25"/>
      <c r="FK2640" s="25"/>
      <c r="FL2640" s="25"/>
      <c r="FM2640" s="25"/>
      <c r="FN2640" s="25"/>
      <c r="FO2640" s="25"/>
      <c r="FP2640" s="25"/>
      <c r="FQ2640" s="25"/>
      <c r="FR2640" s="25"/>
      <c r="FS2640" s="25"/>
      <c r="FT2640" s="25"/>
      <c r="FU2640" s="25"/>
      <c r="FV2640" s="25"/>
      <c r="FW2640" s="25"/>
      <c r="FX2640" s="25"/>
      <c r="FY2640" s="25"/>
      <c r="FZ2640" s="25"/>
      <c r="GA2640" s="25"/>
      <c r="GB2640" s="25"/>
      <c r="GC2640" s="25"/>
      <c r="GD2640" s="25"/>
      <c r="GE2640" s="25"/>
      <c r="GF2640" s="25"/>
      <c r="GG2640" s="25"/>
      <c r="GH2640" s="25"/>
      <c r="GI2640" s="25"/>
      <c r="GJ2640" s="25"/>
      <c r="GK2640" s="25"/>
      <c r="GL2640" s="25"/>
      <c r="GM2640" s="25"/>
      <c r="GN2640" s="25"/>
      <c r="GO2640" s="25"/>
      <c r="GP2640" s="25"/>
      <c r="GQ2640" s="25"/>
      <c r="GR2640" s="25"/>
      <c r="GS2640" s="25"/>
      <c r="GT2640" s="25"/>
      <c r="GU2640" s="25"/>
      <c r="GV2640" s="25"/>
      <c r="GW2640" s="25"/>
      <c r="GX2640" s="25"/>
      <c r="GY2640" s="25"/>
      <c r="GZ2640" s="25"/>
      <c r="HA2640" s="25"/>
      <c r="HB2640" s="25"/>
      <c r="HC2640" s="25"/>
      <c r="HD2640" s="25"/>
      <c r="HE2640" s="25"/>
      <c r="HF2640" s="25"/>
      <c r="HG2640" s="25"/>
      <c r="HH2640" s="25"/>
      <c r="HI2640" s="25"/>
      <c r="HJ2640" s="25"/>
      <c r="HK2640" s="25"/>
      <c r="HL2640" s="25"/>
      <c r="HM2640" s="25"/>
      <c r="HN2640" s="25"/>
      <c r="HO2640" s="25"/>
      <c r="HP2640" s="25"/>
      <c r="HQ2640" s="25"/>
      <c r="HR2640" s="25"/>
      <c r="HS2640" s="25"/>
      <c r="HT2640" s="25"/>
      <c r="HU2640" s="25"/>
      <c r="HV2640" s="25"/>
      <c r="HW2640" s="25"/>
      <c r="HX2640" s="25"/>
      <c r="HY2640" s="25"/>
      <c r="HZ2640" s="25"/>
      <c r="IA2640" s="25"/>
      <c r="IB2640" s="25"/>
      <c r="IC2640" s="25"/>
      <c r="ID2640" s="25"/>
      <c r="IE2640" s="25"/>
      <c r="IF2640" s="25"/>
      <c r="IG2640" s="25"/>
      <c r="IH2640" s="25"/>
      <c r="II2640" s="25"/>
      <c r="IJ2640" s="25"/>
      <c r="IK2640" s="25"/>
      <c r="IL2640" s="25"/>
      <c r="IM2640" s="25"/>
      <c r="IN2640" s="25"/>
      <c r="IO2640" s="25"/>
      <c r="IP2640" s="25"/>
      <c r="IQ2640" s="25"/>
      <c r="IR2640" s="25"/>
      <c r="IS2640" s="25"/>
      <c r="IT2640" s="25"/>
      <c r="IU2640" s="25"/>
      <c r="IV2640" s="25"/>
    </row>
    <row r="2641" spans="1:256" x14ac:dyDescent="0.25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  <c r="P2641" s="26"/>
      <c r="Q2641" s="26"/>
      <c r="R2641" s="26"/>
      <c r="S2641" s="63"/>
      <c r="T2641" s="26"/>
      <c r="U2641" s="25"/>
      <c r="V2641" s="24"/>
      <c r="W2641" s="24"/>
      <c r="X2641" s="26"/>
      <c r="Y2641" s="26"/>
      <c r="Z2641" s="26"/>
      <c r="AA2641" s="26"/>
      <c r="AB2641" s="26"/>
      <c r="AC2641" s="26"/>
      <c r="AD2641" s="26"/>
      <c r="AG2641" s="25"/>
      <c r="AH2641" s="25"/>
      <c r="AI2641" s="25"/>
      <c r="AJ2641" s="25"/>
      <c r="AK2641" s="25"/>
      <c r="AL2641" s="25"/>
      <c r="AM2641" s="25"/>
      <c r="AN2641" s="25"/>
      <c r="AO2641" s="25"/>
      <c r="AP2641" s="25"/>
      <c r="AQ2641" s="25"/>
      <c r="AR2641" s="25"/>
      <c r="AS2641" s="25"/>
      <c r="AT2641" s="25"/>
      <c r="AU2641" s="25"/>
      <c r="AV2641" s="25"/>
      <c r="AW2641" s="25"/>
      <c r="AX2641" s="25"/>
      <c r="AY2641" s="25"/>
      <c r="AZ2641" s="25"/>
      <c r="BA2641" s="25"/>
      <c r="BB2641" s="25"/>
      <c r="BC2641" s="25"/>
      <c r="BD2641" s="25"/>
      <c r="BE2641" s="25"/>
      <c r="BF2641" s="25"/>
      <c r="BG2641" s="25"/>
      <c r="BH2641" s="25"/>
      <c r="BI2641" s="25"/>
      <c r="BJ2641" s="25"/>
      <c r="BK2641" s="25"/>
      <c r="BL2641" s="25"/>
      <c r="BM2641" s="25"/>
      <c r="BN2641" s="25"/>
      <c r="BO2641" s="25"/>
      <c r="BP2641" s="25"/>
      <c r="BQ2641" s="25"/>
      <c r="BR2641" s="25"/>
      <c r="BS2641" s="25"/>
      <c r="BT2641" s="25"/>
      <c r="BU2641" s="25"/>
      <c r="BV2641" s="25"/>
      <c r="BW2641" s="25"/>
      <c r="BX2641" s="25"/>
      <c r="BY2641" s="25"/>
      <c r="BZ2641" s="25"/>
      <c r="CA2641" s="25"/>
      <c r="CB2641" s="25"/>
      <c r="CC2641" s="25"/>
      <c r="CD2641" s="25"/>
      <c r="CE2641" s="25"/>
      <c r="CF2641" s="25"/>
      <c r="CG2641" s="25"/>
      <c r="CH2641" s="25"/>
      <c r="CI2641" s="25"/>
      <c r="CJ2641" s="25"/>
      <c r="CK2641" s="25"/>
      <c r="CL2641" s="25"/>
      <c r="CM2641" s="25"/>
      <c r="CN2641" s="25"/>
      <c r="CO2641" s="25"/>
      <c r="CP2641" s="25"/>
      <c r="CQ2641" s="25"/>
      <c r="CR2641" s="25"/>
      <c r="CS2641" s="25"/>
      <c r="CT2641" s="25"/>
      <c r="CU2641" s="25"/>
      <c r="CV2641" s="25"/>
      <c r="CW2641" s="25"/>
      <c r="CX2641" s="25"/>
      <c r="CY2641" s="25"/>
      <c r="CZ2641" s="25"/>
      <c r="DA2641" s="25"/>
      <c r="DB2641" s="25"/>
      <c r="DC2641" s="25"/>
      <c r="DD2641" s="25"/>
      <c r="DE2641" s="25"/>
      <c r="DF2641" s="25"/>
      <c r="DG2641" s="25"/>
      <c r="DH2641" s="25"/>
      <c r="DI2641" s="25"/>
      <c r="DJ2641" s="25"/>
      <c r="DK2641" s="25"/>
      <c r="DL2641" s="25"/>
      <c r="DM2641" s="25"/>
      <c r="DN2641" s="25"/>
      <c r="DO2641" s="25"/>
      <c r="DP2641" s="25"/>
      <c r="DQ2641" s="25"/>
      <c r="DR2641" s="25"/>
      <c r="DS2641" s="25"/>
      <c r="DT2641" s="25"/>
      <c r="DU2641" s="25"/>
      <c r="DV2641" s="25"/>
      <c r="DW2641" s="25"/>
      <c r="DX2641" s="25"/>
      <c r="DY2641" s="25"/>
      <c r="DZ2641" s="25"/>
      <c r="EA2641" s="25"/>
      <c r="EB2641" s="25"/>
      <c r="EC2641" s="25"/>
      <c r="ED2641" s="25"/>
      <c r="EE2641" s="25"/>
      <c r="EF2641" s="25"/>
      <c r="EG2641" s="25"/>
      <c r="EH2641" s="25"/>
      <c r="EI2641" s="25"/>
      <c r="EJ2641" s="25"/>
      <c r="EK2641" s="25"/>
      <c r="EL2641" s="25"/>
      <c r="EM2641" s="25"/>
      <c r="EN2641" s="25"/>
      <c r="EO2641" s="25"/>
      <c r="EP2641" s="25"/>
      <c r="EQ2641" s="25"/>
      <c r="ER2641" s="25"/>
      <c r="ES2641" s="25"/>
      <c r="ET2641" s="25"/>
      <c r="EU2641" s="25"/>
      <c r="EV2641" s="25"/>
      <c r="EW2641" s="25"/>
      <c r="EX2641" s="25"/>
      <c r="EY2641" s="25"/>
      <c r="EZ2641" s="25"/>
      <c r="FA2641" s="25"/>
      <c r="FB2641" s="25"/>
      <c r="FC2641" s="25"/>
      <c r="FD2641" s="25"/>
      <c r="FE2641" s="25"/>
      <c r="FF2641" s="25"/>
      <c r="FG2641" s="25"/>
      <c r="FH2641" s="25"/>
      <c r="FI2641" s="25"/>
      <c r="FJ2641" s="25"/>
      <c r="FK2641" s="25"/>
      <c r="FL2641" s="25"/>
      <c r="FM2641" s="25"/>
      <c r="FN2641" s="25"/>
      <c r="FO2641" s="25"/>
      <c r="FP2641" s="25"/>
      <c r="FQ2641" s="25"/>
      <c r="FR2641" s="25"/>
      <c r="FS2641" s="25"/>
      <c r="FT2641" s="25"/>
      <c r="FU2641" s="25"/>
      <c r="FV2641" s="25"/>
      <c r="FW2641" s="25"/>
      <c r="FX2641" s="25"/>
      <c r="FY2641" s="25"/>
      <c r="FZ2641" s="25"/>
      <c r="GA2641" s="25"/>
      <c r="GB2641" s="25"/>
      <c r="GC2641" s="25"/>
      <c r="GD2641" s="25"/>
      <c r="GE2641" s="25"/>
      <c r="GF2641" s="25"/>
      <c r="GG2641" s="25"/>
      <c r="GH2641" s="25"/>
      <c r="GI2641" s="25"/>
      <c r="GJ2641" s="25"/>
      <c r="GK2641" s="25"/>
      <c r="GL2641" s="25"/>
      <c r="GM2641" s="25"/>
      <c r="GN2641" s="25"/>
      <c r="GO2641" s="25"/>
      <c r="GP2641" s="25"/>
      <c r="GQ2641" s="25"/>
      <c r="GR2641" s="25"/>
      <c r="GS2641" s="25"/>
      <c r="GT2641" s="25"/>
      <c r="GU2641" s="25"/>
      <c r="GV2641" s="25"/>
      <c r="GW2641" s="25"/>
      <c r="GX2641" s="25"/>
      <c r="GY2641" s="25"/>
      <c r="GZ2641" s="25"/>
      <c r="HA2641" s="25"/>
      <c r="HB2641" s="25"/>
      <c r="HC2641" s="25"/>
      <c r="HD2641" s="25"/>
      <c r="HE2641" s="25"/>
      <c r="HF2641" s="25"/>
      <c r="HG2641" s="25"/>
      <c r="HH2641" s="25"/>
      <c r="HI2641" s="25"/>
      <c r="HJ2641" s="25"/>
      <c r="HK2641" s="25"/>
      <c r="HL2641" s="25"/>
      <c r="HM2641" s="25"/>
      <c r="HN2641" s="25"/>
      <c r="HO2641" s="25"/>
      <c r="HP2641" s="25"/>
      <c r="HQ2641" s="25"/>
      <c r="HR2641" s="25"/>
      <c r="HS2641" s="25"/>
      <c r="HT2641" s="25"/>
      <c r="HU2641" s="25"/>
      <c r="HV2641" s="25"/>
      <c r="HW2641" s="25"/>
      <c r="HX2641" s="25"/>
      <c r="HY2641" s="25"/>
      <c r="HZ2641" s="25"/>
      <c r="IA2641" s="25"/>
      <c r="IB2641" s="25"/>
      <c r="IC2641" s="25"/>
      <c r="ID2641" s="25"/>
      <c r="IE2641" s="25"/>
      <c r="IF2641" s="25"/>
      <c r="IG2641" s="25"/>
      <c r="IH2641" s="25"/>
      <c r="II2641" s="25"/>
      <c r="IJ2641" s="25"/>
      <c r="IK2641" s="25"/>
      <c r="IL2641" s="25"/>
      <c r="IM2641" s="25"/>
      <c r="IN2641" s="25"/>
      <c r="IO2641" s="25"/>
      <c r="IP2641" s="25"/>
      <c r="IQ2641" s="25"/>
      <c r="IR2641" s="25"/>
      <c r="IS2641" s="25"/>
      <c r="IT2641" s="25"/>
      <c r="IU2641" s="25"/>
      <c r="IV2641" s="25"/>
    </row>
    <row r="2642" spans="1:256" x14ac:dyDescent="0.25">
      <c r="A2642" s="26"/>
      <c r="B2642" s="26"/>
      <c r="C2642" s="26"/>
      <c r="D2642" s="26"/>
      <c r="E2642" s="26"/>
      <c r="F2642" s="26"/>
      <c r="G2642" s="26"/>
      <c r="H2642" s="26"/>
      <c r="I2642" s="26"/>
      <c r="J2642" s="26"/>
      <c r="K2642" s="26"/>
      <c r="L2642" s="26"/>
      <c r="M2642" s="26"/>
      <c r="N2642" s="26"/>
      <c r="O2642" s="26"/>
      <c r="P2642" s="26"/>
      <c r="Q2642" s="26"/>
      <c r="R2642" s="26"/>
      <c r="S2642" s="63"/>
      <c r="T2642" s="26"/>
      <c r="U2642" s="25"/>
      <c r="V2642" s="24"/>
      <c r="W2642" s="24"/>
      <c r="X2642" s="26"/>
      <c r="Y2642" s="26"/>
      <c r="Z2642" s="26"/>
      <c r="AA2642" s="26"/>
      <c r="AB2642" s="26"/>
      <c r="AC2642" s="26"/>
      <c r="AD2642" s="26"/>
      <c r="AG2642" s="25"/>
      <c r="AH2642" s="25"/>
      <c r="AI2642" s="25"/>
      <c r="AJ2642" s="25"/>
      <c r="AK2642" s="25"/>
      <c r="AL2642" s="25"/>
      <c r="AM2642" s="25"/>
      <c r="AN2642" s="25"/>
      <c r="AO2642" s="25"/>
      <c r="AP2642" s="25"/>
      <c r="AQ2642" s="25"/>
      <c r="AR2642" s="25"/>
      <c r="AS2642" s="25"/>
      <c r="AT2642" s="25"/>
      <c r="AU2642" s="25"/>
      <c r="AV2642" s="25"/>
      <c r="AW2642" s="25"/>
      <c r="AX2642" s="25"/>
      <c r="AY2642" s="25"/>
      <c r="AZ2642" s="25"/>
      <c r="BA2642" s="25"/>
      <c r="BB2642" s="25"/>
      <c r="BC2642" s="25"/>
      <c r="BD2642" s="25"/>
      <c r="BE2642" s="25"/>
      <c r="BF2642" s="25"/>
      <c r="BG2642" s="25"/>
      <c r="BH2642" s="25"/>
      <c r="BI2642" s="25"/>
      <c r="BJ2642" s="25"/>
      <c r="BK2642" s="25"/>
      <c r="BL2642" s="25"/>
      <c r="BM2642" s="25"/>
      <c r="BN2642" s="25"/>
      <c r="BO2642" s="25"/>
      <c r="BP2642" s="25"/>
      <c r="BQ2642" s="25"/>
      <c r="BR2642" s="25"/>
      <c r="BS2642" s="25"/>
      <c r="BT2642" s="25"/>
      <c r="BU2642" s="25"/>
      <c r="BV2642" s="25"/>
      <c r="BW2642" s="25"/>
      <c r="BX2642" s="25"/>
      <c r="BY2642" s="25"/>
      <c r="BZ2642" s="25"/>
      <c r="CA2642" s="25"/>
      <c r="CB2642" s="25"/>
      <c r="CC2642" s="25"/>
      <c r="CD2642" s="25"/>
      <c r="CE2642" s="25"/>
      <c r="CF2642" s="25"/>
      <c r="CG2642" s="25"/>
      <c r="CH2642" s="25"/>
      <c r="CI2642" s="25"/>
      <c r="CJ2642" s="25"/>
      <c r="CK2642" s="25"/>
      <c r="CL2642" s="25"/>
      <c r="CM2642" s="25"/>
      <c r="CN2642" s="25"/>
      <c r="CO2642" s="25"/>
      <c r="CP2642" s="25"/>
      <c r="CQ2642" s="25"/>
      <c r="CR2642" s="25"/>
      <c r="CS2642" s="25"/>
      <c r="CT2642" s="25"/>
      <c r="CU2642" s="25"/>
      <c r="CV2642" s="25"/>
      <c r="CW2642" s="25"/>
      <c r="CX2642" s="25"/>
      <c r="CY2642" s="25"/>
      <c r="CZ2642" s="25"/>
      <c r="DA2642" s="25"/>
      <c r="DB2642" s="25"/>
      <c r="DC2642" s="25"/>
      <c r="DD2642" s="25"/>
      <c r="DE2642" s="25"/>
      <c r="DF2642" s="25"/>
      <c r="DG2642" s="25"/>
      <c r="DH2642" s="25"/>
      <c r="DI2642" s="25"/>
      <c r="DJ2642" s="25"/>
      <c r="DK2642" s="25"/>
      <c r="DL2642" s="25"/>
      <c r="DM2642" s="25"/>
      <c r="DN2642" s="25"/>
      <c r="DO2642" s="25"/>
      <c r="DP2642" s="25"/>
      <c r="DQ2642" s="25"/>
      <c r="DR2642" s="25"/>
      <c r="DS2642" s="25"/>
      <c r="DT2642" s="25"/>
      <c r="DU2642" s="25"/>
      <c r="DV2642" s="25"/>
      <c r="DW2642" s="25"/>
      <c r="DX2642" s="25"/>
      <c r="DY2642" s="25"/>
      <c r="DZ2642" s="25"/>
      <c r="EA2642" s="25"/>
      <c r="EB2642" s="25"/>
      <c r="EC2642" s="25"/>
      <c r="ED2642" s="25"/>
      <c r="EE2642" s="25"/>
      <c r="EF2642" s="25"/>
      <c r="EG2642" s="25"/>
      <c r="EH2642" s="25"/>
      <c r="EI2642" s="25"/>
      <c r="EJ2642" s="25"/>
      <c r="EK2642" s="25"/>
      <c r="EL2642" s="25"/>
      <c r="EM2642" s="25"/>
      <c r="EN2642" s="25"/>
      <c r="EO2642" s="25"/>
      <c r="EP2642" s="25"/>
      <c r="EQ2642" s="25"/>
      <c r="ER2642" s="25"/>
      <c r="ES2642" s="25"/>
      <c r="ET2642" s="25"/>
      <c r="EU2642" s="25"/>
      <c r="EV2642" s="25"/>
      <c r="EW2642" s="25"/>
      <c r="EX2642" s="25"/>
      <c r="EY2642" s="25"/>
      <c r="EZ2642" s="25"/>
      <c r="FA2642" s="25"/>
      <c r="FB2642" s="25"/>
      <c r="FC2642" s="25"/>
      <c r="FD2642" s="25"/>
      <c r="FE2642" s="25"/>
      <c r="FF2642" s="25"/>
      <c r="FG2642" s="25"/>
      <c r="FH2642" s="25"/>
      <c r="FI2642" s="25"/>
      <c r="FJ2642" s="25"/>
      <c r="FK2642" s="25"/>
      <c r="FL2642" s="25"/>
      <c r="FM2642" s="25"/>
      <c r="FN2642" s="25"/>
      <c r="FO2642" s="25"/>
      <c r="FP2642" s="25"/>
      <c r="FQ2642" s="25"/>
      <c r="FR2642" s="25"/>
      <c r="FS2642" s="25"/>
      <c r="FT2642" s="25"/>
      <c r="FU2642" s="25"/>
      <c r="FV2642" s="25"/>
      <c r="FW2642" s="25"/>
      <c r="FX2642" s="25"/>
      <c r="FY2642" s="25"/>
      <c r="FZ2642" s="25"/>
      <c r="GA2642" s="25"/>
      <c r="GB2642" s="25"/>
      <c r="GC2642" s="25"/>
      <c r="GD2642" s="25"/>
      <c r="GE2642" s="25"/>
      <c r="GF2642" s="25"/>
      <c r="GG2642" s="25"/>
      <c r="GH2642" s="25"/>
      <c r="GI2642" s="25"/>
      <c r="GJ2642" s="25"/>
      <c r="GK2642" s="25"/>
      <c r="GL2642" s="25"/>
      <c r="GM2642" s="25"/>
      <c r="GN2642" s="25"/>
      <c r="GO2642" s="25"/>
      <c r="GP2642" s="25"/>
      <c r="GQ2642" s="25"/>
      <c r="GR2642" s="25"/>
      <c r="GS2642" s="25"/>
      <c r="GT2642" s="25"/>
      <c r="GU2642" s="25"/>
      <c r="GV2642" s="25"/>
      <c r="GW2642" s="25"/>
      <c r="GX2642" s="25"/>
      <c r="GY2642" s="25"/>
      <c r="GZ2642" s="25"/>
      <c r="HA2642" s="25"/>
      <c r="HB2642" s="25"/>
      <c r="HC2642" s="25"/>
      <c r="HD2642" s="25"/>
      <c r="HE2642" s="25"/>
      <c r="HF2642" s="25"/>
      <c r="HG2642" s="25"/>
      <c r="HH2642" s="25"/>
      <c r="HI2642" s="25"/>
      <c r="HJ2642" s="25"/>
      <c r="HK2642" s="25"/>
      <c r="HL2642" s="25"/>
      <c r="HM2642" s="25"/>
      <c r="HN2642" s="25"/>
      <c r="HO2642" s="25"/>
      <c r="HP2642" s="25"/>
      <c r="HQ2642" s="25"/>
      <c r="HR2642" s="25"/>
      <c r="HS2642" s="25"/>
      <c r="HT2642" s="25"/>
      <c r="HU2642" s="25"/>
      <c r="HV2642" s="25"/>
      <c r="HW2642" s="25"/>
      <c r="HX2642" s="25"/>
      <c r="HY2642" s="25"/>
      <c r="HZ2642" s="25"/>
      <c r="IA2642" s="25"/>
      <c r="IB2642" s="25"/>
      <c r="IC2642" s="25"/>
      <c r="ID2642" s="25"/>
      <c r="IE2642" s="25"/>
      <c r="IF2642" s="25"/>
      <c r="IG2642" s="25"/>
      <c r="IH2642" s="25"/>
      <c r="II2642" s="25"/>
      <c r="IJ2642" s="25"/>
      <c r="IK2642" s="25"/>
      <c r="IL2642" s="25"/>
      <c r="IM2642" s="25"/>
      <c r="IN2642" s="25"/>
      <c r="IO2642" s="25"/>
      <c r="IP2642" s="25"/>
      <c r="IQ2642" s="25"/>
      <c r="IR2642" s="25"/>
      <c r="IS2642" s="25"/>
      <c r="IT2642" s="25"/>
      <c r="IU2642" s="25"/>
      <c r="IV2642" s="25"/>
    </row>
    <row r="2643" spans="1:256" x14ac:dyDescent="0.25">
      <c r="A2643" s="26"/>
      <c r="B2643" s="26"/>
      <c r="C2643" s="26"/>
      <c r="D2643" s="26"/>
      <c r="E2643" s="26"/>
      <c r="F2643" s="26"/>
      <c r="G2643" s="26"/>
      <c r="H2643" s="26"/>
      <c r="I2643" s="26"/>
      <c r="J2643" s="26"/>
      <c r="K2643" s="26"/>
      <c r="L2643" s="26"/>
      <c r="M2643" s="26"/>
      <c r="N2643" s="26"/>
      <c r="O2643" s="26"/>
      <c r="P2643" s="26"/>
      <c r="Q2643" s="26"/>
      <c r="R2643" s="26"/>
      <c r="S2643" s="63"/>
      <c r="T2643" s="26"/>
      <c r="U2643" s="25"/>
      <c r="V2643" s="24"/>
      <c r="W2643" s="24"/>
      <c r="X2643" s="26"/>
      <c r="Y2643" s="26"/>
      <c r="Z2643" s="26"/>
      <c r="AA2643" s="26"/>
      <c r="AB2643" s="26"/>
      <c r="AC2643" s="26"/>
      <c r="AD2643" s="26"/>
      <c r="AG2643" s="25"/>
      <c r="AH2643" s="25"/>
      <c r="AI2643" s="25"/>
      <c r="AJ2643" s="25"/>
      <c r="AK2643" s="25"/>
      <c r="AL2643" s="25"/>
      <c r="AM2643" s="25"/>
      <c r="AN2643" s="25"/>
      <c r="AO2643" s="25"/>
      <c r="AP2643" s="25"/>
      <c r="AQ2643" s="25"/>
      <c r="AR2643" s="25"/>
      <c r="AS2643" s="25"/>
      <c r="AT2643" s="25"/>
      <c r="AU2643" s="25"/>
      <c r="AV2643" s="25"/>
      <c r="AW2643" s="25"/>
      <c r="AX2643" s="25"/>
      <c r="AY2643" s="25"/>
      <c r="AZ2643" s="25"/>
      <c r="BA2643" s="25"/>
      <c r="BB2643" s="25"/>
      <c r="BC2643" s="25"/>
      <c r="BD2643" s="25"/>
      <c r="BE2643" s="25"/>
      <c r="BF2643" s="25"/>
      <c r="BG2643" s="25"/>
      <c r="BH2643" s="25"/>
      <c r="BI2643" s="25"/>
      <c r="BJ2643" s="25"/>
      <c r="BK2643" s="25"/>
      <c r="BL2643" s="25"/>
      <c r="BM2643" s="25"/>
      <c r="BN2643" s="25"/>
      <c r="BO2643" s="25"/>
      <c r="BP2643" s="25"/>
      <c r="BQ2643" s="25"/>
      <c r="BR2643" s="25"/>
      <c r="BS2643" s="25"/>
      <c r="BT2643" s="25"/>
      <c r="BU2643" s="25"/>
      <c r="BV2643" s="25"/>
      <c r="BW2643" s="25"/>
      <c r="BX2643" s="25"/>
      <c r="BY2643" s="25"/>
      <c r="BZ2643" s="25"/>
      <c r="CA2643" s="25"/>
      <c r="CB2643" s="25"/>
      <c r="CC2643" s="25"/>
      <c r="CD2643" s="25"/>
      <c r="CE2643" s="25"/>
      <c r="CF2643" s="25"/>
      <c r="CG2643" s="25"/>
      <c r="CH2643" s="25"/>
      <c r="CI2643" s="25"/>
      <c r="CJ2643" s="25"/>
      <c r="CK2643" s="25"/>
      <c r="CL2643" s="25"/>
      <c r="CM2643" s="25"/>
      <c r="CN2643" s="25"/>
      <c r="CO2643" s="25"/>
      <c r="CP2643" s="25"/>
      <c r="CQ2643" s="25"/>
      <c r="CR2643" s="25"/>
      <c r="CS2643" s="25"/>
      <c r="CT2643" s="25"/>
      <c r="CU2643" s="25"/>
      <c r="CV2643" s="25"/>
      <c r="CW2643" s="25"/>
      <c r="CX2643" s="25"/>
      <c r="CY2643" s="25"/>
      <c r="CZ2643" s="25"/>
      <c r="DA2643" s="25"/>
      <c r="DB2643" s="25"/>
      <c r="DC2643" s="25"/>
      <c r="DD2643" s="25"/>
      <c r="DE2643" s="25"/>
      <c r="DF2643" s="25"/>
      <c r="DG2643" s="25"/>
      <c r="DH2643" s="25"/>
      <c r="DI2643" s="25"/>
      <c r="DJ2643" s="25"/>
      <c r="DK2643" s="25"/>
      <c r="DL2643" s="25"/>
      <c r="DM2643" s="25"/>
      <c r="DN2643" s="25"/>
      <c r="DO2643" s="25"/>
      <c r="DP2643" s="25"/>
      <c r="DQ2643" s="25"/>
      <c r="DR2643" s="25"/>
      <c r="DS2643" s="25"/>
      <c r="DT2643" s="25"/>
      <c r="DU2643" s="25"/>
      <c r="DV2643" s="25"/>
      <c r="DW2643" s="25"/>
      <c r="DX2643" s="25"/>
      <c r="DY2643" s="25"/>
      <c r="DZ2643" s="25"/>
      <c r="EA2643" s="25"/>
      <c r="EB2643" s="25"/>
      <c r="EC2643" s="25"/>
      <c r="ED2643" s="25"/>
      <c r="EE2643" s="25"/>
      <c r="EF2643" s="25"/>
      <c r="EG2643" s="25"/>
      <c r="EH2643" s="25"/>
      <c r="EI2643" s="25"/>
      <c r="EJ2643" s="25"/>
      <c r="EK2643" s="25"/>
      <c r="EL2643" s="25"/>
      <c r="EM2643" s="25"/>
      <c r="EN2643" s="25"/>
      <c r="EO2643" s="25"/>
      <c r="EP2643" s="25"/>
      <c r="EQ2643" s="25"/>
      <c r="ER2643" s="25"/>
      <c r="ES2643" s="25"/>
      <c r="ET2643" s="25"/>
      <c r="EU2643" s="25"/>
      <c r="EV2643" s="25"/>
      <c r="EW2643" s="25"/>
      <c r="EX2643" s="25"/>
      <c r="EY2643" s="25"/>
      <c r="EZ2643" s="25"/>
      <c r="FA2643" s="25"/>
      <c r="FB2643" s="25"/>
      <c r="FC2643" s="25"/>
      <c r="FD2643" s="25"/>
      <c r="FE2643" s="25"/>
      <c r="FF2643" s="25"/>
      <c r="FG2643" s="25"/>
      <c r="FH2643" s="25"/>
      <c r="FI2643" s="25"/>
      <c r="FJ2643" s="25"/>
      <c r="FK2643" s="25"/>
      <c r="FL2643" s="25"/>
      <c r="FM2643" s="25"/>
      <c r="FN2643" s="25"/>
      <c r="FO2643" s="25"/>
      <c r="FP2643" s="25"/>
      <c r="FQ2643" s="25"/>
      <c r="FR2643" s="25"/>
      <c r="FS2643" s="25"/>
      <c r="FT2643" s="25"/>
      <c r="FU2643" s="25"/>
      <c r="FV2643" s="25"/>
      <c r="FW2643" s="25"/>
      <c r="FX2643" s="25"/>
      <c r="FY2643" s="25"/>
      <c r="FZ2643" s="25"/>
      <c r="GA2643" s="25"/>
      <c r="GB2643" s="25"/>
      <c r="GC2643" s="25"/>
      <c r="GD2643" s="25"/>
      <c r="GE2643" s="25"/>
      <c r="GF2643" s="25"/>
      <c r="GG2643" s="25"/>
      <c r="GH2643" s="25"/>
      <c r="GI2643" s="25"/>
      <c r="GJ2643" s="25"/>
      <c r="GK2643" s="25"/>
      <c r="GL2643" s="25"/>
      <c r="GM2643" s="25"/>
      <c r="GN2643" s="25"/>
      <c r="GO2643" s="25"/>
      <c r="GP2643" s="25"/>
      <c r="GQ2643" s="25"/>
      <c r="GR2643" s="25"/>
      <c r="GS2643" s="25"/>
      <c r="GT2643" s="25"/>
      <c r="GU2643" s="25"/>
      <c r="GV2643" s="25"/>
      <c r="GW2643" s="25"/>
      <c r="GX2643" s="25"/>
      <c r="GY2643" s="25"/>
      <c r="GZ2643" s="25"/>
      <c r="HA2643" s="25"/>
      <c r="HB2643" s="25"/>
      <c r="HC2643" s="25"/>
      <c r="HD2643" s="25"/>
      <c r="HE2643" s="25"/>
      <c r="HF2643" s="25"/>
      <c r="HG2643" s="25"/>
      <c r="HH2643" s="25"/>
      <c r="HI2643" s="25"/>
      <c r="HJ2643" s="25"/>
      <c r="HK2643" s="25"/>
      <c r="HL2643" s="25"/>
      <c r="HM2643" s="25"/>
      <c r="HN2643" s="25"/>
      <c r="HO2643" s="25"/>
      <c r="HP2643" s="25"/>
      <c r="HQ2643" s="25"/>
      <c r="HR2643" s="25"/>
      <c r="HS2643" s="25"/>
      <c r="HT2643" s="25"/>
      <c r="HU2643" s="25"/>
      <c r="HV2643" s="25"/>
      <c r="HW2643" s="25"/>
      <c r="HX2643" s="25"/>
      <c r="HY2643" s="25"/>
      <c r="HZ2643" s="25"/>
      <c r="IA2643" s="25"/>
      <c r="IB2643" s="25"/>
      <c r="IC2643" s="25"/>
      <c r="ID2643" s="25"/>
      <c r="IE2643" s="25"/>
      <c r="IF2643" s="25"/>
      <c r="IG2643" s="25"/>
      <c r="IH2643" s="25"/>
      <c r="II2643" s="25"/>
      <c r="IJ2643" s="25"/>
      <c r="IK2643" s="25"/>
      <c r="IL2643" s="25"/>
      <c r="IM2643" s="25"/>
      <c r="IN2643" s="25"/>
      <c r="IO2643" s="25"/>
      <c r="IP2643" s="25"/>
      <c r="IQ2643" s="25"/>
      <c r="IR2643" s="25"/>
      <c r="IS2643" s="25"/>
      <c r="IT2643" s="25"/>
      <c r="IU2643" s="25"/>
      <c r="IV2643" s="25"/>
    </row>
    <row r="2644" spans="1:256" x14ac:dyDescent="0.25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26"/>
      <c r="S2644" s="63"/>
      <c r="T2644" s="26"/>
      <c r="U2644" s="25"/>
      <c r="V2644" s="24"/>
      <c r="W2644" s="24"/>
      <c r="X2644" s="26"/>
      <c r="Y2644" s="26"/>
      <c r="Z2644" s="26"/>
      <c r="AA2644" s="26"/>
      <c r="AB2644" s="26"/>
      <c r="AC2644" s="26"/>
      <c r="AD2644" s="26"/>
      <c r="AG2644" s="25"/>
      <c r="AH2644" s="25"/>
      <c r="AI2644" s="25"/>
      <c r="AJ2644" s="25"/>
      <c r="AK2644" s="25"/>
      <c r="AL2644" s="25"/>
      <c r="AM2644" s="25"/>
      <c r="AN2644" s="25"/>
      <c r="AO2644" s="25"/>
      <c r="AP2644" s="25"/>
      <c r="AQ2644" s="25"/>
      <c r="AR2644" s="25"/>
      <c r="AS2644" s="25"/>
      <c r="AT2644" s="25"/>
      <c r="AU2644" s="25"/>
      <c r="AV2644" s="25"/>
      <c r="AW2644" s="25"/>
      <c r="AX2644" s="25"/>
      <c r="AY2644" s="25"/>
      <c r="AZ2644" s="25"/>
      <c r="BA2644" s="25"/>
      <c r="BB2644" s="25"/>
      <c r="BC2644" s="25"/>
      <c r="BD2644" s="25"/>
      <c r="BE2644" s="25"/>
      <c r="BF2644" s="25"/>
      <c r="BG2644" s="25"/>
      <c r="BH2644" s="25"/>
      <c r="BI2644" s="25"/>
      <c r="BJ2644" s="25"/>
      <c r="BK2644" s="25"/>
      <c r="BL2644" s="25"/>
      <c r="BM2644" s="25"/>
      <c r="BN2644" s="25"/>
      <c r="BO2644" s="25"/>
      <c r="BP2644" s="25"/>
      <c r="BQ2644" s="25"/>
      <c r="BR2644" s="25"/>
      <c r="BS2644" s="25"/>
      <c r="BT2644" s="25"/>
      <c r="BU2644" s="25"/>
      <c r="BV2644" s="25"/>
      <c r="BW2644" s="25"/>
      <c r="BX2644" s="25"/>
      <c r="BY2644" s="25"/>
      <c r="BZ2644" s="25"/>
      <c r="CA2644" s="25"/>
      <c r="CB2644" s="25"/>
      <c r="CC2644" s="25"/>
      <c r="CD2644" s="25"/>
      <c r="CE2644" s="25"/>
      <c r="CF2644" s="25"/>
      <c r="CG2644" s="25"/>
      <c r="CH2644" s="25"/>
      <c r="CI2644" s="25"/>
      <c r="CJ2644" s="25"/>
      <c r="CK2644" s="25"/>
      <c r="CL2644" s="25"/>
      <c r="CM2644" s="25"/>
      <c r="CN2644" s="25"/>
      <c r="CO2644" s="25"/>
      <c r="CP2644" s="25"/>
      <c r="CQ2644" s="25"/>
      <c r="CR2644" s="25"/>
      <c r="CS2644" s="25"/>
      <c r="CT2644" s="25"/>
      <c r="CU2644" s="25"/>
      <c r="CV2644" s="25"/>
      <c r="CW2644" s="25"/>
      <c r="CX2644" s="25"/>
      <c r="CY2644" s="25"/>
      <c r="CZ2644" s="25"/>
      <c r="DA2644" s="25"/>
      <c r="DB2644" s="25"/>
      <c r="DC2644" s="25"/>
      <c r="DD2644" s="25"/>
      <c r="DE2644" s="25"/>
      <c r="DF2644" s="25"/>
      <c r="DG2644" s="25"/>
      <c r="DH2644" s="25"/>
      <c r="DI2644" s="25"/>
      <c r="DJ2644" s="25"/>
      <c r="DK2644" s="25"/>
      <c r="DL2644" s="25"/>
      <c r="DM2644" s="25"/>
      <c r="DN2644" s="25"/>
      <c r="DO2644" s="25"/>
      <c r="DP2644" s="25"/>
      <c r="DQ2644" s="25"/>
      <c r="DR2644" s="25"/>
      <c r="DS2644" s="25"/>
      <c r="DT2644" s="25"/>
      <c r="DU2644" s="25"/>
      <c r="DV2644" s="25"/>
      <c r="DW2644" s="25"/>
      <c r="DX2644" s="25"/>
      <c r="DY2644" s="25"/>
      <c r="DZ2644" s="25"/>
      <c r="EA2644" s="25"/>
      <c r="EB2644" s="25"/>
      <c r="EC2644" s="25"/>
      <c r="ED2644" s="25"/>
      <c r="EE2644" s="25"/>
      <c r="EF2644" s="25"/>
      <c r="EG2644" s="25"/>
      <c r="EH2644" s="25"/>
      <c r="EI2644" s="25"/>
      <c r="EJ2644" s="25"/>
      <c r="EK2644" s="25"/>
      <c r="EL2644" s="25"/>
      <c r="EM2644" s="25"/>
      <c r="EN2644" s="25"/>
      <c r="EO2644" s="25"/>
      <c r="EP2644" s="25"/>
      <c r="EQ2644" s="25"/>
      <c r="ER2644" s="25"/>
      <c r="ES2644" s="25"/>
      <c r="ET2644" s="25"/>
      <c r="EU2644" s="25"/>
      <c r="EV2644" s="25"/>
      <c r="EW2644" s="25"/>
      <c r="EX2644" s="25"/>
      <c r="EY2644" s="25"/>
      <c r="EZ2644" s="25"/>
      <c r="FA2644" s="25"/>
      <c r="FB2644" s="25"/>
      <c r="FC2644" s="25"/>
      <c r="FD2644" s="25"/>
      <c r="FE2644" s="25"/>
      <c r="FF2644" s="25"/>
      <c r="FG2644" s="25"/>
      <c r="FH2644" s="25"/>
      <c r="FI2644" s="25"/>
      <c r="FJ2644" s="25"/>
      <c r="FK2644" s="25"/>
      <c r="FL2644" s="25"/>
      <c r="FM2644" s="25"/>
      <c r="FN2644" s="25"/>
      <c r="FO2644" s="25"/>
      <c r="FP2644" s="25"/>
      <c r="FQ2644" s="25"/>
      <c r="FR2644" s="25"/>
      <c r="FS2644" s="25"/>
      <c r="FT2644" s="25"/>
      <c r="FU2644" s="25"/>
      <c r="FV2644" s="25"/>
      <c r="FW2644" s="25"/>
      <c r="FX2644" s="25"/>
      <c r="FY2644" s="25"/>
      <c r="FZ2644" s="25"/>
      <c r="GA2644" s="25"/>
      <c r="GB2644" s="25"/>
      <c r="GC2644" s="25"/>
      <c r="GD2644" s="25"/>
      <c r="GE2644" s="25"/>
      <c r="GF2644" s="25"/>
      <c r="GG2644" s="25"/>
      <c r="GH2644" s="25"/>
      <c r="GI2644" s="25"/>
      <c r="GJ2644" s="25"/>
      <c r="GK2644" s="25"/>
      <c r="GL2644" s="25"/>
      <c r="GM2644" s="25"/>
      <c r="GN2644" s="25"/>
      <c r="GO2644" s="25"/>
      <c r="GP2644" s="25"/>
      <c r="GQ2644" s="25"/>
      <c r="GR2644" s="25"/>
      <c r="GS2644" s="25"/>
      <c r="GT2644" s="25"/>
      <c r="GU2644" s="25"/>
      <c r="GV2644" s="25"/>
      <c r="GW2644" s="25"/>
      <c r="GX2644" s="25"/>
      <c r="GY2644" s="25"/>
      <c r="GZ2644" s="25"/>
      <c r="HA2644" s="25"/>
      <c r="HB2644" s="25"/>
      <c r="HC2644" s="25"/>
      <c r="HD2644" s="25"/>
      <c r="HE2644" s="25"/>
      <c r="HF2644" s="25"/>
      <c r="HG2644" s="25"/>
      <c r="HH2644" s="25"/>
      <c r="HI2644" s="25"/>
      <c r="HJ2644" s="25"/>
      <c r="HK2644" s="25"/>
      <c r="HL2644" s="25"/>
      <c r="HM2644" s="25"/>
      <c r="HN2644" s="25"/>
      <c r="HO2644" s="25"/>
      <c r="HP2644" s="25"/>
      <c r="HQ2644" s="25"/>
      <c r="HR2644" s="25"/>
      <c r="HS2644" s="25"/>
      <c r="HT2644" s="25"/>
      <c r="HU2644" s="25"/>
      <c r="HV2644" s="25"/>
      <c r="HW2644" s="25"/>
      <c r="HX2644" s="25"/>
      <c r="HY2644" s="25"/>
      <c r="HZ2644" s="25"/>
      <c r="IA2644" s="25"/>
      <c r="IB2644" s="25"/>
      <c r="IC2644" s="25"/>
      <c r="ID2644" s="25"/>
      <c r="IE2644" s="25"/>
      <c r="IF2644" s="25"/>
      <c r="IG2644" s="25"/>
      <c r="IH2644" s="25"/>
      <c r="II2644" s="25"/>
      <c r="IJ2644" s="25"/>
      <c r="IK2644" s="25"/>
      <c r="IL2644" s="25"/>
      <c r="IM2644" s="25"/>
      <c r="IN2644" s="25"/>
      <c r="IO2644" s="25"/>
      <c r="IP2644" s="25"/>
      <c r="IQ2644" s="25"/>
      <c r="IR2644" s="25"/>
      <c r="IS2644" s="25"/>
      <c r="IT2644" s="25"/>
      <c r="IU2644" s="25"/>
      <c r="IV2644" s="25"/>
    </row>
    <row r="2645" spans="1:256" x14ac:dyDescent="0.25">
      <c r="A2645" s="26"/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  <c r="M2645" s="26"/>
      <c r="N2645" s="26"/>
      <c r="O2645" s="26"/>
      <c r="P2645" s="26"/>
      <c r="Q2645" s="26"/>
      <c r="R2645" s="26"/>
      <c r="S2645" s="63"/>
      <c r="T2645" s="26"/>
      <c r="U2645" s="25"/>
      <c r="V2645" s="24"/>
      <c r="W2645" s="24"/>
      <c r="X2645" s="26"/>
      <c r="Y2645" s="26"/>
      <c r="Z2645" s="26"/>
      <c r="AA2645" s="26"/>
      <c r="AB2645" s="26"/>
      <c r="AC2645" s="26"/>
      <c r="AD2645" s="26"/>
      <c r="AG2645" s="25"/>
      <c r="AH2645" s="25"/>
      <c r="AI2645" s="25"/>
      <c r="AJ2645" s="25"/>
      <c r="AK2645" s="25"/>
      <c r="AL2645" s="25"/>
      <c r="AM2645" s="25"/>
      <c r="AN2645" s="25"/>
      <c r="AO2645" s="25"/>
      <c r="AP2645" s="25"/>
      <c r="AQ2645" s="25"/>
      <c r="AR2645" s="25"/>
      <c r="AS2645" s="25"/>
      <c r="AT2645" s="25"/>
      <c r="AU2645" s="25"/>
      <c r="AV2645" s="25"/>
      <c r="AW2645" s="25"/>
      <c r="AX2645" s="25"/>
      <c r="AY2645" s="25"/>
      <c r="AZ2645" s="25"/>
      <c r="BA2645" s="25"/>
      <c r="BB2645" s="25"/>
      <c r="BC2645" s="25"/>
      <c r="BD2645" s="25"/>
      <c r="BE2645" s="25"/>
      <c r="BF2645" s="25"/>
      <c r="BG2645" s="25"/>
      <c r="BH2645" s="25"/>
      <c r="BI2645" s="25"/>
      <c r="BJ2645" s="25"/>
      <c r="BK2645" s="25"/>
      <c r="BL2645" s="25"/>
      <c r="BM2645" s="25"/>
      <c r="BN2645" s="25"/>
      <c r="BO2645" s="25"/>
      <c r="BP2645" s="25"/>
      <c r="BQ2645" s="25"/>
      <c r="BR2645" s="25"/>
      <c r="BS2645" s="25"/>
      <c r="BT2645" s="25"/>
      <c r="BU2645" s="25"/>
      <c r="BV2645" s="25"/>
      <c r="BW2645" s="25"/>
      <c r="BX2645" s="25"/>
      <c r="BY2645" s="25"/>
      <c r="BZ2645" s="25"/>
      <c r="CA2645" s="25"/>
      <c r="CB2645" s="25"/>
      <c r="CC2645" s="25"/>
      <c r="CD2645" s="25"/>
      <c r="CE2645" s="25"/>
      <c r="CF2645" s="25"/>
      <c r="CG2645" s="25"/>
      <c r="CH2645" s="25"/>
      <c r="CI2645" s="25"/>
      <c r="CJ2645" s="25"/>
      <c r="CK2645" s="25"/>
      <c r="CL2645" s="25"/>
      <c r="CM2645" s="25"/>
      <c r="CN2645" s="25"/>
      <c r="CO2645" s="25"/>
      <c r="CP2645" s="25"/>
      <c r="CQ2645" s="25"/>
      <c r="CR2645" s="25"/>
      <c r="CS2645" s="25"/>
      <c r="CT2645" s="25"/>
      <c r="CU2645" s="25"/>
      <c r="CV2645" s="25"/>
      <c r="CW2645" s="25"/>
      <c r="CX2645" s="25"/>
      <c r="CY2645" s="25"/>
      <c r="CZ2645" s="25"/>
      <c r="DA2645" s="25"/>
      <c r="DB2645" s="25"/>
      <c r="DC2645" s="25"/>
      <c r="DD2645" s="25"/>
      <c r="DE2645" s="25"/>
      <c r="DF2645" s="25"/>
      <c r="DG2645" s="25"/>
      <c r="DH2645" s="25"/>
      <c r="DI2645" s="25"/>
      <c r="DJ2645" s="25"/>
      <c r="DK2645" s="25"/>
      <c r="DL2645" s="25"/>
      <c r="DM2645" s="25"/>
      <c r="DN2645" s="25"/>
      <c r="DO2645" s="25"/>
      <c r="DP2645" s="25"/>
      <c r="DQ2645" s="25"/>
      <c r="DR2645" s="25"/>
      <c r="DS2645" s="25"/>
      <c r="DT2645" s="25"/>
      <c r="DU2645" s="25"/>
      <c r="DV2645" s="25"/>
      <c r="DW2645" s="25"/>
      <c r="DX2645" s="25"/>
      <c r="DY2645" s="25"/>
      <c r="DZ2645" s="25"/>
      <c r="EA2645" s="25"/>
      <c r="EB2645" s="25"/>
      <c r="EC2645" s="25"/>
      <c r="ED2645" s="25"/>
      <c r="EE2645" s="25"/>
      <c r="EF2645" s="25"/>
      <c r="EG2645" s="25"/>
      <c r="EH2645" s="25"/>
      <c r="EI2645" s="25"/>
      <c r="EJ2645" s="25"/>
      <c r="EK2645" s="25"/>
      <c r="EL2645" s="25"/>
      <c r="EM2645" s="25"/>
      <c r="EN2645" s="25"/>
      <c r="EO2645" s="25"/>
      <c r="EP2645" s="25"/>
      <c r="EQ2645" s="25"/>
      <c r="ER2645" s="25"/>
      <c r="ES2645" s="25"/>
      <c r="ET2645" s="25"/>
      <c r="EU2645" s="25"/>
      <c r="EV2645" s="25"/>
      <c r="EW2645" s="25"/>
      <c r="EX2645" s="25"/>
      <c r="EY2645" s="25"/>
      <c r="EZ2645" s="25"/>
      <c r="FA2645" s="25"/>
      <c r="FB2645" s="25"/>
      <c r="FC2645" s="25"/>
      <c r="FD2645" s="25"/>
      <c r="FE2645" s="25"/>
      <c r="FF2645" s="25"/>
      <c r="FG2645" s="25"/>
      <c r="FH2645" s="25"/>
      <c r="FI2645" s="25"/>
      <c r="FJ2645" s="25"/>
      <c r="FK2645" s="25"/>
      <c r="FL2645" s="25"/>
      <c r="FM2645" s="25"/>
      <c r="FN2645" s="25"/>
      <c r="FO2645" s="25"/>
      <c r="FP2645" s="25"/>
      <c r="FQ2645" s="25"/>
      <c r="FR2645" s="25"/>
      <c r="FS2645" s="25"/>
      <c r="FT2645" s="25"/>
      <c r="FU2645" s="25"/>
      <c r="FV2645" s="25"/>
      <c r="FW2645" s="25"/>
      <c r="FX2645" s="25"/>
      <c r="FY2645" s="25"/>
      <c r="FZ2645" s="25"/>
      <c r="GA2645" s="25"/>
      <c r="GB2645" s="25"/>
      <c r="GC2645" s="25"/>
      <c r="GD2645" s="25"/>
      <c r="GE2645" s="25"/>
      <c r="GF2645" s="25"/>
      <c r="GG2645" s="25"/>
      <c r="GH2645" s="25"/>
      <c r="GI2645" s="25"/>
      <c r="GJ2645" s="25"/>
      <c r="GK2645" s="25"/>
      <c r="GL2645" s="25"/>
      <c r="GM2645" s="25"/>
      <c r="GN2645" s="25"/>
      <c r="GO2645" s="25"/>
      <c r="GP2645" s="25"/>
      <c r="GQ2645" s="25"/>
      <c r="GR2645" s="25"/>
      <c r="GS2645" s="25"/>
      <c r="GT2645" s="25"/>
      <c r="GU2645" s="25"/>
      <c r="GV2645" s="25"/>
      <c r="GW2645" s="25"/>
      <c r="GX2645" s="25"/>
      <c r="GY2645" s="25"/>
      <c r="GZ2645" s="25"/>
      <c r="HA2645" s="25"/>
      <c r="HB2645" s="25"/>
      <c r="HC2645" s="25"/>
      <c r="HD2645" s="25"/>
      <c r="HE2645" s="25"/>
      <c r="HF2645" s="25"/>
      <c r="HG2645" s="25"/>
      <c r="HH2645" s="25"/>
      <c r="HI2645" s="25"/>
      <c r="HJ2645" s="25"/>
      <c r="HK2645" s="25"/>
      <c r="HL2645" s="25"/>
      <c r="HM2645" s="25"/>
      <c r="HN2645" s="25"/>
      <c r="HO2645" s="25"/>
      <c r="HP2645" s="25"/>
      <c r="HQ2645" s="25"/>
      <c r="HR2645" s="25"/>
      <c r="HS2645" s="25"/>
      <c r="HT2645" s="25"/>
      <c r="HU2645" s="25"/>
      <c r="HV2645" s="25"/>
      <c r="HW2645" s="25"/>
      <c r="HX2645" s="25"/>
      <c r="HY2645" s="25"/>
      <c r="HZ2645" s="25"/>
      <c r="IA2645" s="25"/>
      <c r="IB2645" s="25"/>
      <c r="IC2645" s="25"/>
      <c r="ID2645" s="25"/>
      <c r="IE2645" s="25"/>
      <c r="IF2645" s="25"/>
      <c r="IG2645" s="25"/>
      <c r="IH2645" s="25"/>
      <c r="II2645" s="25"/>
      <c r="IJ2645" s="25"/>
      <c r="IK2645" s="25"/>
      <c r="IL2645" s="25"/>
      <c r="IM2645" s="25"/>
      <c r="IN2645" s="25"/>
      <c r="IO2645" s="25"/>
      <c r="IP2645" s="25"/>
      <c r="IQ2645" s="25"/>
      <c r="IR2645" s="25"/>
      <c r="IS2645" s="25"/>
      <c r="IT2645" s="25"/>
      <c r="IU2645" s="25"/>
      <c r="IV2645" s="25"/>
    </row>
    <row r="2646" spans="1:256" x14ac:dyDescent="0.25">
      <c r="A2646" s="26"/>
      <c r="B2646" s="26"/>
      <c r="C2646" s="26"/>
      <c r="D2646" s="26"/>
      <c r="E2646" s="26"/>
      <c r="F2646" s="26"/>
      <c r="G2646" s="26"/>
      <c r="H2646" s="26"/>
      <c r="I2646" s="26"/>
      <c r="J2646" s="26"/>
      <c r="K2646" s="26"/>
      <c r="L2646" s="26"/>
      <c r="M2646" s="26"/>
      <c r="N2646" s="26"/>
      <c r="O2646" s="26"/>
      <c r="P2646" s="26"/>
      <c r="Q2646" s="26"/>
      <c r="R2646" s="26"/>
      <c r="S2646" s="63"/>
      <c r="T2646" s="26"/>
      <c r="U2646" s="25"/>
      <c r="V2646" s="24"/>
      <c r="W2646" s="24"/>
      <c r="X2646" s="26"/>
      <c r="Y2646" s="26"/>
      <c r="Z2646" s="26"/>
      <c r="AA2646" s="26"/>
      <c r="AB2646" s="26"/>
      <c r="AC2646" s="26"/>
      <c r="AD2646" s="26"/>
      <c r="AG2646" s="25"/>
      <c r="AH2646" s="25"/>
      <c r="AI2646" s="25"/>
      <c r="AJ2646" s="25"/>
      <c r="AK2646" s="25"/>
      <c r="AL2646" s="25"/>
      <c r="AM2646" s="25"/>
      <c r="AN2646" s="25"/>
      <c r="AO2646" s="25"/>
      <c r="AP2646" s="25"/>
      <c r="AQ2646" s="25"/>
      <c r="AR2646" s="25"/>
      <c r="AS2646" s="25"/>
      <c r="AT2646" s="25"/>
      <c r="AU2646" s="25"/>
      <c r="AV2646" s="25"/>
      <c r="AW2646" s="25"/>
      <c r="AX2646" s="25"/>
      <c r="AY2646" s="25"/>
      <c r="AZ2646" s="25"/>
      <c r="BA2646" s="25"/>
      <c r="BB2646" s="25"/>
      <c r="BC2646" s="25"/>
      <c r="BD2646" s="25"/>
      <c r="BE2646" s="25"/>
      <c r="BF2646" s="25"/>
      <c r="BG2646" s="25"/>
      <c r="BH2646" s="25"/>
      <c r="BI2646" s="25"/>
      <c r="BJ2646" s="25"/>
      <c r="BK2646" s="25"/>
      <c r="BL2646" s="25"/>
      <c r="BM2646" s="25"/>
      <c r="BN2646" s="25"/>
      <c r="BO2646" s="25"/>
      <c r="BP2646" s="25"/>
      <c r="BQ2646" s="25"/>
      <c r="BR2646" s="25"/>
      <c r="BS2646" s="25"/>
      <c r="BT2646" s="25"/>
      <c r="BU2646" s="25"/>
      <c r="BV2646" s="25"/>
      <c r="BW2646" s="25"/>
      <c r="BX2646" s="25"/>
      <c r="BY2646" s="25"/>
      <c r="BZ2646" s="25"/>
      <c r="CA2646" s="25"/>
      <c r="CB2646" s="25"/>
      <c r="CC2646" s="25"/>
      <c r="CD2646" s="25"/>
      <c r="CE2646" s="25"/>
      <c r="CF2646" s="25"/>
      <c r="CG2646" s="25"/>
      <c r="CH2646" s="25"/>
      <c r="CI2646" s="25"/>
      <c r="CJ2646" s="25"/>
      <c r="CK2646" s="25"/>
      <c r="CL2646" s="25"/>
      <c r="CM2646" s="25"/>
      <c r="CN2646" s="25"/>
      <c r="CO2646" s="25"/>
      <c r="CP2646" s="25"/>
      <c r="CQ2646" s="25"/>
      <c r="CR2646" s="25"/>
      <c r="CS2646" s="25"/>
      <c r="CT2646" s="25"/>
      <c r="CU2646" s="25"/>
      <c r="CV2646" s="25"/>
      <c r="CW2646" s="25"/>
      <c r="CX2646" s="25"/>
      <c r="CY2646" s="25"/>
      <c r="CZ2646" s="25"/>
      <c r="DA2646" s="25"/>
      <c r="DB2646" s="25"/>
      <c r="DC2646" s="25"/>
      <c r="DD2646" s="25"/>
      <c r="DE2646" s="25"/>
      <c r="DF2646" s="25"/>
      <c r="DG2646" s="25"/>
      <c r="DH2646" s="25"/>
      <c r="DI2646" s="25"/>
      <c r="DJ2646" s="25"/>
      <c r="DK2646" s="25"/>
      <c r="DL2646" s="25"/>
      <c r="DM2646" s="25"/>
      <c r="DN2646" s="25"/>
      <c r="DO2646" s="25"/>
      <c r="DP2646" s="25"/>
      <c r="DQ2646" s="25"/>
      <c r="DR2646" s="25"/>
      <c r="DS2646" s="25"/>
      <c r="DT2646" s="25"/>
      <c r="DU2646" s="25"/>
      <c r="DV2646" s="25"/>
      <c r="DW2646" s="25"/>
      <c r="DX2646" s="25"/>
      <c r="DY2646" s="25"/>
      <c r="DZ2646" s="25"/>
      <c r="EA2646" s="25"/>
      <c r="EB2646" s="25"/>
      <c r="EC2646" s="25"/>
      <c r="ED2646" s="25"/>
      <c r="EE2646" s="25"/>
      <c r="EF2646" s="25"/>
      <c r="EG2646" s="25"/>
      <c r="EH2646" s="25"/>
      <c r="EI2646" s="25"/>
      <c r="EJ2646" s="25"/>
      <c r="EK2646" s="25"/>
      <c r="EL2646" s="25"/>
      <c r="EM2646" s="25"/>
      <c r="EN2646" s="25"/>
      <c r="EO2646" s="25"/>
      <c r="EP2646" s="25"/>
      <c r="EQ2646" s="25"/>
      <c r="ER2646" s="25"/>
      <c r="ES2646" s="25"/>
      <c r="ET2646" s="25"/>
      <c r="EU2646" s="25"/>
      <c r="EV2646" s="25"/>
      <c r="EW2646" s="25"/>
      <c r="EX2646" s="25"/>
      <c r="EY2646" s="25"/>
      <c r="EZ2646" s="25"/>
      <c r="FA2646" s="25"/>
      <c r="FB2646" s="25"/>
      <c r="FC2646" s="25"/>
      <c r="FD2646" s="25"/>
      <c r="FE2646" s="25"/>
      <c r="FF2646" s="25"/>
      <c r="FG2646" s="25"/>
      <c r="FH2646" s="25"/>
      <c r="FI2646" s="25"/>
      <c r="FJ2646" s="25"/>
      <c r="FK2646" s="25"/>
      <c r="FL2646" s="25"/>
      <c r="FM2646" s="25"/>
      <c r="FN2646" s="25"/>
      <c r="FO2646" s="25"/>
      <c r="FP2646" s="25"/>
      <c r="FQ2646" s="25"/>
      <c r="FR2646" s="25"/>
      <c r="FS2646" s="25"/>
      <c r="FT2646" s="25"/>
      <c r="FU2646" s="25"/>
      <c r="FV2646" s="25"/>
      <c r="FW2646" s="25"/>
      <c r="FX2646" s="25"/>
      <c r="FY2646" s="25"/>
      <c r="FZ2646" s="25"/>
      <c r="GA2646" s="25"/>
      <c r="GB2646" s="25"/>
      <c r="GC2646" s="25"/>
      <c r="GD2646" s="25"/>
      <c r="GE2646" s="25"/>
      <c r="GF2646" s="25"/>
      <c r="GG2646" s="25"/>
      <c r="GH2646" s="25"/>
      <c r="GI2646" s="25"/>
      <c r="GJ2646" s="25"/>
      <c r="GK2646" s="25"/>
      <c r="GL2646" s="25"/>
      <c r="GM2646" s="25"/>
      <c r="GN2646" s="25"/>
      <c r="GO2646" s="25"/>
      <c r="GP2646" s="25"/>
      <c r="GQ2646" s="25"/>
      <c r="GR2646" s="25"/>
      <c r="GS2646" s="25"/>
      <c r="GT2646" s="25"/>
      <c r="GU2646" s="25"/>
      <c r="GV2646" s="25"/>
      <c r="GW2646" s="25"/>
      <c r="GX2646" s="25"/>
      <c r="GY2646" s="25"/>
      <c r="GZ2646" s="25"/>
      <c r="HA2646" s="25"/>
      <c r="HB2646" s="25"/>
      <c r="HC2646" s="25"/>
      <c r="HD2646" s="25"/>
      <c r="HE2646" s="25"/>
      <c r="HF2646" s="25"/>
      <c r="HG2646" s="25"/>
      <c r="HH2646" s="25"/>
      <c r="HI2646" s="25"/>
      <c r="HJ2646" s="25"/>
      <c r="HK2646" s="25"/>
      <c r="HL2646" s="25"/>
      <c r="HM2646" s="25"/>
      <c r="HN2646" s="25"/>
      <c r="HO2646" s="25"/>
      <c r="HP2646" s="25"/>
      <c r="HQ2646" s="25"/>
      <c r="HR2646" s="25"/>
      <c r="HS2646" s="25"/>
      <c r="HT2646" s="25"/>
      <c r="HU2646" s="25"/>
      <c r="HV2646" s="25"/>
      <c r="HW2646" s="25"/>
      <c r="HX2646" s="25"/>
      <c r="HY2646" s="25"/>
      <c r="HZ2646" s="25"/>
      <c r="IA2646" s="25"/>
      <c r="IB2646" s="25"/>
      <c r="IC2646" s="25"/>
      <c r="ID2646" s="25"/>
      <c r="IE2646" s="25"/>
      <c r="IF2646" s="25"/>
      <c r="IG2646" s="25"/>
      <c r="IH2646" s="25"/>
      <c r="II2646" s="25"/>
      <c r="IJ2646" s="25"/>
      <c r="IK2646" s="25"/>
      <c r="IL2646" s="25"/>
      <c r="IM2646" s="25"/>
      <c r="IN2646" s="25"/>
      <c r="IO2646" s="25"/>
      <c r="IP2646" s="25"/>
      <c r="IQ2646" s="25"/>
      <c r="IR2646" s="25"/>
      <c r="IS2646" s="25"/>
      <c r="IT2646" s="25"/>
      <c r="IU2646" s="25"/>
      <c r="IV2646" s="25"/>
    </row>
    <row r="2647" spans="1:256" x14ac:dyDescent="0.25">
      <c r="A2647" s="26"/>
      <c r="B2647" s="26"/>
      <c r="C2647" s="26"/>
      <c r="D2647" s="26"/>
      <c r="E2647" s="26"/>
      <c r="F2647" s="26"/>
      <c r="G2647" s="26"/>
      <c r="H2647" s="26"/>
      <c r="I2647" s="26"/>
      <c r="J2647" s="26"/>
      <c r="K2647" s="26"/>
      <c r="L2647" s="26"/>
      <c r="M2647" s="26"/>
      <c r="N2647" s="26"/>
      <c r="O2647" s="26"/>
      <c r="P2647" s="26"/>
      <c r="Q2647" s="26"/>
      <c r="R2647" s="26"/>
      <c r="S2647" s="63"/>
      <c r="T2647" s="26"/>
      <c r="U2647" s="25"/>
      <c r="V2647" s="24"/>
      <c r="W2647" s="24"/>
      <c r="X2647" s="26"/>
      <c r="Y2647" s="26"/>
      <c r="Z2647" s="26"/>
      <c r="AA2647" s="26"/>
      <c r="AB2647" s="26"/>
      <c r="AC2647" s="26"/>
      <c r="AD2647" s="26"/>
      <c r="AG2647" s="25"/>
      <c r="AH2647" s="25"/>
      <c r="AI2647" s="25"/>
      <c r="AJ2647" s="25"/>
      <c r="AK2647" s="25"/>
      <c r="AL2647" s="25"/>
      <c r="AM2647" s="25"/>
      <c r="AN2647" s="25"/>
      <c r="AO2647" s="25"/>
      <c r="AP2647" s="25"/>
      <c r="AQ2647" s="25"/>
      <c r="AR2647" s="25"/>
      <c r="AS2647" s="25"/>
      <c r="AT2647" s="25"/>
      <c r="AU2647" s="25"/>
      <c r="AV2647" s="25"/>
      <c r="AW2647" s="25"/>
      <c r="AX2647" s="25"/>
      <c r="AY2647" s="25"/>
      <c r="AZ2647" s="25"/>
      <c r="BA2647" s="25"/>
      <c r="BB2647" s="25"/>
      <c r="BC2647" s="25"/>
      <c r="BD2647" s="25"/>
      <c r="BE2647" s="25"/>
      <c r="BF2647" s="25"/>
      <c r="BG2647" s="25"/>
      <c r="BH2647" s="25"/>
      <c r="BI2647" s="25"/>
      <c r="BJ2647" s="25"/>
      <c r="BK2647" s="25"/>
      <c r="BL2647" s="25"/>
      <c r="BM2647" s="25"/>
      <c r="BN2647" s="25"/>
      <c r="BO2647" s="25"/>
      <c r="BP2647" s="25"/>
      <c r="BQ2647" s="25"/>
      <c r="BR2647" s="25"/>
      <c r="BS2647" s="25"/>
      <c r="BT2647" s="25"/>
      <c r="BU2647" s="25"/>
      <c r="BV2647" s="25"/>
      <c r="BW2647" s="25"/>
      <c r="BX2647" s="25"/>
      <c r="BY2647" s="25"/>
      <c r="BZ2647" s="25"/>
      <c r="CA2647" s="25"/>
      <c r="CB2647" s="25"/>
      <c r="CC2647" s="25"/>
      <c r="CD2647" s="25"/>
      <c r="CE2647" s="25"/>
      <c r="CF2647" s="25"/>
      <c r="CG2647" s="25"/>
      <c r="CH2647" s="25"/>
      <c r="CI2647" s="25"/>
      <c r="CJ2647" s="25"/>
      <c r="CK2647" s="25"/>
      <c r="CL2647" s="25"/>
      <c r="CM2647" s="25"/>
      <c r="CN2647" s="25"/>
      <c r="CO2647" s="25"/>
      <c r="CP2647" s="25"/>
      <c r="CQ2647" s="25"/>
      <c r="CR2647" s="25"/>
      <c r="CS2647" s="25"/>
      <c r="CT2647" s="25"/>
      <c r="CU2647" s="25"/>
      <c r="CV2647" s="25"/>
      <c r="CW2647" s="25"/>
      <c r="CX2647" s="25"/>
      <c r="CY2647" s="25"/>
      <c r="CZ2647" s="25"/>
      <c r="DA2647" s="25"/>
      <c r="DB2647" s="25"/>
      <c r="DC2647" s="25"/>
      <c r="DD2647" s="25"/>
      <c r="DE2647" s="25"/>
      <c r="DF2647" s="25"/>
      <c r="DG2647" s="25"/>
      <c r="DH2647" s="25"/>
      <c r="DI2647" s="25"/>
      <c r="DJ2647" s="25"/>
      <c r="DK2647" s="25"/>
      <c r="DL2647" s="25"/>
      <c r="DM2647" s="25"/>
      <c r="DN2647" s="25"/>
      <c r="DO2647" s="25"/>
      <c r="DP2647" s="25"/>
      <c r="DQ2647" s="25"/>
      <c r="DR2647" s="25"/>
      <c r="DS2647" s="25"/>
      <c r="DT2647" s="25"/>
      <c r="DU2647" s="25"/>
      <c r="DV2647" s="25"/>
      <c r="DW2647" s="25"/>
      <c r="DX2647" s="25"/>
      <c r="DY2647" s="25"/>
      <c r="DZ2647" s="25"/>
      <c r="EA2647" s="25"/>
      <c r="EB2647" s="25"/>
      <c r="EC2647" s="25"/>
      <c r="ED2647" s="25"/>
      <c r="EE2647" s="25"/>
      <c r="EF2647" s="25"/>
      <c r="EG2647" s="25"/>
      <c r="EH2647" s="25"/>
      <c r="EI2647" s="25"/>
      <c r="EJ2647" s="25"/>
      <c r="EK2647" s="25"/>
      <c r="EL2647" s="25"/>
      <c r="EM2647" s="25"/>
      <c r="EN2647" s="25"/>
      <c r="EO2647" s="25"/>
      <c r="EP2647" s="25"/>
      <c r="EQ2647" s="25"/>
      <c r="ER2647" s="25"/>
      <c r="ES2647" s="25"/>
      <c r="ET2647" s="25"/>
      <c r="EU2647" s="25"/>
      <c r="EV2647" s="25"/>
      <c r="EW2647" s="25"/>
      <c r="EX2647" s="25"/>
      <c r="EY2647" s="25"/>
      <c r="EZ2647" s="25"/>
      <c r="FA2647" s="25"/>
      <c r="FB2647" s="25"/>
      <c r="FC2647" s="25"/>
      <c r="FD2647" s="25"/>
      <c r="FE2647" s="25"/>
      <c r="FF2647" s="25"/>
      <c r="FG2647" s="25"/>
      <c r="FH2647" s="25"/>
      <c r="FI2647" s="25"/>
      <c r="FJ2647" s="25"/>
      <c r="FK2647" s="25"/>
      <c r="FL2647" s="25"/>
      <c r="FM2647" s="25"/>
      <c r="FN2647" s="25"/>
      <c r="FO2647" s="25"/>
      <c r="FP2647" s="25"/>
      <c r="FQ2647" s="25"/>
      <c r="FR2647" s="25"/>
      <c r="FS2647" s="25"/>
      <c r="FT2647" s="25"/>
      <c r="FU2647" s="25"/>
      <c r="FV2647" s="25"/>
      <c r="FW2647" s="25"/>
      <c r="FX2647" s="25"/>
      <c r="FY2647" s="25"/>
      <c r="FZ2647" s="25"/>
      <c r="GA2647" s="25"/>
      <c r="GB2647" s="25"/>
      <c r="GC2647" s="25"/>
      <c r="GD2647" s="25"/>
      <c r="GE2647" s="25"/>
      <c r="GF2647" s="25"/>
      <c r="GG2647" s="25"/>
      <c r="GH2647" s="25"/>
      <c r="GI2647" s="25"/>
      <c r="GJ2647" s="25"/>
      <c r="GK2647" s="25"/>
      <c r="GL2647" s="25"/>
      <c r="GM2647" s="25"/>
      <c r="GN2647" s="25"/>
      <c r="GO2647" s="25"/>
      <c r="GP2647" s="25"/>
      <c r="GQ2647" s="25"/>
      <c r="GR2647" s="25"/>
      <c r="GS2647" s="25"/>
      <c r="GT2647" s="25"/>
      <c r="GU2647" s="25"/>
      <c r="GV2647" s="25"/>
      <c r="GW2647" s="25"/>
      <c r="GX2647" s="25"/>
      <c r="GY2647" s="25"/>
      <c r="GZ2647" s="25"/>
      <c r="HA2647" s="25"/>
      <c r="HB2647" s="25"/>
      <c r="HC2647" s="25"/>
      <c r="HD2647" s="25"/>
      <c r="HE2647" s="25"/>
      <c r="HF2647" s="25"/>
      <c r="HG2647" s="25"/>
      <c r="HH2647" s="25"/>
      <c r="HI2647" s="25"/>
      <c r="HJ2647" s="25"/>
      <c r="HK2647" s="25"/>
      <c r="HL2647" s="25"/>
      <c r="HM2647" s="25"/>
      <c r="HN2647" s="25"/>
      <c r="HO2647" s="25"/>
      <c r="HP2647" s="25"/>
      <c r="HQ2647" s="25"/>
      <c r="HR2647" s="25"/>
      <c r="HS2647" s="25"/>
      <c r="HT2647" s="25"/>
      <c r="HU2647" s="25"/>
      <c r="HV2647" s="25"/>
      <c r="HW2647" s="25"/>
      <c r="HX2647" s="25"/>
      <c r="HY2647" s="25"/>
      <c r="HZ2647" s="25"/>
      <c r="IA2647" s="25"/>
      <c r="IB2647" s="25"/>
      <c r="IC2647" s="25"/>
      <c r="ID2647" s="25"/>
      <c r="IE2647" s="25"/>
      <c r="IF2647" s="25"/>
      <c r="IG2647" s="25"/>
      <c r="IH2647" s="25"/>
      <c r="II2647" s="25"/>
      <c r="IJ2647" s="25"/>
      <c r="IK2647" s="25"/>
      <c r="IL2647" s="25"/>
      <c r="IM2647" s="25"/>
      <c r="IN2647" s="25"/>
      <c r="IO2647" s="25"/>
      <c r="IP2647" s="25"/>
      <c r="IQ2647" s="25"/>
      <c r="IR2647" s="25"/>
      <c r="IS2647" s="25"/>
      <c r="IT2647" s="25"/>
      <c r="IU2647" s="25"/>
      <c r="IV2647" s="25"/>
    </row>
    <row r="2648" spans="1:256" x14ac:dyDescent="0.25">
      <c r="A2648" s="26"/>
      <c r="B2648" s="26"/>
      <c r="C2648" s="26"/>
      <c r="D2648" s="26"/>
      <c r="E2648" s="26"/>
      <c r="F2648" s="26"/>
      <c r="G2648" s="26"/>
      <c r="H2648" s="26"/>
      <c r="I2648" s="26"/>
      <c r="J2648" s="26"/>
      <c r="K2648" s="26"/>
      <c r="L2648" s="26"/>
      <c r="M2648" s="26"/>
      <c r="N2648" s="26"/>
      <c r="O2648" s="26"/>
      <c r="P2648" s="26"/>
      <c r="Q2648" s="26"/>
      <c r="R2648" s="26"/>
      <c r="S2648" s="63"/>
      <c r="T2648" s="26"/>
      <c r="U2648" s="25"/>
      <c r="V2648" s="24"/>
      <c r="W2648" s="24"/>
      <c r="X2648" s="26"/>
      <c r="Y2648" s="26"/>
      <c r="Z2648" s="26"/>
      <c r="AA2648" s="26"/>
      <c r="AB2648" s="26"/>
      <c r="AC2648" s="26"/>
      <c r="AD2648" s="26"/>
      <c r="AG2648" s="25"/>
      <c r="AH2648" s="25"/>
      <c r="AI2648" s="25"/>
      <c r="AJ2648" s="25"/>
      <c r="AK2648" s="25"/>
      <c r="AL2648" s="25"/>
      <c r="AM2648" s="25"/>
      <c r="AN2648" s="25"/>
      <c r="AO2648" s="25"/>
      <c r="AP2648" s="25"/>
      <c r="AQ2648" s="25"/>
      <c r="AR2648" s="25"/>
      <c r="AS2648" s="25"/>
      <c r="AT2648" s="25"/>
      <c r="AU2648" s="25"/>
      <c r="AV2648" s="25"/>
      <c r="AW2648" s="25"/>
      <c r="AX2648" s="25"/>
      <c r="AY2648" s="25"/>
      <c r="AZ2648" s="25"/>
      <c r="BA2648" s="25"/>
      <c r="BB2648" s="25"/>
      <c r="BC2648" s="25"/>
      <c r="BD2648" s="25"/>
      <c r="BE2648" s="25"/>
      <c r="BF2648" s="25"/>
      <c r="BG2648" s="25"/>
      <c r="BH2648" s="25"/>
      <c r="BI2648" s="25"/>
      <c r="BJ2648" s="25"/>
      <c r="BK2648" s="25"/>
      <c r="BL2648" s="25"/>
      <c r="BM2648" s="25"/>
      <c r="BN2648" s="25"/>
      <c r="BO2648" s="25"/>
      <c r="BP2648" s="25"/>
      <c r="BQ2648" s="25"/>
      <c r="BR2648" s="25"/>
      <c r="BS2648" s="25"/>
      <c r="BT2648" s="25"/>
      <c r="BU2648" s="25"/>
      <c r="BV2648" s="25"/>
      <c r="BW2648" s="25"/>
      <c r="BX2648" s="25"/>
      <c r="BY2648" s="25"/>
      <c r="BZ2648" s="25"/>
      <c r="CA2648" s="25"/>
      <c r="CB2648" s="25"/>
      <c r="CC2648" s="25"/>
      <c r="CD2648" s="25"/>
      <c r="CE2648" s="25"/>
      <c r="CF2648" s="25"/>
      <c r="CG2648" s="25"/>
      <c r="CH2648" s="25"/>
      <c r="CI2648" s="25"/>
      <c r="CJ2648" s="25"/>
      <c r="CK2648" s="25"/>
      <c r="CL2648" s="25"/>
      <c r="CM2648" s="25"/>
      <c r="CN2648" s="25"/>
      <c r="CO2648" s="25"/>
      <c r="CP2648" s="25"/>
      <c r="CQ2648" s="25"/>
      <c r="CR2648" s="25"/>
      <c r="CS2648" s="25"/>
      <c r="CT2648" s="25"/>
      <c r="CU2648" s="25"/>
      <c r="CV2648" s="25"/>
      <c r="CW2648" s="25"/>
      <c r="CX2648" s="25"/>
      <c r="CY2648" s="25"/>
      <c r="CZ2648" s="25"/>
      <c r="DA2648" s="25"/>
      <c r="DB2648" s="25"/>
      <c r="DC2648" s="25"/>
      <c r="DD2648" s="25"/>
      <c r="DE2648" s="25"/>
      <c r="DF2648" s="25"/>
      <c r="DG2648" s="25"/>
      <c r="DH2648" s="25"/>
      <c r="DI2648" s="25"/>
      <c r="DJ2648" s="25"/>
      <c r="DK2648" s="25"/>
      <c r="DL2648" s="25"/>
      <c r="DM2648" s="25"/>
      <c r="DN2648" s="25"/>
      <c r="DO2648" s="25"/>
      <c r="DP2648" s="25"/>
      <c r="DQ2648" s="25"/>
      <c r="DR2648" s="25"/>
      <c r="DS2648" s="25"/>
      <c r="DT2648" s="25"/>
      <c r="DU2648" s="25"/>
      <c r="DV2648" s="25"/>
      <c r="DW2648" s="25"/>
      <c r="DX2648" s="25"/>
      <c r="DY2648" s="25"/>
      <c r="DZ2648" s="25"/>
      <c r="EA2648" s="25"/>
      <c r="EB2648" s="25"/>
      <c r="EC2648" s="25"/>
      <c r="ED2648" s="25"/>
      <c r="EE2648" s="25"/>
      <c r="EF2648" s="25"/>
      <c r="EG2648" s="25"/>
      <c r="EH2648" s="25"/>
      <c r="EI2648" s="25"/>
      <c r="EJ2648" s="25"/>
      <c r="EK2648" s="25"/>
      <c r="EL2648" s="25"/>
      <c r="EM2648" s="25"/>
      <c r="EN2648" s="25"/>
      <c r="EO2648" s="25"/>
      <c r="EP2648" s="25"/>
      <c r="EQ2648" s="25"/>
      <c r="ER2648" s="25"/>
      <c r="ES2648" s="25"/>
      <c r="ET2648" s="25"/>
      <c r="EU2648" s="25"/>
      <c r="EV2648" s="25"/>
      <c r="EW2648" s="25"/>
      <c r="EX2648" s="25"/>
      <c r="EY2648" s="25"/>
      <c r="EZ2648" s="25"/>
      <c r="FA2648" s="25"/>
      <c r="FB2648" s="25"/>
      <c r="FC2648" s="25"/>
      <c r="FD2648" s="25"/>
      <c r="FE2648" s="25"/>
      <c r="FF2648" s="25"/>
      <c r="FG2648" s="25"/>
      <c r="FH2648" s="25"/>
      <c r="FI2648" s="25"/>
      <c r="FJ2648" s="25"/>
      <c r="FK2648" s="25"/>
      <c r="FL2648" s="25"/>
      <c r="FM2648" s="25"/>
      <c r="FN2648" s="25"/>
      <c r="FO2648" s="25"/>
      <c r="FP2648" s="25"/>
      <c r="FQ2648" s="25"/>
      <c r="FR2648" s="25"/>
      <c r="FS2648" s="25"/>
      <c r="FT2648" s="25"/>
      <c r="FU2648" s="25"/>
      <c r="FV2648" s="25"/>
      <c r="FW2648" s="25"/>
      <c r="FX2648" s="25"/>
      <c r="FY2648" s="25"/>
      <c r="FZ2648" s="25"/>
      <c r="GA2648" s="25"/>
      <c r="GB2648" s="25"/>
      <c r="GC2648" s="25"/>
      <c r="GD2648" s="25"/>
      <c r="GE2648" s="25"/>
      <c r="GF2648" s="25"/>
      <c r="GG2648" s="25"/>
      <c r="GH2648" s="25"/>
      <c r="GI2648" s="25"/>
      <c r="GJ2648" s="25"/>
      <c r="GK2648" s="25"/>
      <c r="GL2648" s="25"/>
      <c r="GM2648" s="25"/>
      <c r="GN2648" s="25"/>
      <c r="GO2648" s="25"/>
      <c r="GP2648" s="25"/>
      <c r="GQ2648" s="25"/>
      <c r="GR2648" s="25"/>
      <c r="GS2648" s="25"/>
      <c r="GT2648" s="25"/>
      <c r="GU2648" s="25"/>
      <c r="GV2648" s="25"/>
      <c r="GW2648" s="25"/>
      <c r="GX2648" s="25"/>
      <c r="GY2648" s="25"/>
      <c r="GZ2648" s="25"/>
      <c r="HA2648" s="25"/>
      <c r="HB2648" s="25"/>
      <c r="HC2648" s="25"/>
      <c r="HD2648" s="25"/>
      <c r="HE2648" s="25"/>
      <c r="HF2648" s="25"/>
      <c r="HG2648" s="25"/>
      <c r="HH2648" s="25"/>
      <c r="HI2648" s="25"/>
      <c r="HJ2648" s="25"/>
      <c r="HK2648" s="25"/>
      <c r="HL2648" s="25"/>
      <c r="HM2648" s="25"/>
      <c r="HN2648" s="25"/>
      <c r="HO2648" s="25"/>
      <c r="HP2648" s="25"/>
      <c r="HQ2648" s="25"/>
      <c r="HR2648" s="25"/>
      <c r="HS2648" s="25"/>
      <c r="HT2648" s="25"/>
      <c r="HU2648" s="25"/>
      <c r="HV2648" s="25"/>
      <c r="HW2648" s="25"/>
      <c r="HX2648" s="25"/>
      <c r="HY2648" s="25"/>
      <c r="HZ2648" s="25"/>
      <c r="IA2648" s="25"/>
      <c r="IB2648" s="25"/>
      <c r="IC2648" s="25"/>
      <c r="ID2648" s="25"/>
      <c r="IE2648" s="25"/>
      <c r="IF2648" s="25"/>
      <c r="IG2648" s="25"/>
      <c r="IH2648" s="25"/>
      <c r="II2648" s="25"/>
      <c r="IJ2648" s="25"/>
      <c r="IK2648" s="25"/>
      <c r="IL2648" s="25"/>
      <c r="IM2648" s="25"/>
      <c r="IN2648" s="25"/>
      <c r="IO2648" s="25"/>
      <c r="IP2648" s="25"/>
      <c r="IQ2648" s="25"/>
      <c r="IR2648" s="25"/>
      <c r="IS2648" s="25"/>
      <c r="IT2648" s="25"/>
      <c r="IU2648" s="25"/>
      <c r="IV2648" s="25"/>
    </row>
    <row r="2649" spans="1:256" x14ac:dyDescent="0.25">
      <c r="A2649" s="26"/>
      <c r="B2649" s="26"/>
      <c r="C2649" s="26"/>
      <c r="D2649" s="26"/>
      <c r="E2649" s="26"/>
      <c r="F2649" s="26"/>
      <c r="G2649" s="26"/>
      <c r="H2649" s="26"/>
      <c r="I2649" s="26"/>
      <c r="J2649" s="26"/>
      <c r="K2649" s="26"/>
      <c r="L2649" s="26"/>
      <c r="M2649" s="26"/>
      <c r="N2649" s="26"/>
      <c r="O2649" s="26"/>
      <c r="P2649" s="26"/>
      <c r="Q2649" s="26"/>
      <c r="R2649" s="26"/>
      <c r="S2649" s="63"/>
      <c r="T2649" s="26"/>
      <c r="U2649" s="25"/>
      <c r="V2649" s="24"/>
      <c r="W2649" s="24"/>
      <c r="X2649" s="26"/>
      <c r="Y2649" s="26"/>
      <c r="Z2649" s="26"/>
      <c r="AA2649" s="26"/>
      <c r="AB2649" s="26"/>
      <c r="AC2649" s="26"/>
      <c r="AD2649" s="26"/>
      <c r="AG2649" s="25"/>
      <c r="AH2649" s="25"/>
      <c r="AI2649" s="25"/>
      <c r="AJ2649" s="25"/>
      <c r="AK2649" s="25"/>
      <c r="AL2649" s="25"/>
      <c r="AM2649" s="25"/>
      <c r="AN2649" s="25"/>
      <c r="AO2649" s="25"/>
      <c r="AP2649" s="25"/>
      <c r="AQ2649" s="25"/>
      <c r="AR2649" s="25"/>
      <c r="AS2649" s="25"/>
      <c r="AT2649" s="25"/>
      <c r="AU2649" s="25"/>
      <c r="AV2649" s="25"/>
      <c r="AW2649" s="25"/>
      <c r="AX2649" s="25"/>
      <c r="AY2649" s="25"/>
      <c r="AZ2649" s="25"/>
      <c r="BA2649" s="25"/>
      <c r="BB2649" s="25"/>
      <c r="BC2649" s="25"/>
      <c r="BD2649" s="25"/>
      <c r="BE2649" s="25"/>
      <c r="BF2649" s="25"/>
      <c r="BG2649" s="25"/>
      <c r="BH2649" s="25"/>
      <c r="BI2649" s="25"/>
      <c r="BJ2649" s="25"/>
      <c r="BK2649" s="25"/>
      <c r="BL2649" s="25"/>
      <c r="BM2649" s="25"/>
      <c r="BN2649" s="25"/>
      <c r="BO2649" s="25"/>
      <c r="BP2649" s="25"/>
      <c r="BQ2649" s="25"/>
      <c r="BR2649" s="25"/>
      <c r="BS2649" s="25"/>
      <c r="BT2649" s="25"/>
      <c r="BU2649" s="25"/>
      <c r="BV2649" s="25"/>
      <c r="BW2649" s="25"/>
      <c r="BX2649" s="25"/>
      <c r="BY2649" s="25"/>
      <c r="BZ2649" s="25"/>
      <c r="CA2649" s="25"/>
      <c r="CB2649" s="25"/>
      <c r="CC2649" s="25"/>
      <c r="CD2649" s="25"/>
      <c r="CE2649" s="25"/>
      <c r="CF2649" s="25"/>
      <c r="CG2649" s="25"/>
      <c r="CH2649" s="25"/>
      <c r="CI2649" s="25"/>
      <c r="CJ2649" s="25"/>
      <c r="CK2649" s="25"/>
      <c r="CL2649" s="25"/>
      <c r="CM2649" s="25"/>
      <c r="CN2649" s="25"/>
      <c r="CO2649" s="25"/>
      <c r="CP2649" s="25"/>
      <c r="CQ2649" s="25"/>
      <c r="CR2649" s="25"/>
      <c r="CS2649" s="25"/>
      <c r="CT2649" s="25"/>
      <c r="CU2649" s="25"/>
      <c r="CV2649" s="25"/>
      <c r="CW2649" s="25"/>
      <c r="CX2649" s="25"/>
      <c r="CY2649" s="25"/>
      <c r="CZ2649" s="25"/>
      <c r="DA2649" s="25"/>
      <c r="DB2649" s="25"/>
      <c r="DC2649" s="25"/>
      <c r="DD2649" s="25"/>
      <c r="DE2649" s="25"/>
      <c r="DF2649" s="25"/>
      <c r="DG2649" s="25"/>
      <c r="DH2649" s="25"/>
      <c r="DI2649" s="25"/>
      <c r="DJ2649" s="25"/>
      <c r="DK2649" s="25"/>
      <c r="DL2649" s="25"/>
      <c r="DM2649" s="25"/>
      <c r="DN2649" s="25"/>
      <c r="DO2649" s="25"/>
      <c r="DP2649" s="25"/>
      <c r="DQ2649" s="25"/>
      <c r="DR2649" s="25"/>
      <c r="DS2649" s="25"/>
      <c r="DT2649" s="25"/>
      <c r="DU2649" s="25"/>
      <c r="DV2649" s="25"/>
      <c r="DW2649" s="25"/>
      <c r="DX2649" s="25"/>
      <c r="DY2649" s="25"/>
      <c r="DZ2649" s="25"/>
      <c r="EA2649" s="25"/>
      <c r="EB2649" s="25"/>
      <c r="EC2649" s="25"/>
      <c r="ED2649" s="25"/>
      <c r="EE2649" s="25"/>
      <c r="EF2649" s="25"/>
      <c r="EG2649" s="25"/>
      <c r="EH2649" s="25"/>
      <c r="EI2649" s="25"/>
      <c r="EJ2649" s="25"/>
      <c r="EK2649" s="25"/>
      <c r="EL2649" s="25"/>
      <c r="EM2649" s="25"/>
      <c r="EN2649" s="25"/>
      <c r="EO2649" s="25"/>
      <c r="EP2649" s="25"/>
      <c r="EQ2649" s="25"/>
      <c r="ER2649" s="25"/>
      <c r="ES2649" s="25"/>
      <c r="ET2649" s="25"/>
      <c r="EU2649" s="25"/>
      <c r="EV2649" s="25"/>
      <c r="EW2649" s="25"/>
      <c r="EX2649" s="25"/>
      <c r="EY2649" s="25"/>
      <c r="EZ2649" s="25"/>
      <c r="FA2649" s="25"/>
      <c r="FB2649" s="25"/>
      <c r="FC2649" s="25"/>
      <c r="FD2649" s="25"/>
      <c r="FE2649" s="25"/>
      <c r="FF2649" s="25"/>
      <c r="FG2649" s="25"/>
      <c r="FH2649" s="25"/>
      <c r="FI2649" s="25"/>
      <c r="FJ2649" s="25"/>
      <c r="FK2649" s="25"/>
      <c r="FL2649" s="25"/>
      <c r="FM2649" s="25"/>
      <c r="FN2649" s="25"/>
      <c r="FO2649" s="25"/>
      <c r="FP2649" s="25"/>
      <c r="FQ2649" s="25"/>
      <c r="FR2649" s="25"/>
      <c r="FS2649" s="25"/>
      <c r="FT2649" s="25"/>
      <c r="FU2649" s="25"/>
      <c r="FV2649" s="25"/>
      <c r="FW2649" s="25"/>
      <c r="FX2649" s="25"/>
      <c r="FY2649" s="25"/>
      <c r="FZ2649" s="25"/>
      <c r="GA2649" s="25"/>
      <c r="GB2649" s="25"/>
      <c r="GC2649" s="25"/>
      <c r="GD2649" s="25"/>
      <c r="GE2649" s="25"/>
      <c r="GF2649" s="25"/>
      <c r="GG2649" s="25"/>
      <c r="GH2649" s="25"/>
      <c r="GI2649" s="25"/>
      <c r="GJ2649" s="25"/>
      <c r="GK2649" s="25"/>
      <c r="GL2649" s="25"/>
      <c r="GM2649" s="25"/>
      <c r="GN2649" s="25"/>
      <c r="GO2649" s="25"/>
      <c r="GP2649" s="25"/>
      <c r="GQ2649" s="25"/>
      <c r="GR2649" s="25"/>
      <c r="GS2649" s="25"/>
      <c r="GT2649" s="25"/>
      <c r="GU2649" s="25"/>
      <c r="GV2649" s="25"/>
      <c r="GW2649" s="25"/>
      <c r="GX2649" s="25"/>
      <c r="GY2649" s="25"/>
      <c r="GZ2649" s="25"/>
      <c r="HA2649" s="25"/>
      <c r="HB2649" s="25"/>
      <c r="HC2649" s="25"/>
      <c r="HD2649" s="25"/>
      <c r="HE2649" s="25"/>
      <c r="HF2649" s="25"/>
      <c r="HG2649" s="25"/>
      <c r="HH2649" s="25"/>
      <c r="HI2649" s="25"/>
      <c r="HJ2649" s="25"/>
      <c r="HK2649" s="25"/>
      <c r="HL2649" s="25"/>
      <c r="HM2649" s="25"/>
      <c r="HN2649" s="25"/>
      <c r="HO2649" s="25"/>
      <c r="HP2649" s="25"/>
      <c r="HQ2649" s="25"/>
      <c r="HR2649" s="25"/>
      <c r="HS2649" s="25"/>
      <c r="HT2649" s="25"/>
      <c r="HU2649" s="25"/>
      <c r="HV2649" s="25"/>
      <c r="HW2649" s="25"/>
      <c r="HX2649" s="25"/>
      <c r="HY2649" s="25"/>
      <c r="HZ2649" s="25"/>
      <c r="IA2649" s="25"/>
      <c r="IB2649" s="25"/>
      <c r="IC2649" s="25"/>
      <c r="ID2649" s="25"/>
      <c r="IE2649" s="25"/>
      <c r="IF2649" s="25"/>
      <c r="IG2649" s="25"/>
      <c r="IH2649" s="25"/>
      <c r="II2649" s="25"/>
      <c r="IJ2649" s="25"/>
      <c r="IK2649" s="25"/>
      <c r="IL2649" s="25"/>
      <c r="IM2649" s="25"/>
      <c r="IN2649" s="25"/>
      <c r="IO2649" s="25"/>
      <c r="IP2649" s="25"/>
      <c r="IQ2649" s="25"/>
      <c r="IR2649" s="25"/>
      <c r="IS2649" s="25"/>
      <c r="IT2649" s="25"/>
      <c r="IU2649" s="25"/>
      <c r="IV2649" s="25"/>
    </row>
    <row r="2650" spans="1:256" x14ac:dyDescent="0.25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  <c r="N2650" s="26"/>
      <c r="O2650" s="26"/>
      <c r="P2650" s="26"/>
      <c r="Q2650" s="26"/>
      <c r="R2650" s="26"/>
      <c r="S2650" s="63"/>
      <c r="T2650" s="26"/>
      <c r="U2650" s="25"/>
      <c r="V2650" s="24"/>
      <c r="W2650" s="24"/>
      <c r="X2650" s="26"/>
      <c r="Y2650" s="26"/>
      <c r="Z2650" s="26"/>
      <c r="AA2650" s="26"/>
      <c r="AB2650" s="26"/>
      <c r="AC2650" s="26"/>
      <c r="AD2650" s="26"/>
      <c r="AG2650" s="25"/>
      <c r="AH2650" s="25"/>
      <c r="AI2650" s="25"/>
      <c r="AJ2650" s="25"/>
      <c r="AK2650" s="25"/>
      <c r="AL2650" s="25"/>
      <c r="AM2650" s="25"/>
      <c r="AN2650" s="25"/>
      <c r="AO2650" s="25"/>
      <c r="AP2650" s="25"/>
      <c r="AQ2650" s="25"/>
      <c r="AR2650" s="25"/>
      <c r="AS2650" s="25"/>
      <c r="AT2650" s="25"/>
      <c r="AU2650" s="25"/>
      <c r="AV2650" s="25"/>
      <c r="AW2650" s="25"/>
      <c r="AX2650" s="25"/>
      <c r="AY2650" s="25"/>
      <c r="AZ2650" s="25"/>
      <c r="BA2650" s="25"/>
      <c r="BB2650" s="25"/>
      <c r="BC2650" s="25"/>
      <c r="BD2650" s="25"/>
      <c r="BE2650" s="25"/>
      <c r="BF2650" s="25"/>
      <c r="BG2650" s="25"/>
      <c r="BH2650" s="25"/>
      <c r="BI2650" s="25"/>
      <c r="BJ2650" s="25"/>
      <c r="BK2650" s="25"/>
      <c r="BL2650" s="25"/>
      <c r="BM2650" s="25"/>
      <c r="BN2650" s="25"/>
      <c r="BO2650" s="25"/>
      <c r="BP2650" s="25"/>
      <c r="BQ2650" s="25"/>
      <c r="BR2650" s="25"/>
      <c r="BS2650" s="25"/>
      <c r="BT2650" s="25"/>
      <c r="BU2650" s="25"/>
      <c r="BV2650" s="25"/>
      <c r="BW2650" s="25"/>
      <c r="BX2650" s="25"/>
      <c r="BY2650" s="25"/>
      <c r="BZ2650" s="25"/>
      <c r="CA2650" s="25"/>
      <c r="CB2650" s="25"/>
      <c r="CC2650" s="25"/>
      <c r="CD2650" s="25"/>
      <c r="CE2650" s="25"/>
      <c r="CF2650" s="25"/>
      <c r="CG2650" s="25"/>
      <c r="CH2650" s="25"/>
      <c r="CI2650" s="25"/>
      <c r="CJ2650" s="25"/>
      <c r="CK2650" s="25"/>
      <c r="CL2650" s="25"/>
      <c r="CM2650" s="25"/>
      <c r="CN2650" s="25"/>
      <c r="CO2650" s="25"/>
      <c r="CP2650" s="25"/>
      <c r="CQ2650" s="25"/>
      <c r="CR2650" s="25"/>
      <c r="CS2650" s="25"/>
      <c r="CT2650" s="25"/>
      <c r="CU2650" s="25"/>
      <c r="CV2650" s="25"/>
      <c r="CW2650" s="25"/>
      <c r="CX2650" s="25"/>
      <c r="CY2650" s="25"/>
      <c r="CZ2650" s="25"/>
      <c r="DA2650" s="25"/>
      <c r="DB2650" s="25"/>
      <c r="DC2650" s="25"/>
      <c r="DD2650" s="25"/>
      <c r="DE2650" s="25"/>
      <c r="DF2650" s="25"/>
      <c r="DG2650" s="25"/>
      <c r="DH2650" s="25"/>
      <c r="DI2650" s="25"/>
      <c r="DJ2650" s="25"/>
      <c r="DK2650" s="25"/>
      <c r="DL2650" s="25"/>
      <c r="DM2650" s="25"/>
      <c r="DN2650" s="25"/>
      <c r="DO2650" s="25"/>
      <c r="DP2650" s="25"/>
      <c r="DQ2650" s="25"/>
      <c r="DR2650" s="25"/>
      <c r="DS2650" s="25"/>
      <c r="DT2650" s="25"/>
      <c r="DU2650" s="25"/>
      <c r="DV2650" s="25"/>
      <c r="DW2650" s="25"/>
      <c r="DX2650" s="25"/>
      <c r="DY2650" s="25"/>
      <c r="DZ2650" s="25"/>
      <c r="EA2650" s="25"/>
      <c r="EB2650" s="25"/>
      <c r="EC2650" s="25"/>
      <c r="ED2650" s="25"/>
      <c r="EE2650" s="25"/>
      <c r="EF2650" s="25"/>
      <c r="EG2650" s="25"/>
      <c r="EH2650" s="25"/>
      <c r="EI2650" s="25"/>
      <c r="EJ2650" s="25"/>
      <c r="EK2650" s="25"/>
      <c r="EL2650" s="25"/>
      <c r="EM2650" s="25"/>
      <c r="EN2650" s="25"/>
      <c r="EO2650" s="25"/>
      <c r="EP2650" s="25"/>
      <c r="EQ2650" s="25"/>
      <c r="ER2650" s="25"/>
      <c r="ES2650" s="25"/>
      <c r="ET2650" s="25"/>
      <c r="EU2650" s="25"/>
      <c r="EV2650" s="25"/>
      <c r="EW2650" s="25"/>
      <c r="EX2650" s="25"/>
      <c r="EY2650" s="25"/>
      <c r="EZ2650" s="25"/>
      <c r="FA2650" s="25"/>
      <c r="FB2650" s="25"/>
      <c r="FC2650" s="25"/>
      <c r="FD2650" s="25"/>
      <c r="FE2650" s="25"/>
      <c r="FF2650" s="25"/>
      <c r="FG2650" s="25"/>
      <c r="FH2650" s="25"/>
      <c r="FI2650" s="25"/>
      <c r="FJ2650" s="25"/>
      <c r="FK2650" s="25"/>
      <c r="FL2650" s="25"/>
      <c r="FM2650" s="25"/>
      <c r="FN2650" s="25"/>
      <c r="FO2650" s="25"/>
      <c r="FP2650" s="25"/>
      <c r="FQ2650" s="25"/>
      <c r="FR2650" s="25"/>
      <c r="FS2650" s="25"/>
      <c r="FT2650" s="25"/>
      <c r="FU2650" s="25"/>
      <c r="FV2650" s="25"/>
      <c r="FW2650" s="25"/>
      <c r="FX2650" s="25"/>
      <c r="FY2650" s="25"/>
      <c r="FZ2650" s="25"/>
      <c r="GA2650" s="25"/>
      <c r="GB2650" s="25"/>
      <c r="GC2650" s="25"/>
      <c r="GD2650" s="25"/>
      <c r="GE2650" s="25"/>
      <c r="GF2650" s="25"/>
      <c r="GG2650" s="25"/>
      <c r="GH2650" s="25"/>
      <c r="GI2650" s="25"/>
      <c r="GJ2650" s="25"/>
      <c r="GK2650" s="25"/>
      <c r="GL2650" s="25"/>
      <c r="GM2650" s="25"/>
      <c r="GN2650" s="25"/>
      <c r="GO2650" s="25"/>
      <c r="GP2650" s="25"/>
      <c r="GQ2650" s="25"/>
      <c r="GR2650" s="25"/>
      <c r="GS2650" s="25"/>
      <c r="GT2650" s="25"/>
      <c r="GU2650" s="25"/>
      <c r="GV2650" s="25"/>
      <c r="GW2650" s="25"/>
      <c r="GX2650" s="25"/>
      <c r="GY2650" s="25"/>
      <c r="GZ2650" s="25"/>
      <c r="HA2650" s="25"/>
      <c r="HB2650" s="25"/>
      <c r="HC2650" s="25"/>
      <c r="HD2650" s="25"/>
      <c r="HE2650" s="25"/>
      <c r="HF2650" s="25"/>
      <c r="HG2650" s="25"/>
      <c r="HH2650" s="25"/>
      <c r="HI2650" s="25"/>
      <c r="HJ2650" s="25"/>
      <c r="HK2650" s="25"/>
      <c r="HL2650" s="25"/>
      <c r="HM2650" s="25"/>
      <c r="HN2650" s="25"/>
      <c r="HO2650" s="25"/>
      <c r="HP2650" s="25"/>
      <c r="HQ2650" s="25"/>
      <c r="HR2650" s="25"/>
      <c r="HS2650" s="25"/>
      <c r="HT2650" s="25"/>
      <c r="HU2650" s="25"/>
      <c r="HV2650" s="25"/>
      <c r="HW2650" s="25"/>
      <c r="HX2650" s="25"/>
      <c r="HY2650" s="25"/>
      <c r="HZ2650" s="25"/>
      <c r="IA2650" s="25"/>
      <c r="IB2650" s="25"/>
      <c r="IC2650" s="25"/>
      <c r="ID2650" s="25"/>
      <c r="IE2650" s="25"/>
      <c r="IF2650" s="25"/>
      <c r="IG2650" s="25"/>
      <c r="IH2650" s="25"/>
      <c r="II2650" s="25"/>
      <c r="IJ2650" s="25"/>
      <c r="IK2650" s="25"/>
      <c r="IL2650" s="25"/>
      <c r="IM2650" s="25"/>
      <c r="IN2650" s="25"/>
      <c r="IO2650" s="25"/>
      <c r="IP2650" s="25"/>
      <c r="IQ2650" s="25"/>
      <c r="IR2650" s="25"/>
      <c r="IS2650" s="25"/>
      <c r="IT2650" s="25"/>
      <c r="IU2650" s="25"/>
      <c r="IV2650" s="25"/>
    </row>
    <row r="2651" spans="1:256" x14ac:dyDescent="0.25">
      <c r="A2651" s="26"/>
      <c r="B2651" s="26"/>
      <c r="C2651" s="26"/>
      <c r="D2651" s="26"/>
      <c r="E2651" s="26"/>
      <c r="F2651" s="26"/>
      <c r="G2651" s="26"/>
      <c r="H2651" s="26"/>
      <c r="I2651" s="26"/>
      <c r="J2651" s="26"/>
      <c r="K2651" s="26"/>
      <c r="L2651" s="26"/>
      <c r="M2651" s="26"/>
      <c r="N2651" s="26"/>
      <c r="O2651" s="26"/>
      <c r="P2651" s="26"/>
      <c r="Q2651" s="26"/>
      <c r="R2651" s="26"/>
      <c r="S2651" s="63"/>
      <c r="T2651" s="26"/>
      <c r="U2651" s="25"/>
      <c r="V2651" s="24"/>
      <c r="W2651" s="24"/>
      <c r="X2651" s="26"/>
      <c r="Y2651" s="26"/>
      <c r="Z2651" s="26"/>
      <c r="AA2651" s="26"/>
      <c r="AB2651" s="26"/>
      <c r="AC2651" s="26"/>
      <c r="AD2651" s="26"/>
    </row>
    <row r="2652" spans="1:256" x14ac:dyDescent="0.25">
      <c r="A2652" s="26"/>
      <c r="B2652" s="26"/>
      <c r="C2652" s="26"/>
      <c r="D2652" s="26"/>
      <c r="E2652" s="26"/>
      <c r="F2652" s="26"/>
      <c r="G2652" s="26"/>
      <c r="H2652" s="26"/>
      <c r="I2652" s="26"/>
      <c r="J2652" s="26"/>
      <c r="K2652" s="26"/>
      <c r="L2652" s="26"/>
      <c r="M2652" s="26"/>
      <c r="N2652" s="26"/>
      <c r="O2652" s="26"/>
      <c r="P2652" s="26"/>
      <c r="Q2652" s="26"/>
      <c r="R2652" s="26"/>
      <c r="S2652" s="63"/>
      <c r="T2652" s="26"/>
      <c r="U2652" s="25"/>
      <c r="V2652" s="24"/>
      <c r="W2652" s="24"/>
      <c r="X2652" s="26"/>
      <c r="Y2652" s="26"/>
      <c r="Z2652" s="26"/>
      <c r="AA2652" s="26"/>
      <c r="AB2652" s="26"/>
      <c r="AC2652" s="26"/>
      <c r="AD2652" s="26"/>
    </row>
    <row r="2653" spans="1:256" x14ac:dyDescent="0.25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  <c r="N2653" s="26"/>
      <c r="O2653" s="26"/>
      <c r="P2653" s="26"/>
      <c r="Q2653" s="26"/>
      <c r="R2653" s="26"/>
      <c r="S2653" s="63"/>
      <c r="T2653" s="26"/>
      <c r="U2653" s="25"/>
      <c r="V2653" s="24"/>
      <c r="W2653" s="24"/>
      <c r="X2653" s="26"/>
      <c r="Y2653" s="26"/>
      <c r="Z2653" s="26"/>
      <c r="AA2653" s="26"/>
      <c r="AB2653" s="26"/>
      <c r="AC2653" s="26"/>
      <c r="AD2653" s="26"/>
    </row>
    <row r="2654" spans="1:256" x14ac:dyDescent="0.25">
      <c r="A2654" s="26"/>
      <c r="B2654" s="26"/>
      <c r="C2654" s="26"/>
      <c r="D2654" s="26"/>
      <c r="E2654" s="26"/>
      <c r="F2654" s="26"/>
      <c r="G2654" s="26"/>
      <c r="H2654" s="26"/>
      <c r="I2654" s="26"/>
      <c r="J2654" s="26"/>
      <c r="K2654" s="26"/>
      <c r="L2654" s="26"/>
      <c r="M2654" s="26"/>
      <c r="N2654" s="26"/>
      <c r="O2654" s="26"/>
      <c r="P2654" s="26"/>
      <c r="Q2654" s="26"/>
      <c r="R2654" s="26"/>
      <c r="S2654" s="63"/>
      <c r="T2654" s="26"/>
      <c r="U2654" s="25"/>
      <c r="V2654" s="24"/>
      <c r="W2654" s="24"/>
      <c r="X2654" s="26"/>
      <c r="Y2654" s="26"/>
      <c r="Z2654" s="26"/>
      <c r="AA2654" s="26"/>
      <c r="AB2654" s="26"/>
      <c r="AC2654" s="26"/>
      <c r="AD2654" s="26"/>
    </row>
    <row r="2655" spans="1:256" x14ac:dyDescent="0.25">
      <c r="A2655" s="26"/>
      <c r="B2655" s="26"/>
      <c r="C2655" s="26"/>
      <c r="D2655" s="26"/>
      <c r="E2655" s="26"/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  <c r="P2655" s="26"/>
      <c r="Q2655" s="26"/>
      <c r="R2655" s="26"/>
      <c r="S2655" s="63"/>
      <c r="T2655" s="26"/>
      <c r="U2655" s="25"/>
      <c r="V2655" s="24"/>
      <c r="W2655" s="24"/>
      <c r="X2655" s="26"/>
      <c r="Y2655" s="26"/>
      <c r="Z2655" s="26"/>
      <c r="AA2655" s="26"/>
      <c r="AB2655" s="26"/>
      <c r="AC2655" s="26"/>
      <c r="AD2655" s="26"/>
    </row>
    <row r="2656" spans="1:256" x14ac:dyDescent="0.25">
      <c r="A2656" s="26"/>
      <c r="B2656" s="26"/>
      <c r="C2656" s="26"/>
      <c r="D2656" s="26"/>
      <c r="E2656" s="26"/>
      <c r="F2656" s="26"/>
      <c r="G2656" s="26"/>
      <c r="H2656" s="26"/>
      <c r="I2656" s="26"/>
      <c r="J2656" s="26"/>
      <c r="K2656" s="26"/>
      <c r="L2656" s="26"/>
      <c r="M2656" s="26"/>
      <c r="N2656" s="26"/>
      <c r="O2656" s="26"/>
      <c r="P2656" s="26"/>
      <c r="Q2656" s="26"/>
      <c r="R2656" s="26"/>
      <c r="S2656" s="63"/>
      <c r="T2656" s="26"/>
      <c r="U2656" s="25"/>
      <c r="V2656" s="24"/>
      <c r="W2656" s="24"/>
      <c r="X2656" s="26"/>
      <c r="Y2656" s="26"/>
      <c r="Z2656" s="26"/>
      <c r="AA2656" s="26"/>
      <c r="AB2656" s="26"/>
      <c r="AC2656" s="26"/>
      <c r="AD2656" s="26"/>
    </row>
    <row r="2657" spans="1:30" x14ac:dyDescent="0.25">
      <c r="A2657" s="26"/>
      <c r="B2657" s="26"/>
      <c r="C2657" s="26"/>
      <c r="D2657" s="26"/>
      <c r="E2657" s="26"/>
      <c r="F2657" s="26"/>
      <c r="G2657" s="26"/>
      <c r="H2657" s="26"/>
      <c r="I2657" s="26"/>
      <c r="J2657" s="26"/>
      <c r="K2657" s="26"/>
      <c r="L2657" s="26"/>
      <c r="M2657" s="26"/>
      <c r="N2657" s="26"/>
      <c r="O2657" s="26"/>
      <c r="P2657" s="26"/>
      <c r="Q2657" s="26"/>
      <c r="R2657" s="26"/>
      <c r="S2657" s="63"/>
      <c r="T2657" s="26"/>
      <c r="U2657" s="25"/>
      <c r="V2657" s="24"/>
      <c r="W2657" s="24"/>
      <c r="X2657" s="26"/>
      <c r="Y2657" s="26"/>
      <c r="Z2657" s="26"/>
      <c r="AA2657" s="26"/>
      <c r="AB2657" s="26"/>
      <c r="AC2657" s="26"/>
      <c r="AD2657" s="26"/>
    </row>
    <row r="2658" spans="1:30" x14ac:dyDescent="0.25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  <c r="N2658" s="26"/>
      <c r="O2658" s="26"/>
      <c r="P2658" s="26"/>
      <c r="Q2658" s="26"/>
      <c r="R2658" s="26"/>
      <c r="S2658" s="63"/>
      <c r="T2658" s="26"/>
      <c r="U2658" s="25"/>
      <c r="V2658" s="24"/>
      <c r="W2658" s="24"/>
      <c r="X2658" s="26"/>
      <c r="Y2658" s="26"/>
      <c r="Z2658" s="26"/>
      <c r="AA2658" s="26"/>
      <c r="AB2658" s="26"/>
      <c r="AC2658" s="26"/>
      <c r="AD2658" s="26"/>
    </row>
    <row r="2659" spans="1:30" x14ac:dyDescent="0.25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  <c r="N2659" s="26"/>
      <c r="O2659" s="26"/>
      <c r="P2659" s="26"/>
      <c r="Q2659" s="26"/>
      <c r="R2659" s="26"/>
      <c r="S2659" s="63"/>
      <c r="T2659" s="26"/>
      <c r="U2659" s="25"/>
      <c r="V2659" s="24"/>
      <c r="W2659" s="24"/>
      <c r="X2659" s="26"/>
      <c r="Y2659" s="26"/>
      <c r="Z2659" s="26"/>
      <c r="AA2659" s="26"/>
      <c r="AB2659" s="26"/>
      <c r="AC2659" s="26"/>
      <c r="AD2659" s="26"/>
    </row>
    <row r="2660" spans="1:30" x14ac:dyDescent="0.25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  <c r="N2660" s="26"/>
      <c r="O2660" s="26"/>
      <c r="P2660" s="26"/>
      <c r="Q2660" s="26"/>
      <c r="R2660" s="26"/>
      <c r="S2660" s="63"/>
      <c r="T2660" s="26"/>
      <c r="U2660" s="25"/>
      <c r="V2660" s="24"/>
      <c r="W2660" s="24"/>
      <c r="X2660" s="26"/>
      <c r="Y2660" s="26"/>
      <c r="Z2660" s="26"/>
      <c r="AA2660" s="26"/>
      <c r="AB2660" s="26"/>
      <c r="AC2660" s="26"/>
      <c r="AD2660" s="26"/>
    </row>
    <row r="2661" spans="1:30" x14ac:dyDescent="0.25">
      <c r="A2661" s="26"/>
      <c r="B2661" s="26"/>
      <c r="C2661" s="26"/>
      <c r="D2661" s="26"/>
      <c r="E2661" s="26"/>
      <c r="F2661" s="26"/>
      <c r="G2661" s="26"/>
      <c r="H2661" s="26"/>
      <c r="I2661" s="26"/>
      <c r="J2661" s="26"/>
      <c r="K2661" s="26"/>
      <c r="L2661" s="26"/>
      <c r="M2661" s="26"/>
      <c r="N2661" s="26"/>
      <c r="O2661" s="26"/>
      <c r="P2661" s="26"/>
      <c r="Q2661" s="26"/>
      <c r="R2661" s="26"/>
      <c r="S2661" s="63"/>
      <c r="T2661" s="26"/>
      <c r="U2661" s="25"/>
      <c r="V2661" s="24"/>
      <c r="W2661" s="24"/>
      <c r="X2661" s="26"/>
      <c r="Y2661" s="26"/>
      <c r="Z2661" s="26"/>
      <c r="AA2661" s="26"/>
      <c r="AB2661" s="26"/>
      <c r="AC2661" s="26"/>
      <c r="AD2661" s="26"/>
    </row>
    <row r="2662" spans="1:30" x14ac:dyDescent="0.25">
      <c r="A2662" s="26"/>
      <c r="B2662" s="26"/>
      <c r="C2662" s="26"/>
      <c r="D2662" s="26"/>
      <c r="E2662" s="26"/>
      <c r="F2662" s="26"/>
      <c r="G2662" s="26"/>
      <c r="H2662" s="26"/>
      <c r="I2662" s="26"/>
      <c r="J2662" s="26"/>
      <c r="K2662" s="26"/>
      <c r="L2662" s="26"/>
      <c r="M2662" s="26"/>
      <c r="N2662" s="26"/>
      <c r="O2662" s="26"/>
      <c r="P2662" s="26"/>
      <c r="Q2662" s="26"/>
      <c r="R2662" s="26"/>
      <c r="S2662" s="63"/>
      <c r="T2662" s="26"/>
      <c r="U2662" s="25"/>
      <c r="V2662" s="24"/>
      <c r="W2662" s="24"/>
      <c r="X2662" s="26"/>
      <c r="Y2662" s="26"/>
      <c r="Z2662" s="26"/>
      <c r="AA2662" s="26"/>
      <c r="AB2662" s="26"/>
      <c r="AC2662" s="26"/>
      <c r="AD2662" s="26"/>
    </row>
    <row r="2663" spans="1:30" x14ac:dyDescent="0.25">
      <c r="A2663" s="26"/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  <c r="P2663" s="26"/>
      <c r="Q2663" s="26"/>
      <c r="R2663" s="26"/>
      <c r="S2663" s="63"/>
      <c r="T2663" s="26"/>
      <c r="U2663" s="25"/>
      <c r="V2663" s="24"/>
      <c r="W2663" s="24"/>
      <c r="X2663" s="26"/>
      <c r="Y2663" s="26"/>
      <c r="Z2663" s="26"/>
      <c r="AA2663" s="26"/>
      <c r="AB2663" s="26"/>
      <c r="AC2663" s="26"/>
      <c r="AD2663" s="26"/>
    </row>
    <row r="2664" spans="1:30" x14ac:dyDescent="0.25">
      <c r="A2664" s="26"/>
      <c r="B2664" s="26"/>
      <c r="C2664" s="26"/>
      <c r="D2664" s="26"/>
      <c r="E2664" s="26"/>
      <c r="F2664" s="26"/>
      <c r="G2664" s="26"/>
      <c r="H2664" s="26"/>
      <c r="I2664" s="26"/>
      <c r="J2664" s="26"/>
      <c r="K2664" s="26"/>
      <c r="L2664" s="26"/>
      <c r="M2664" s="26"/>
      <c r="N2664" s="26"/>
      <c r="O2664" s="26"/>
      <c r="P2664" s="26"/>
      <c r="Q2664" s="26"/>
      <c r="R2664" s="26"/>
      <c r="S2664" s="63"/>
      <c r="T2664" s="26"/>
      <c r="U2664" s="25"/>
      <c r="V2664" s="24"/>
      <c r="W2664" s="24"/>
      <c r="X2664" s="26"/>
      <c r="Y2664" s="26"/>
      <c r="Z2664" s="26"/>
      <c r="AA2664" s="26"/>
      <c r="AB2664" s="26"/>
      <c r="AC2664" s="26"/>
      <c r="AD2664" s="26"/>
    </row>
    <row r="2665" spans="1:30" x14ac:dyDescent="0.25">
      <c r="A2665" s="26"/>
      <c r="B2665" s="26"/>
      <c r="C2665" s="26"/>
      <c r="D2665" s="26"/>
      <c r="E2665" s="26"/>
      <c r="F2665" s="26"/>
      <c r="G2665" s="26"/>
      <c r="H2665" s="26"/>
      <c r="I2665" s="26"/>
      <c r="J2665" s="26"/>
      <c r="K2665" s="26"/>
      <c r="L2665" s="26"/>
      <c r="M2665" s="26"/>
      <c r="N2665" s="26"/>
      <c r="O2665" s="26"/>
      <c r="P2665" s="26"/>
      <c r="Q2665" s="26"/>
      <c r="R2665" s="26"/>
      <c r="S2665" s="63"/>
      <c r="T2665" s="26"/>
      <c r="U2665" s="25"/>
      <c r="V2665" s="24"/>
      <c r="W2665" s="24"/>
      <c r="X2665" s="26"/>
      <c r="Y2665" s="26"/>
      <c r="Z2665" s="26"/>
      <c r="AA2665" s="26"/>
      <c r="AB2665" s="26"/>
      <c r="AC2665" s="26"/>
      <c r="AD2665" s="26"/>
    </row>
    <row r="2666" spans="1:30" x14ac:dyDescent="0.25">
      <c r="A2666" s="26"/>
      <c r="B2666" s="26"/>
      <c r="C2666" s="26"/>
      <c r="D2666" s="26"/>
      <c r="E2666" s="26"/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  <c r="P2666" s="26"/>
      <c r="Q2666" s="26"/>
      <c r="R2666" s="26"/>
      <c r="S2666" s="63"/>
      <c r="T2666" s="26"/>
      <c r="U2666" s="25"/>
      <c r="V2666" s="24"/>
      <c r="W2666" s="24"/>
      <c r="X2666" s="26"/>
      <c r="Y2666" s="26"/>
      <c r="Z2666" s="26"/>
      <c r="AA2666" s="26"/>
      <c r="AB2666" s="26"/>
      <c r="AC2666" s="26"/>
      <c r="AD2666" s="26"/>
    </row>
    <row r="2667" spans="1:30" x14ac:dyDescent="0.25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  <c r="N2667" s="26"/>
      <c r="O2667" s="26"/>
      <c r="P2667" s="26"/>
      <c r="Q2667" s="26"/>
      <c r="R2667" s="26"/>
      <c r="S2667" s="63"/>
      <c r="T2667" s="26"/>
      <c r="U2667" s="25"/>
      <c r="V2667" s="24"/>
      <c r="W2667" s="24"/>
      <c r="X2667" s="26"/>
      <c r="Y2667" s="26"/>
      <c r="Z2667" s="26"/>
      <c r="AA2667" s="26"/>
      <c r="AB2667" s="26"/>
      <c r="AC2667" s="26"/>
      <c r="AD2667" s="26"/>
    </row>
    <row r="2668" spans="1:30" x14ac:dyDescent="0.25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  <c r="N2668" s="26"/>
      <c r="O2668" s="26"/>
      <c r="P2668" s="26"/>
      <c r="Q2668" s="26"/>
      <c r="R2668" s="26"/>
      <c r="S2668" s="63"/>
      <c r="T2668" s="26"/>
      <c r="U2668" s="25"/>
      <c r="V2668" s="24"/>
      <c r="W2668" s="24"/>
      <c r="X2668" s="26"/>
      <c r="Y2668" s="26"/>
      <c r="Z2668" s="26"/>
      <c r="AA2668" s="26"/>
      <c r="AB2668" s="26"/>
      <c r="AC2668" s="26"/>
      <c r="AD2668" s="26"/>
    </row>
    <row r="2669" spans="1:30" x14ac:dyDescent="0.25">
      <c r="A2669" s="26"/>
      <c r="B2669" s="26"/>
      <c r="C2669" s="26"/>
      <c r="D2669" s="26"/>
      <c r="E2669" s="26"/>
      <c r="F2669" s="26"/>
      <c r="G2669" s="26"/>
      <c r="H2669" s="26"/>
      <c r="I2669" s="26"/>
      <c r="J2669" s="26"/>
      <c r="K2669" s="26"/>
      <c r="L2669" s="26"/>
      <c r="M2669" s="26"/>
      <c r="N2669" s="26"/>
      <c r="O2669" s="26"/>
      <c r="P2669" s="26"/>
      <c r="Q2669" s="26"/>
      <c r="R2669" s="26"/>
      <c r="S2669" s="63"/>
      <c r="T2669" s="26"/>
      <c r="U2669" s="25"/>
      <c r="V2669" s="24"/>
      <c r="W2669" s="24"/>
      <c r="X2669" s="26"/>
      <c r="Y2669" s="26"/>
      <c r="Z2669" s="26"/>
      <c r="AA2669" s="26"/>
      <c r="AB2669" s="26"/>
      <c r="AC2669" s="26"/>
      <c r="AD2669" s="26"/>
    </row>
    <row r="2670" spans="1:30" x14ac:dyDescent="0.25">
      <c r="A2670" s="26"/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  <c r="M2670" s="26"/>
      <c r="N2670" s="26"/>
      <c r="O2670" s="26"/>
      <c r="P2670" s="26"/>
      <c r="Q2670" s="26"/>
      <c r="R2670" s="26"/>
      <c r="S2670" s="63"/>
      <c r="T2670" s="26"/>
      <c r="U2670" s="25"/>
      <c r="V2670" s="24"/>
      <c r="W2670" s="24"/>
      <c r="X2670" s="26"/>
      <c r="Y2670" s="26"/>
      <c r="Z2670" s="26"/>
      <c r="AA2670" s="26"/>
      <c r="AB2670" s="26"/>
      <c r="AC2670" s="26"/>
      <c r="AD2670" s="26"/>
    </row>
    <row r="2671" spans="1:30" x14ac:dyDescent="0.25">
      <c r="A2671" s="26"/>
      <c r="B2671" s="26"/>
      <c r="C2671" s="26"/>
      <c r="D2671" s="26"/>
      <c r="E2671" s="26"/>
      <c r="F2671" s="26"/>
      <c r="G2671" s="26"/>
      <c r="H2671" s="26"/>
      <c r="I2671" s="26"/>
      <c r="J2671" s="26"/>
      <c r="K2671" s="26"/>
      <c r="L2671" s="26"/>
      <c r="M2671" s="26"/>
      <c r="N2671" s="26"/>
      <c r="O2671" s="26"/>
      <c r="P2671" s="26"/>
      <c r="Q2671" s="26"/>
      <c r="R2671" s="26"/>
      <c r="S2671" s="63"/>
      <c r="T2671" s="26"/>
      <c r="U2671" s="25"/>
      <c r="V2671" s="24"/>
      <c r="W2671" s="24"/>
      <c r="X2671" s="26"/>
      <c r="Y2671" s="26"/>
      <c r="Z2671" s="26"/>
      <c r="AA2671" s="26"/>
      <c r="AB2671" s="26"/>
      <c r="AC2671" s="26"/>
      <c r="AD2671" s="26"/>
    </row>
    <row r="2672" spans="1:30" x14ac:dyDescent="0.25">
      <c r="A2672" s="26"/>
      <c r="B2672" s="26"/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6"/>
      <c r="N2672" s="26"/>
      <c r="O2672" s="26"/>
      <c r="P2672" s="26"/>
      <c r="Q2672" s="26"/>
      <c r="R2672" s="26"/>
      <c r="S2672" s="63"/>
      <c r="T2672" s="26"/>
      <c r="U2672" s="25"/>
      <c r="V2672" s="24"/>
      <c r="W2672" s="24"/>
      <c r="X2672" s="26"/>
      <c r="Y2672" s="26"/>
      <c r="Z2672" s="26"/>
      <c r="AA2672" s="26"/>
      <c r="AB2672" s="26"/>
      <c r="AC2672" s="26"/>
      <c r="AD2672" s="26"/>
    </row>
    <row r="2673" spans="1:30" x14ac:dyDescent="0.25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  <c r="N2673" s="26"/>
      <c r="O2673" s="26"/>
      <c r="P2673" s="26"/>
      <c r="Q2673" s="26"/>
      <c r="R2673" s="26"/>
      <c r="S2673" s="63"/>
      <c r="T2673" s="26"/>
      <c r="U2673" s="25"/>
      <c r="V2673" s="24"/>
      <c r="W2673" s="24"/>
      <c r="X2673" s="26"/>
      <c r="Y2673" s="26"/>
      <c r="Z2673" s="26"/>
      <c r="AA2673" s="26"/>
      <c r="AB2673" s="26"/>
      <c r="AC2673" s="26"/>
      <c r="AD2673" s="26"/>
    </row>
    <row r="2674" spans="1:30" x14ac:dyDescent="0.25">
      <c r="A2674" s="26"/>
      <c r="B2674" s="26"/>
      <c r="C2674" s="26"/>
      <c r="D2674" s="26"/>
      <c r="E2674" s="26"/>
      <c r="F2674" s="26"/>
      <c r="G2674" s="26"/>
      <c r="H2674" s="26"/>
      <c r="I2674" s="26"/>
      <c r="J2674" s="26"/>
      <c r="K2674" s="26"/>
      <c r="L2674" s="26"/>
      <c r="M2674" s="26"/>
      <c r="N2674" s="26"/>
      <c r="O2674" s="26"/>
      <c r="P2674" s="26"/>
      <c r="Q2674" s="26"/>
      <c r="R2674" s="26"/>
      <c r="S2674" s="63"/>
      <c r="T2674" s="26"/>
      <c r="U2674" s="25"/>
      <c r="V2674" s="24"/>
      <c r="W2674" s="24"/>
      <c r="X2674" s="26"/>
      <c r="Y2674" s="26"/>
      <c r="Z2674" s="26"/>
      <c r="AA2674" s="26"/>
      <c r="AB2674" s="26"/>
      <c r="AC2674" s="26"/>
      <c r="AD2674" s="26"/>
    </row>
    <row r="2675" spans="1:30" x14ac:dyDescent="0.25">
      <c r="A2675" s="26"/>
      <c r="B2675" s="26"/>
      <c r="C2675" s="26"/>
      <c r="D2675" s="26"/>
      <c r="E2675" s="26"/>
      <c r="F2675" s="26"/>
      <c r="G2675" s="26"/>
      <c r="H2675" s="26"/>
      <c r="I2675" s="26"/>
      <c r="J2675" s="26"/>
      <c r="K2675" s="26"/>
      <c r="L2675" s="26"/>
      <c r="M2675" s="26"/>
      <c r="N2675" s="26"/>
      <c r="O2675" s="26"/>
      <c r="P2675" s="26"/>
      <c r="Q2675" s="26"/>
      <c r="R2675" s="26"/>
      <c r="S2675" s="63"/>
      <c r="T2675" s="26"/>
      <c r="U2675" s="25"/>
      <c r="V2675" s="24"/>
      <c r="W2675" s="24"/>
      <c r="X2675" s="26"/>
      <c r="Y2675" s="26"/>
      <c r="Z2675" s="26"/>
      <c r="AA2675" s="26"/>
      <c r="AB2675" s="26"/>
      <c r="AC2675" s="26"/>
      <c r="AD2675" s="26"/>
    </row>
    <row r="2676" spans="1:30" x14ac:dyDescent="0.25">
      <c r="A2676" s="26"/>
      <c r="B2676" s="26"/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6"/>
      <c r="N2676" s="26"/>
      <c r="O2676" s="26"/>
      <c r="P2676" s="26"/>
      <c r="Q2676" s="26"/>
      <c r="R2676" s="26"/>
      <c r="S2676" s="63"/>
      <c r="T2676" s="26"/>
      <c r="U2676" s="25"/>
      <c r="V2676" s="24"/>
      <c r="W2676" s="24"/>
      <c r="X2676" s="26"/>
      <c r="Y2676" s="26"/>
      <c r="Z2676" s="26"/>
      <c r="AA2676" s="26"/>
      <c r="AB2676" s="26"/>
      <c r="AC2676" s="26"/>
      <c r="AD2676" s="26"/>
    </row>
    <row r="2677" spans="1:30" x14ac:dyDescent="0.25">
      <c r="A2677" s="26"/>
      <c r="B2677" s="26"/>
      <c r="C2677" s="26"/>
      <c r="D2677" s="26"/>
      <c r="E2677" s="26"/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  <c r="P2677" s="26"/>
      <c r="Q2677" s="26"/>
      <c r="R2677" s="26"/>
      <c r="S2677" s="63"/>
      <c r="T2677" s="26"/>
      <c r="U2677" s="25"/>
      <c r="V2677" s="24"/>
      <c r="W2677" s="24"/>
      <c r="X2677" s="26"/>
      <c r="Y2677" s="26"/>
      <c r="Z2677" s="26"/>
      <c r="AA2677" s="26"/>
      <c r="AB2677" s="26"/>
      <c r="AC2677" s="26"/>
      <c r="AD2677" s="26"/>
    </row>
    <row r="2678" spans="1:30" x14ac:dyDescent="0.25">
      <c r="A2678" s="26"/>
      <c r="B2678" s="26"/>
      <c r="C2678" s="26"/>
      <c r="D2678" s="26"/>
      <c r="E2678" s="26"/>
      <c r="F2678" s="26"/>
      <c r="G2678" s="26"/>
      <c r="H2678" s="26"/>
      <c r="I2678" s="26"/>
      <c r="J2678" s="26"/>
      <c r="K2678" s="26"/>
      <c r="L2678" s="26"/>
      <c r="M2678" s="26"/>
      <c r="N2678" s="26"/>
      <c r="O2678" s="26"/>
      <c r="P2678" s="26"/>
      <c r="Q2678" s="26"/>
      <c r="R2678" s="26"/>
      <c r="S2678" s="63"/>
      <c r="T2678" s="26"/>
      <c r="U2678" s="25"/>
      <c r="V2678" s="24"/>
      <c r="W2678" s="24"/>
      <c r="X2678" s="26"/>
      <c r="Y2678" s="26"/>
      <c r="Z2678" s="26"/>
      <c r="AA2678" s="26"/>
      <c r="AB2678" s="26"/>
      <c r="AC2678" s="26"/>
      <c r="AD2678" s="26"/>
    </row>
    <row r="2679" spans="1:30" x14ac:dyDescent="0.25">
      <c r="A2679" s="26"/>
      <c r="B2679" s="26"/>
      <c r="C2679" s="26"/>
      <c r="D2679" s="26"/>
      <c r="E2679" s="26"/>
      <c r="F2679" s="26"/>
      <c r="G2679" s="26"/>
      <c r="H2679" s="26"/>
      <c r="I2679" s="26"/>
      <c r="J2679" s="26"/>
      <c r="K2679" s="26"/>
      <c r="L2679" s="26"/>
      <c r="M2679" s="26"/>
      <c r="N2679" s="26"/>
      <c r="O2679" s="26"/>
      <c r="P2679" s="26"/>
      <c r="Q2679" s="26"/>
      <c r="R2679" s="26"/>
      <c r="S2679" s="63"/>
      <c r="T2679" s="26"/>
      <c r="U2679" s="25"/>
      <c r="V2679" s="24"/>
      <c r="W2679" s="24"/>
      <c r="X2679" s="26"/>
      <c r="Y2679" s="26"/>
      <c r="Z2679" s="26"/>
      <c r="AA2679" s="26"/>
      <c r="AB2679" s="26"/>
      <c r="AC2679" s="26"/>
      <c r="AD2679" s="26"/>
    </row>
    <row r="2680" spans="1:30" x14ac:dyDescent="0.25">
      <c r="A2680" s="26"/>
      <c r="B2680" s="26"/>
      <c r="C2680" s="26"/>
      <c r="D2680" s="26"/>
      <c r="E2680" s="26"/>
      <c r="F2680" s="26"/>
      <c r="G2680" s="26"/>
      <c r="H2680" s="26"/>
      <c r="I2680" s="26"/>
      <c r="J2680" s="26"/>
      <c r="K2680" s="26"/>
      <c r="L2680" s="26"/>
      <c r="M2680" s="26"/>
      <c r="N2680" s="26"/>
      <c r="O2680" s="26"/>
      <c r="P2680" s="26"/>
      <c r="Q2680" s="26"/>
      <c r="R2680" s="26"/>
      <c r="S2680" s="63"/>
      <c r="T2680" s="26"/>
      <c r="U2680" s="25"/>
      <c r="V2680" s="24"/>
      <c r="W2680" s="24"/>
      <c r="X2680" s="26"/>
      <c r="Y2680" s="26"/>
      <c r="Z2680" s="26"/>
      <c r="AA2680" s="26"/>
      <c r="AB2680" s="26"/>
      <c r="AC2680" s="26"/>
      <c r="AD2680" s="26"/>
    </row>
    <row r="2681" spans="1:30" x14ac:dyDescent="0.25">
      <c r="A2681" s="26"/>
      <c r="B2681" s="26"/>
      <c r="C2681" s="26"/>
      <c r="D2681" s="26"/>
      <c r="E2681" s="26"/>
      <c r="F2681" s="26"/>
      <c r="G2681" s="26"/>
      <c r="H2681" s="26"/>
      <c r="I2681" s="26"/>
      <c r="J2681" s="26"/>
      <c r="K2681" s="26"/>
      <c r="L2681" s="26"/>
      <c r="M2681" s="26"/>
      <c r="N2681" s="26"/>
      <c r="O2681" s="26"/>
      <c r="P2681" s="26"/>
      <c r="Q2681" s="26"/>
      <c r="R2681" s="26"/>
      <c r="S2681" s="63"/>
      <c r="T2681" s="26"/>
      <c r="U2681" s="25"/>
      <c r="V2681" s="24"/>
      <c r="W2681" s="24"/>
      <c r="X2681" s="26"/>
      <c r="Y2681" s="26"/>
      <c r="Z2681" s="26"/>
      <c r="AA2681" s="26"/>
      <c r="AB2681" s="26"/>
      <c r="AC2681" s="26"/>
      <c r="AD2681" s="26"/>
    </row>
    <row r="2682" spans="1:30" x14ac:dyDescent="0.25">
      <c r="A2682" s="26"/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  <c r="M2682" s="26"/>
      <c r="N2682" s="26"/>
      <c r="O2682" s="26"/>
      <c r="P2682" s="26"/>
      <c r="Q2682" s="26"/>
      <c r="R2682" s="26"/>
      <c r="S2682" s="63"/>
      <c r="T2682" s="26"/>
      <c r="U2682" s="25"/>
      <c r="V2682" s="24"/>
      <c r="W2682" s="24"/>
      <c r="X2682" s="26"/>
      <c r="Y2682" s="26"/>
      <c r="Z2682" s="26"/>
      <c r="AA2682" s="26"/>
      <c r="AB2682" s="26"/>
      <c r="AC2682" s="26"/>
      <c r="AD2682" s="26"/>
    </row>
    <row r="2683" spans="1:30" x14ac:dyDescent="0.25">
      <c r="A2683" s="26"/>
      <c r="B2683" s="26"/>
      <c r="C2683" s="26"/>
      <c r="D2683" s="26"/>
      <c r="E2683" s="26"/>
      <c r="F2683" s="26"/>
      <c r="G2683" s="26"/>
      <c r="H2683" s="26"/>
      <c r="I2683" s="26"/>
      <c r="J2683" s="26"/>
      <c r="K2683" s="26"/>
      <c r="L2683" s="26"/>
      <c r="M2683" s="26"/>
      <c r="N2683" s="26"/>
      <c r="O2683" s="26"/>
      <c r="P2683" s="26"/>
      <c r="Q2683" s="26"/>
      <c r="R2683" s="26"/>
      <c r="S2683" s="63"/>
      <c r="T2683" s="26"/>
      <c r="U2683" s="25"/>
      <c r="V2683" s="24"/>
      <c r="W2683" s="24"/>
      <c r="X2683" s="26"/>
      <c r="Y2683" s="26"/>
      <c r="Z2683" s="26"/>
      <c r="AA2683" s="26"/>
      <c r="AB2683" s="26"/>
      <c r="AC2683" s="26"/>
      <c r="AD2683" s="26"/>
    </row>
    <row r="2684" spans="1:30" x14ac:dyDescent="0.25">
      <c r="A2684" s="26"/>
      <c r="B2684" s="26"/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6"/>
      <c r="N2684" s="26"/>
      <c r="O2684" s="26"/>
      <c r="P2684" s="26"/>
      <c r="Q2684" s="26"/>
      <c r="R2684" s="26"/>
      <c r="S2684" s="63"/>
      <c r="T2684" s="26"/>
      <c r="U2684" s="25"/>
      <c r="V2684" s="24"/>
      <c r="W2684" s="24"/>
      <c r="X2684" s="26"/>
      <c r="Y2684" s="26"/>
      <c r="Z2684" s="26"/>
      <c r="AA2684" s="26"/>
      <c r="AB2684" s="26"/>
      <c r="AC2684" s="26"/>
      <c r="AD2684" s="26"/>
    </row>
    <row r="2685" spans="1:30" x14ac:dyDescent="0.25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  <c r="N2685" s="26"/>
      <c r="O2685" s="26"/>
      <c r="P2685" s="26"/>
      <c r="Q2685" s="26"/>
      <c r="R2685" s="26"/>
      <c r="S2685" s="63"/>
      <c r="T2685" s="26"/>
      <c r="U2685" s="25"/>
      <c r="V2685" s="24"/>
      <c r="W2685" s="24"/>
      <c r="X2685" s="26"/>
      <c r="Y2685" s="26"/>
      <c r="Z2685" s="26"/>
      <c r="AA2685" s="26"/>
      <c r="AB2685" s="26"/>
      <c r="AC2685" s="26"/>
      <c r="AD2685" s="26"/>
    </row>
    <row r="2686" spans="1:30" x14ac:dyDescent="0.25">
      <c r="A2686" s="26"/>
      <c r="B2686" s="26"/>
      <c r="C2686" s="26"/>
      <c r="D2686" s="26"/>
      <c r="E2686" s="26"/>
      <c r="F2686" s="26"/>
      <c r="G2686" s="26"/>
      <c r="H2686" s="26"/>
      <c r="I2686" s="26"/>
      <c r="J2686" s="26"/>
      <c r="K2686" s="26"/>
      <c r="L2686" s="26"/>
      <c r="M2686" s="26"/>
      <c r="N2686" s="26"/>
      <c r="O2686" s="26"/>
      <c r="P2686" s="26"/>
      <c r="Q2686" s="26"/>
      <c r="R2686" s="26"/>
      <c r="S2686" s="63"/>
      <c r="T2686" s="26"/>
      <c r="U2686" s="25"/>
      <c r="V2686" s="24"/>
      <c r="W2686" s="24"/>
      <c r="X2686" s="26"/>
      <c r="Y2686" s="26"/>
      <c r="Z2686" s="26"/>
      <c r="AA2686" s="26"/>
      <c r="AB2686" s="26"/>
      <c r="AC2686" s="26"/>
      <c r="AD2686" s="26"/>
    </row>
    <row r="2687" spans="1:30" x14ac:dyDescent="0.25">
      <c r="A2687" s="26"/>
      <c r="B2687" s="26"/>
      <c r="C2687" s="26"/>
      <c r="D2687" s="26"/>
      <c r="E2687" s="26"/>
      <c r="F2687" s="26"/>
      <c r="G2687" s="26"/>
      <c r="H2687" s="26"/>
      <c r="I2687" s="26"/>
      <c r="J2687" s="26"/>
      <c r="K2687" s="26"/>
      <c r="L2687" s="26"/>
      <c r="M2687" s="26"/>
      <c r="N2687" s="26"/>
      <c r="O2687" s="26"/>
      <c r="P2687" s="26"/>
      <c r="Q2687" s="26"/>
      <c r="R2687" s="26"/>
      <c r="S2687" s="63"/>
      <c r="T2687" s="26"/>
      <c r="U2687" s="25"/>
      <c r="V2687" s="24"/>
      <c r="W2687" s="24"/>
      <c r="X2687" s="26"/>
      <c r="Y2687" s="26"/>
      <c r="Z2687" s="26"/>
      <c r="AA2687" s="26"/>
      <c r="AB2687" s="26"/>
      <c r="AC2687" s="26"/>
      <c r="AD2687" s="26"/>
    </row>
    <row r="2688" spans="1:30" x14ac:dyDescent="0.25">
      <c r="A2688" s="26"/>
      <c r="B2688" s="26"/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  <c r="P2688" s="26"/>
      <c r="Q2688" s="26"/>
      <c r="R2688" s="26"/>
      <c r="S2688" s="63"/>
      <c r="T2688" s="26"/>
      <c r="U2688" s="25"/>
      <c r="V2688" s="24"/>
      <c r="W2688" s="24"/>
      <c r="X2688" s="26"/>
      <c r="Y2688" s="26"/>
      <c r="Z2688" s="26"/>
      <c r="AA2688" s="26"/>
      <c r="AB2688" s="26"/>
      <c r="AC2688" s="26"/>
      <c r="AD2688" s="26"/>
    </row>
    <row r="2689" spans="1:30" x14ac:dyDescent="0.25">
      <c r="A2689" s="26"/>
      <c r="B2689" s="26"/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6"/>
      <c r="N2689" s="26"/>
      <c r="O2689" s="26"/>
      <c r="P2689" s="26"/>
      <c r="Q2689" s="26"/>
      <c r="R2689" s="26"/>
      <c r="S2689" s="63"/>
      <c r="T2689" s="26"/>
      <c r="U2689" s="25"/>
      <c r="V2689" s="24"/>
      <c r="W2689" s="24"/>
      <c r="X2689" s="26"/>
      <c r="Y2689" s="26"/>
      <c r="Z2689" s="26"/>
      <c r="AA2689" s="26"/>
      <c r="AB2689" s="26"/>
      <c r="AC2689" s="26"/>
      <c r="AD2689" s="26"/>
    </row>
    <row r="2690" spans="1:30" x14ac:dyDescent="0.25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  <c r="N2690" s="26"/>
      <c r="O2690" s="26"/>
      <c r="P2690" s="26"/>
      <c r="Q2690" s="26"/>
      <c r="R2690" s="26"/>
      <c r="S2690" s="63"/>
      <c r="T2690" s="26"/>
      <c r="U2690" s="25"/>
      <c r="V2690" s="24"/>
      <c r="W2690" s="24"/>
      <c r="X2690" s="26"/>
      <c r="Y2690" s="26"/>
      <c r="Z2690" s="26"/>
      <c r="AA2690" s="26"/>
      <c r="AB2690" s="26"/>
      <c r="AC2690" s="26"/>
      <c r="AD2690" s="26"/>
    </row>
    <row r="2691" spans="1:30" x14ac:dyDescent="0.25">
      <c r="A2691" s="26"/>
      <c r="B2691" s="26"/>
      <c r="C2691" s="26"/>
      <c r="D2691" s="26"/>
      <c r="E2691" s="26"/>
      <c r="F2691" s="26"/>
      <c r="G2691" s="26"/>
      <c r="H2691" s="26"/>
      <c r="I2691" s="26"/>
      <c r="J2691" s="26"/>
      <c r="K2691" s="26"/>
      <c r="L2691" s="26"/>
      <c r="M2691" s="26"/>
      <c r="N2691" s="26"/>
      <c r="O2691" s="26"/>
      <c r="P2691" s="26"/>
      <c r="Q2691" s="26"/>
      <c r="R2691" s="26"/>
      <c r="S2691" s="63"/>
      <c r="T2691" s="26"/>
      <c r="U2691" s="25"/>
      <c r="V2691" s="24"/>
      <c r="W2691" s="24"/>
      <c r="X2691" s="26"/>
      <c r="Y2691" s="26"/>
      <c r="Z2691" s="26"/>
      <c r="AA2691" s="26"/>
      <c r="AB2691" s="26"/>
      <c r="AC2691" s="26"/>
      <c r="AD2691" s="26"/>
    </row>
    <row r="2692" spans="1:30" x14ac:dyDescent="0.25">
      <c r="A2692" s="26"/>
      <c r="B2692" s="26"/>
      <c r="C2692" s="26"/>
      <c r="D2692" s="26"/>
      <c r="E2692" s="26"/>
      <c r="F2692" s="26"/>
      <c r="G2692" s="26"/>
      <c r="H2692" s="26"/>
      <c r="I2692" s="26"/>
      <c r="J2692" s="26"/>
      <c r="K2692" s="26"/>
      <c r="L2692" s="26"/>
      <c r="M2692" s="26"/>
      <c r="N2692" s="26"/>
      <c r="O2692" s="26"/>
      <c r="P2692" s="26"/>
      <c r="Q2692" s="26"/>
      <c r="R2692" s="26"/>
      <c r="S2692" s="63"/>
      <c r="T2692" s="26"/>
      <c r="U2692" s="25"/>
      <c r="V2692" s="24"/>
      <c r="W2692" s="24"/>
      <c r="X2692" s="26"/>
      <c r="Y2692" s="26"/>
      <c r="Z2692" s="26"/>
      <c r="AA2692" s="26"/>
      <c r="AB2692" s="26"/>
      <c r="AC2692" s="26"/>
      <c r="AD2692" s="26"/>
    </row>
    <row r="2693" spans="1:30" x14ac:dyDescent="0.25">
      <c r="A2693" s="26"/>
      <c r="B2693" s="26"/>
      <c r="C2693" s="26"/>
      <c r="D2693" s="26"/>
      <c r="E2693" s="26"/>
      <c r="F2693" s="26"/>
      <c r="G2693" s="26"/>
      <c r="H2693" s="26"/>
      <c r="I2693" s="26"/>
      <c r="J2693" s="26"/>
      <c r="K2693" s="26"/>
      <c r="L2693" s="26"/>
      <c r="M2693" s="26"/>
      <c r="N2693" s="26"/>
      <c r="O2693" s="26"/>
      <c r="P2693" s="26"/>
      <c r="Q2693" s="26"/>
      <c r="R2693" s="26"/>
      <c r="S2693" s="63"/>
      <c r="T2693" s="26"/>
      <c r="U2693" s="25"/>
      <c r="V2693" s="24"/>
      <c r="W2693" s="24"/>
      <c r="X2693" s="26"/>
      <c r="Y2693" s="26"/>
      <c r="Z2693" s="26"/>
      <c r="AA2693" s="26"/>
      <c r="AB2693" s="26"/>
      <c r="AC2693" s="26"/>
      <c r="AD2693" s="26"/>
    </row>
    <row r="2694" spans="1:30" x14ac:dyDescent="0.25">
      <c r="A2694" s="26"/>
      <c r="B2694" s="26"/>
      <c r="C2694" s="26"/>
      <c r="D2694" s="26"/>
      <c r="E2694" s="26"/>
      <c r="F2694" s="26"/>
      <c r="G2694" s="26"/>
      <c r="H2694" s="26"/>
      <c r="I2694" s="26"/>
      <c r="J2694" s="26"/>
      <c r="K2694" s="26"/>
      <c r="L2694" s="26"/>
      <c r="M2694" s="26"/>
      <c r="N2694" s="26"/>
      <c r="O2694" s="26"/>
      <c r="P2694" s="26"/>
      <c r="Q2694" s="26"/>
      <c r="R2694" s="26"/>
      <c r="S2694" s="63"/>
      <c r="T2694" s="26"/>
      <c r="U2694" s="25"/>
      <c r="V2694" s="24"/>
      <c r="W2694" s="24"/>
      <c r="X2694" s="26"/>
      <c r="Y2694" s="26"/>
      <c r="Z2694" s="26"/>
      <c r="AA2694" s="26"/>
      <c r="AB2694" s="26"/>
      <c r="AC2694" s="26"/>
      <c r="AD2694" s="26"/>
    </row>
    <row r="2695" spans="1:30" x14ac:dyDescent="0.25">
      <c r="A2695" s="26"/>
      <c r="B2695" s="26"/>
      <c r="C2695" s="26"/>
      <c r="D2695" s="26"/>
      <c r="E2695" s="26"/>
      <c r="F2695" s="26"/>
      <c r="G2695" s="26"/>
      <c r="H2695" s="26"/>
      <c r="I2695" s="26"/>
      <c r="J2695" s="26"/>
      <c r="K2695" s="26"/>
      <c r="L2695" s="26"/>
      <c r="M2695" s="26"/>
      <c r="N2695" s="26"/>
      <c r="O2695" s="26"/>
      <c r="P2695" s="26"/>
      <c r="Q2695" s="26"/>
      <c r="R2695" s="26"/>
      <c r="S2695" s="63"/>
      <c r="T2695" s="26"/>
      <c r="U2695" s="25"/>
      <c r="V2695" s="24"/>
      <c r="W2695" s="24"/>
      <c r="X2695" s="26"/>
      <c r="Y2695" s="26"/>
      <c r="Z2695" s="26"/>
      <c r="AA2695" s="26"/>
      <c r="AB2695" s="26"/>
      <c r="AC2695" s="26"/>
      <c r="AD2695" s="26"/>
    </row>
    <row r="2696" spans="1:30" x14ac:dyDescent="0.25">
      <c r="A2696" s="26"/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  <c r="P2696" s="26"/>
      <c r="Q2696" s="26"/>
      <c r="R2696" s="26"/>
      <c r="S2696" s="63"/>
      <c r="T2696" s="26"/>
      <c r="U2696" s="25"/>
      <c r="V2696" s="24"/>
      <c r="W2696" s="24"/>
      <c r="X2696" s="26"/>
      <c r="Y2696" s="26"/>
      <c r="Z2696" s="26"/>
      <c r="AA2696" s="26"/>
      <c r="AB2696" s="26"/>
      <c r="AC2696" s="26"/>
      <c r="AD2696" s="26"/>
    </row>
    <row r="2697" spans="1:30" x14ac:dyDescent="0.25">
      <c r="A2697" s="26"/>
      <c r="B2697" s="26"/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6"/>
      <c r="N2697" s="26"/>
      <c r="O2697" s="26"/>
      <c r="P2697" s="26"/>
      <c r="Q2697" s="26"/>
      <c r="R2697" s="26"/>
      <c r="S2697" s="63"/>
      <c r="T2697" s="26"/>
      <c r="U2697" s="25"/>
      <c r="V2697" s="24"/>
      <c r="W2697" s="24"/>
      <c r="X2697" s="26"/>
      <c r="Y2697" s="26"/>
      <c r="Z2697" s="26"/>
      <c r="AA2697" s="26"/>
      <c r="AB2697" s="26"/>
      <c r="AC2697" s="26"/>
      <c r="AD2697" s="26"/>
    </row>
    <row r="2698" spans="1:30" x14ac:dyDescent="0.25">
      <c r="A2698" s="26"/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  <c r="M2698" s="26"/>
      <c r="N2698" s="26"/>
      <c r="O2698" s="26"/>
      <c r="P2698" s="26"/>
      <c r="Q2698" s="26"/>
      <c r="R2698" s="26"/>
      <c r="S2698" s="63"/>
      <c r="T2698" s="26"/>
      <c r="U2698" s="25"/>
      <c r="V2698" s="24"/>
      <c r="W2698" s="24"/>
      <c r="X2698" s="26"/>
      <c r="Y2698" s="26"/>
      <c r="Z2698" s="26"/>
      <c r="AA2698" s="26"/>
      <c r="AB2698" s="26"/>
      <c r="AC2698" s="26"/>
      <c r="AD2698" s="26"/>
    </row>
    <row r="2699" spans="1:30" x14ac:dyDescent="0.25">
      <c r="A2699" s="26"/>
      <c r="B2699" s="26"/>
      <c r="C2699" s="26"/>
      <c r="D2699" s="26"/>
      <c r="E2699" s="26"/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  <c r="P2699" s="26"/>
      <c r="Q2699" s="26"/>
      <c r="R2699" s="26"/>
      <c r="S2699" s="63"/>
      <c r="T2699" s="26"/>
      <c r="U2699" s="25"/>
      <c r="V2699" s="24"/>
      <c r="W2699" s="24"/>
      <c r="X2699" s="26"/>
      <c r="Y2699" s="26"/>
      <c r="Z2699" s="26"/>
      <c r="AA2699" s="26"/>
      <c r="AB2699" s="26"/>
      <c r="AC2699" s="26"/>
      <c r="AD2699" s="26"/>
    </row>
    <row r="2700" spans="1:30" x14ac:dyDescent="0.25">
      <c r="A2700" s="26"/>
      <c r="B2700" s="26"/>
      <c r="C2700" s="26"/>
      <c r="D2700" s="26"/>
      <c r="E2700" s="26"/>
      <c r="F2700" s="26"/>
      <c r="G2700" s="26"/>
      <c r="H2700" s="26"/>
      <c r="I2700" s="26"/>
      <c r="J2700" s="26"/>
      <c r="K2700" s="26"/>
      <c r="L2700" s="26"/>
      <c r="M2700" s="26"/>
      <c r="N2700" s="26"/>
      <c r="O2700" s="26"/>
      <c r="P2700" s="26"/>
      <c r="Q2700" s="26"/>
      <c r="R2700" s="26"/>
      <c r="S2700" s="63"/>
      <c r="T2700" s="26"/>
      <c r="U2700" s="25"/>
      <c r="V2700" s="24"/>
      <c r="W2700" s="24"/>
      <c r="X2700" s="26"/>
      <c r="Y2700" s="26"/>
      <c r="Z2700" s="26"/>
      <c r="AA2700" s="26"/>
      <c r="AB2700" s="26"/>
      <c r="AC2700" s="26"/>
      <c r="AD2700" s="26"/>
    </row>
    <row r="2701" spans="1:30" x14ac:dyDescent="0.25">
      <c r="A2701" s="26"/>
      <c r="B2701" s="26"/>
      <c r="C2701" s="26"/>
      <c r="D2701" s="26"/>
      <c r="E2701" s="26"/>
      <c r="F2701" s="26"/>
      <c r="G2701" s="26"/>
      <c r="H2701" s="26"/>
      <c r="I2701" s="26"/>
      <c r="J2701" s="26"/>
      <c r="K2701" s="26"/>
      <c r="L2701" s="26"/>
      <c r="M2701" s="26"/>
      <c r="N2701" s="26"/>
      <c r="O2701" s="26"/>
      <c r="P2701" s="26"/>
      <c r="Q2701" s="26"/>
      <c r="R2701" s="26"/>
      <c r="S2701" s="63"/>
      <c r="T2701" s="26"/>
      <c r="U2701" s="25"/>
      <c r="V2701" s="24"/>
      <c r="W2701" s="24"/>
      <c r="X2701" s="26"/>
      <c r="Y2701" s="26"/>
      <c r="Z2701" s="26"/>
      <c r="AA2701" s="26"/>
      <c r="AB2701" s="26"/>
      <c r="AC2701" s="26"/>
      <c r="AD2701" s="26"/>
    </row>
    <row r="2702" spans="1:30" x14ac:dyDescent="0.25">
      <c r="A2702" s="26"/>
      <c r="B2702" s="26"/>
      <c r="C2702" s="26"/>
      <c r="D2702" s="26"/>
      <c r="E2702" s="26"/>
      <c r="F2702" s="26"/>
      <c r="G2702" s="26"/>
      <c r="H2702" s="26"/>
      <c r="I2702" s="26"/>
      <c r="J2702" s="26"/>
      <c r="K2702" s="26"/>
      <c r="L2702" s="26"/>
      <c r="M2702" s="26"/>
      <c r="N2702" s="26"/>
      <c r="O2702" s="26"/>
      <c r="P2702" s="26"/>
      <c r="Q2702" s="26"/>
      <c r="R2702" s="26"/>
      <c r="S2702" s="63"/>
      <c r="T2702" s="26"/>
      <c r="U2702" s="25"/>
      <c r="V2702" s="24"/>
      <c r="W2702" s="24"/>
      <c r="X2702" s="26"/>
      <c r="Y2702" s="26"/>
      <c r="Z2702" s="26"/>
      <c r="AA2702" s="26"/>
      <c r="AB2702" s="26"/>
      <c r="AC2702" s="26"/>
      <c r="AD2702" s="26"/>
    </row>
    <row r="2703" spans="1:30" x14ac:dyDescent="0.25">
      <c r="A2703" s="26"/>
      <c r="B2703" s="26"/>
      <c r="C2703" s="26"/>
      <c r="D2703" s="26"/>
      <c r="E2703" s="26"/>
      <c r="F2703" s="26"/>
      <c r="G2703" s="26"/>
      <c r="H2703" s="26"/>
      <c r="I2703" s="26"/>
      <c r="J2703" s="26"/>
      <c r="K2703" s="26"/>
      <c r="L2703" s="26"/>
      <c r="M2703" s="26"/>
      <c r="N2703" s="26"/>
      <c r="O2703" s="26"/>
      <c r="P2703" s="26"/>
      <c r="Q2703" s="26"/>
      <c r="R2703" s="26"/>
      <c r="S2703" s="63"/>
      <c r="T2703" s="26"/>
      <c r="U2703" s="25"/>
      <c r="V2703" s="24"/>
      <c r="W2703" s="24"/>
      <c r="X2703" s="26"/>
      <c r="Y2703" s="26"/>
      <c r="Z2703" s="26"/>
      <c r="AA2703" s="26"/>
      <c r="AB2703" s="26"/>
      <c r="AC2703" s="26"/>
      <c r="AD2703" s="26"/>
    </row>
    <row r="2704" spans="1:30" x14ac:dyDescent="0.25">
      <c r="A2704" s="26"/>
      <c r="B2704" s="26"/>
      <c r="C2704" s="26"/>
      <c r="D2704" s="26"/>
      <c r="E2704" s="26"/>
      <c r="F2704" s="26"/>
      <c r="G2704" s="26"/>
      <c r="H2704" s="26"/>
      <c r="I2704" s="26"/>
      <c r="J2704" s="26"/>
      <c r="K2704" s="26"/>
      <c r="L2704" s="26"/>
      <c r="M2704" s="26"/>
      <c r="N2704" s="26"/>
      <c r="O2704" s="26"/>
      <c r="P2704" s="26"/>
      <c r="Q2704" s="26"/>
      <c r="R2704" s="26"/>
      <c r="S2704" s="63"/>
      <c r="T2704" s="26"/>
      <c r="U2704" s="25"/>
      <c r="V2704" s="24"/>
      <c r="W2704" s="24"/>
      <c r="X2704" s="26"/>
      <c r="Y2704" s="26"/>
      <c r="Z2704" s="26"/>
      <c r="AA2704" s="26"/>
      <c r="AB2704" s="26"/>
      <c r="AC2704" s="26"/>
      <c r="AD2704" s="26"/>
    </row>
    <row r="2705" spans="1:30" x14ac:dyDescent="0.25">
      <c r="A2705" s="26"/>
      <c r="B2705" s="26"/>
      <c r="C2705" s="26"/>
      <c r="D2705" s="26"/>
      <c r="E2705" s="26"/>
      <c r="F2705" s="26"/>
      <c r="G2705" s="26"/>
      <c r="H2705" s="26"/>
      <c r="I2705" s="26"/>
      <c r="J2705" s="26"/>
      <c r="K2705" s="26"/>
      <c r="L2705" s="26"/>
      <c r="M2705" s="26"/>
      <c r="N2705" s="26"/>
      <c r="O2705" s="26"/>
      <c r="P2705" s="26"/>
      <c r="Q2705" s="26"/>
      <c r="R2705" s="26"/>
      <c r="S2705" s="63"/>
      <c r="T2705" s="26"/>
      <c r="U2705" s="33"/>
      <c r="V2705" s="24"/>
      <c r="W2705" s="24"/>
      <c r="X2705" s="26"/>
      <c r="Y2705" s="26"/>
      <c r="Z2705" s="26"/>
      <c r="AA2705" s="26"/>
      <c r="AB2705" s="26"/>
      <c r="AC2705" s="26"/>
      <c r="AD2705" s="26"/>
    </row>
    <row r="2706" spans="1:30" x14ac:dyDescent="0.25">
      <c r="A2706" s="26"/>
      <c r="B2706" s="26"/>
      <c r="C2706" s="26"/>
      <c r="D2706" s="26"/>
      <c r="E2706" s="26"/>
      <c r="F2706" s="26"/>
      <c r="G2706" s="26"/>
      <c r="H2706" s="26"/>
      <c r="I2706" s="26"/>
      <c r="J2706" s="26"/>
      <c r="K2706" s="26"/>
      <c r="L2706" s="26"/>
      <c r="M2706" s="26"/>
      <c r="N2706" s="26"/>
      <c r="O2706" s="26"/>
      <c r="P2706" s="26"/>
      <c r="Q2706" s="26"/>
      <c r="R2706" s="26"/>
      <c r="S2706" s="63"/>
      <c r="T2706" s="26"/>
      <c r="U2706" s="33"/>
      <c r="V2706" s="24"/>
      <c r="W2706" s="24"/>
      <c r="X2706" s="26"/>
      <c r="Y2706" s="26"/>
      <c r="Z2706" s="26"/>
      <c r="AA2706" s="26"/>
      <c r="AB2706" s="26"/>
      <c r="AC2706" s="26"/>
      <c r="AD2706" s="26"/>
    </row>
    <row r="2707" spans="1:30" x14ac:dyDescent="0.25">
      <c r="A2707" s="26"/>
      <c r="B2707" s="26"/>
      <c r="C2707" s="26"/>
      <c r="D2707" s="26"/>
      <c r="E2707" s="26"/>
      <c r="F2707" s="26"/>
      <c r="G2707" s="26"/>
      <c r="H2707" s="26"/>
      <c r="I2707" s="26"/>
      <c r="J2707" s="26"/>
      <c r="K2707" s="26"/>
      <c r="L2707" s="26"/>
      <c r="M2707" s="26"/>
      <c r="N2707" s="26"/>
      <c r="O2707" s="26"/>
      <c r="P2707" s="26"/>
      <c r="Q2707" s="26"/>
      <c r="R2707" s="26"/>
      <c r="S2707" s="63"/>
      <c r="T2707" s="26"/>
      <c r="U2707" s="25"/>
      <c r="V2707" s="24"/>
      <c r="W2707" s="24"/>
      <c r="X2707" s="26"/>
      <c r="Y2707" s="26"/>
      <c r="Z2707" s="26"/>
      <c r="AA2707" s="26"/>
      <c r="AB2707" s="26"/>
      <c r="AC2707" s="26"/>
      <c r="AD2707" s="26"/>
    </row>
    <row r="2708" spans="1:30" x14ac:dyDescent="0.25">
      <c r="A2708" s="26"/>
      <c r="B2708" s="26"/>
      <c r="C2708" s="26"/>
      <c r="D2708" s="26"/>
      <c r="E2708" s="26"/>
      <c r="F2708" s="26"/>
      <c r="G2708" s="26"/>
      <c r="H2708" s="26"/>
      <c r="I2708" s="26"/>
      <c r="J2708" s="26"/>
      <c r="K2708" s="26"/>
      <c r="L2708" s="26"/>
      <c r="M2708" s="26"/>
      <c r="N2708" s="26"/>
      <c r="O2708" s="26"/>
      <c r="P2708" s="26"/>
      <c r="Q2708" s="26"/>
      <c r="R2708" s="26"/>
      <c r="S2708" s="63"/>
      <c r="T2708" s="26"/>
      <c r="U2708" s="33"/>
      <c r="V2708" s="24"/>
      <c r="W2708" s="24"/>
      <c r="X2708" s="26"/>
      <c r="Y2708" s="26"/>
      <c r="Z2708" s="26"/>
      <c r="AA2708" s="26"/>
      <c r="AB2708" s="26"/>
      <c r="AC2708" s="26"/>
      <c r="AD2708" s="26"/>
    </row>
    <row r="2709" spans="1:30" x14ac:dyDescent="0.25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  <c r="N2709" s="26"/>
      <c r="O2709" s="26"/>
      <c r="P2709" s="26"/>
      <c r="Q2709" s="26"/>
      <c r="R2709" s="26"/>
      <c r="S2709" s="63"/>
      <c r="T2709" s="26"/>
      <c r="U2709" s="25"/>
      <c r="V2709" s="24"/>
      <c r="W2709" s="24"/>
      <c r="X2709" s="26"/>
      <c r="Y2709" s="26"/>
      <c r="Z2709" s="26"/>
      <c r="AA2709" s="26"/>
      <c r="AB2709" s="26"/>
      <c r="AC2709" s="26"/>
      <c r="AD2709" s="26"/>
    </row>
    <row r="2710" spans="1:30" x14ac:dyDescent="0.25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  <c r="P2710" s="26"/>
      <c r="Q2710" s="26"/>
      <c r="R2710" s="26"/>
      <c r="S2710" s="63"/>
      <c r="T2710" s="26"/>
      <c r="U2710" s="33"/>
      <c r="V2710" s="24"/>
      <c r="W2710" s="24"/>
      <c r="X2710" s="26"/>
      <c r="Y2710" s="26"/>
      <c r="Z2710" s="26"/>
      <c r="AA2710" s="26"/>
      <c r="AB2710" s="26"/>
      <c r="AC2710" s="26"/>
      <c r="AD2710" s="26"/>
    </row>
    <row r="2711" spans="1:30" x14ac:dyDescent="0.25">
      <c r="A2711" s="26"/>
      <c r="B2711" s="26"/>
      <c r="C2711" s="26"/>
      <c r="D2711" s="26"/>
      <c r="E2711" s="26"/>
      <c r="F2711" s="26"/>
      <c r="G2711" s="26"/>
      <c r="H2711" s="26"/>
      <c r="I2711" s="26"/>
      <c r="J2711" s="26"/>
      <c r="K2711" s="26"/>
      <c r="L2711" s="26"/>
      <c r="M2711" s="26"/>
      <c r="N2711" s="26"/>
      <c r="O2711" s="26"/>
      <c r="P2711" s="26"/>
      <c r="Q2711" s="26"/>
      <c r="R2711" s="26"/>
      <c r="S2711" s="63"/>
      <c r="T2711" s="26"/>
      <c r="U2711" s="25"/>
      <c r="V2711" s="24"/>
      <c r="W2711" s="24"/>
      <c r="X2711" s="26"/>
      <c r="Y2711" s="26"/>
      <c r="Z2711" s="26"/>
      <c r="AA2711" s="26"/>
      <c r="AB2711" s="26"/>
      <c r="AC2711" s="26"/>
      <c r="AD2711" s="26"/>
    </row>
    <row r="2712" spans="1:30" x14ac:dyDescent="0.25">
      <c r="A2712" s="26"/>
      <c r="B2712" s="26"/>
      <c r="C2712" s="26"/>
      <c r="D2712" s="26"/>
      <c r="E2712" s="26"/>
      <c r="F2712" s="26"/>
      <c r="G2712" s="26"/>
      <c r="H2712" s="26"/>
      <c r="I2712" s="26"/>
      <c r="J2712" s="26"/>
      <c r="K2712" s="26"/>
      <c r="L2712" s="26"/>
      <c r="M2712" s="26"/>
      <c r="N2712" s="26"/>
      <c r="O2712" s="26"/>
      <c r="P2712" s="26"/>
      <c r="Q2712" s="26"/>
      <c r="R2712" s="26"/>
      <c r="S2712" s="63"/>
      <c r="T2712" s="26"/>
      <c r="U2712" s="33"/>
      <c r="V2712" s="24"/>
      <c r="W2712" s="24"/>
      <c r="X2712" s="26"/>
      <c r="Y2712" s="26"/>
      <c r="Z2712" s="26"/>
      <c r="AA2712" s="26"/>
      <c r="AB2712" s="26"/>
      <c r="AC2712" s="26"/>
      <c r="AD2712" s="26"/>
    </row>
    <row r="2713" spans="1:30" x14ac:dyDescent="0.25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  <c r="N2713" s="26"/>
      <c r="O2713" s="26"/>
      <c r="P2713" s="26"/>
      <c r="Q2713" s="26"/>
      <c r="R2713" s="26"/>
      <c r="S2713" s="63"/>
      <c r="T2713" s="26"/>
      <c r="U2713" s="33"/>
      <c r="V2713" s="24"/>
      <c r="W2713" s="24"/>
      <c r="X2713" s="26"/>
      <c r="Y2713" s="26"/>
      <c r="Z2713" s="26"/>
      <c r="AA2713" s="26"/>
      <c r="AB2713" s="26"/>
      <c r="AC2713" s="26"/>
      <c r="AD2713" s="26"/>
    </row>
    <row r="2714" spans="1:30" x14ac:dyDescent="0.25">
      <c r="A2714" s="26"/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  <c r="M2714" s="26"/>
      <c r="N2714" s="26"/>
      <c r="O2714" s="26"/>
      <c r="P2714" s="26"/>
      <c r="Q2714" s="26"/>
      <c r="R2714" s="26"/>
      <c r="S2714" s="63"/>
      <c r="T2714" s="26"/>
      <c r="U2714" s="25"/>
      <c r="V2714" s="24"/>
      <c r="W2714" s="24"/>
      <c r="X2714" s="26"/>
      <c r="Y2714" s="26"/>
      <c r="Z2714" s="26"/>
      <c r="AA2714" s="26"/>
      <c r="AB2714" s="26"/>
      <c r="AC2714" s="26"/>
      <c r="AD2714" s="26"/>
    </row>
    <row r="2715" spans="1:30" x14ac:dyDescent="0.25">
      <c r="A2715" s="26"/>
      <c r="B2715" s="26"/>
      <c r="C2715" s="26"/>
      <c r="D2715" s="26"/>
      <c r="E2715" s="26"/>
      <c r="F2715" s="26"/>
      <c r="G2715" s="26"/>
      <c r="H2715" s="26"/>
      <c r="I2715" s="26"/>
      <c r="J2715" s="26"/>
      <c r="K2715" s="26"/>
      <c r="L2715" s="26"/>
      <c r="M2715" s="26"/>
      <c r="N2715" s="26"/>
      <c r="O2715" s="26"/>
      <c r="P2715" s="26"/>
      <c r="Q2715" s="26"/>
      <c r="R2715" s="26"/>
      <c r="S2715" s="63"/>
      <c r="T2715" s="26"/>
      <c r="U2715" s="25"/>
      <c r="V2715" s="24"/>
      <c r="W2715" s="24"/>
      <c r="X2715" s="26"/>
      <c r="Y2715" s="26"/>
      <c r="Z2715" s="26"/>
      <c r="AA2715" s="26"/>
      <c r="AB2715" s="26"/>
      <c r="AC2715" s="26"/>
      <c r="AD2715" s="26"/>
    </row>
    <row r="2716" spans="1:30" x14ac:dyDescent="0.25">
      <c r="A2716" s="26"/>
      <c r="B2716" s="26"/>
      <c r="C2716" s="26"/>
      <c r="D2716" s="26"/>
      <c r="E2716" s="26"/>
      <c r="F2716" s="26"/>
      <c r="G2716" s="26"/>
      <c r="H2716" s="26"/>
      <c r="I2716" s="26"/>
      <c r="J2716" s="26"/>
      <c r="K2716" s="26"/>
      <c r="L2716" s="26"/>
      <c r="M2716" s="26"/>
      <c r="N2716" s="26"/>
      <c r="O2716" s="26"/>
      <c r="P2716" s="26"/>
      <c r="Q2716" s="26"/>
      <c r="R2716" s="26"/>
      <c r="S2716" s="63"/>
      <c r="T2716" s="26"/>
      <c r="U2716" s="25"/>
      <c r="V2716" s="24"/>
      <c r="W2716" s="24"/>
      <c r="X2716" s="26"/>
      <c r="Y2716" s="26"/>
      <c r="Z2716" s="26"/>
      <c r="AA2716" s="26"/>
      <c r="AB2716" s="26"/>
      <c r="AC2716" s="26"/>
      <c r="AD2716" s="26"/>
    </row>
    <row r="2717" spans="1:30" x14ac:dyDescent="0.25">
      <c r="A2717" s="26"/>
      <c r="B2717" s="26"/>
      <c r="C2717" s="26"/>
      <c r="D2717" s="26"/>
      <c r="E2717" s="26"/>
      <c r="F2717" s="26"/>
      <c r="G2717" s="26"/>
      <c r="H2717" s="26"/>
      <c r="I2717" s="26"/>
      <c r="J2717" s="26"/>
      <c r="K2717" s="26"/>
      <c r="L2717" s="26"/>
      <c r="M2717" s="26"/>
      <c r="N2717" s="26"/>
      <c r="O2717" s="26"/>
      <c r="P2717" s="26"/>
      <c r="Q2717" s="26"/>
      <c r="R2717" s="26"/>
      <c r="S2717" s="63"/>
      <c r="T2717" s="26"/>
      <c r="U2717" s="25"/>
      <c r="V2717" s="24"/>
      <c r="W2717" s="24"/>
      <c r="X2717" s="26"/>
      <c r="Y2717" s="26"/>
      <c r="Z2717" s="26"/>
      <c r="AA2717" s="26"/>
      <c r="AB2717" s="26"/>
      <c r="AC2717" s="26"/>
      <c r="AD2717" s="26"/>
    </row>
    <row r="2718" spans="1:30" x14ac:dyDescent="0.25">
      <c r="A2718" s="26"/>
      <c r="B2718" s="26"/>
      <c r="C2718" s="26"/>
      <c r="D2718" s="26"/>
      <c r="E2718" s="26"/>
      <c r="F2718" s="26"/>
      <c r="G2718" s="26"/>
      <c r="H2718" s="26"/>
      <c r="I2718" s="26"/>
      <c r="J2718" s="26"/>
      <c r="K2718" s="26"/>
      <c r="L2718" s="26"/>
      <c r="M2718" s="26"/>
      <c r="N2718" s="26"/>
      <c r="O2718" s="26"/>
      <c r="P2718" s="26"/>
      <c r="Q2718" s="26"/>
      <c r="R2718" s="26"/>
      <c r="S2718" s="63"/>
      <c r="T2718" s="26"/>
      <c r="U2718" s="25"/>
      <c r="V2718" s="24"/>
      <c r="W2718" s="24"/>
      <c r="X2718" s="26"/>
      <c r="Y2718" s="26"/>
      <c r="Z2718" s="26"/>
      <c r="AA2718" s="26"/>
      <c r="AB2718" s="26"/>
      <c r="AC2718" s="26"/>
      <c r="AD2718" s="26"/>
    </row>
    <row r="2719" spans="1:30" x14ac:dyDescent="0.25">
      <c r="A2719" s="26"/>
      <c r="B2719" s="26"/>
      <c r="C2719" s="26"/>
      <c r="D2719" s="26"/>
      <c r="E2719" s="26"/>
      <c r="F2719" s="26"/>
      <c r="G2719" s="26"/>
      <c r="H2719" s="26"/>
      <c r="I2719" s="26"/>
      <c r="J2719" s="26"/>
      <c r="K2719" s="26"/>
      <c r="L2719" s="26"/>
      <c r="M2719" s="26"/>
      <c r="N2719" s="26"/>
      <c r="O2719" s="26"/>
      <c r="P2719" s="26"/>
      <c r="Q2719" s="26"/>
      <c r="R2719" s="26"/>
      <c r="S2719" s="63"/>
      <c r="T2719" s="26"/>
      <c r="U2719" s="25"/>
      <c r="V2719" s="24"/>
      <c r="W2719" s="24"/>
      <c r="X2719" s="26"/>
      <c r="Y2719" s="26"/>
      <c r="Z2719" s="26"/>
      <c r="AA2719" s="26"/>
      <c r="AB2719" s="26"/>
      <c r="AC2719" s="26"/>
      <c r="AD2719" s="26"/>
    </row>
    <row r="2720" spans="1:30" x14ac:dyDescent="0.25">
      <c r="A2720" s="26"/>
      <c r="B2720" s="26"/>
      <c r="C2720" s="26"/>
      <c r="D2720" s="26"/>
      <c r="E2720" s="26"/>
      <c r="F2720" s="26"/>
      <c r="G2720" s="26"/>
      <c r="H2720" s="26"/>
      <c r="I2720" s="26"/>
      <c r="J2720" s="26"/>
      <c r="K2720" s="26"/>
      <c r="L2720" s="26"/>
      <c r="M2720" s="26"/>
      <c r="N2720" s="26"/>
      <c r="O2720" s="26"/>
      <c r="P2720" s="26"/>
      <c r="Q2720" s="26"/>
      <c r="R2720" s="26"/>
      <c r="S2720" s="63"/>
      <c r="T2720" s="26"/>
      <c r="U2720" s="25"/>
      <c r="V2720" s="24"/>
      <c r="W2720" s="24"/>
      <c r="X2720" s="26"/>
      <c r="Y2720" s="26"/>
      <c r="Z2720" s="26"/>
      <c r="AA2720" s="26"/>
      <c r="AB2720" s="26"/>
      <c r="AC2720" s="26"/>
      <c r="AD2720" s="26"/>
    </row>
    <row r="2721" spans="1:30" x14ac:dyDescent="0.25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  <c r="P2721" s="26"/>
      <c r="Q2721" s="26"/>
      <c r="R2721" s="26"/>
      <c r="S2721" s="63"/>
      <c r="T2721" s="26"/>
      <c r="U2721" s="25"/>
      <c r="V2721" s="24"/>
      <c r="W2721" s="24"/>
      <c r="X2721" s="26"/>
      <c r="Y2721" s="26"/>
      <c r="Z2721" s="26"/>
      <c r="AA2721" s="26"/>
      <c r="AB2721" s="26"/>
      <c r="AC2721" s="26"/>
      <c r="AD2721" s="26"/>
    </row>
    <row r="2722" spans="1:30" x14ac:dyDescent="0.25">
      <c r="A2722" s="26"/>
      <c r="B2722" s="26"/>
      <c r="C2722" s="26"/>
      <c r="D2722" s="26"/>
      <c r="E2722" s="26"/>
      <c r="F2722" s="26"/>
      <c r="G2722" s="26"/>
      <c r="H2722" s="26"/>
      <c r="I2722" s="26"/>
      <c r="J2722" s="26"/>
      <c r="K2722" s="26"/>
      <c r="L2722" s="26"/>
      <c r="M2722" s="26"/>
      <c r="N2722" s="26"/>
      <c r="O2722" s="26"/>
      <c r="P2722" s="26"/>
      <c r="Q2722" s="26"/>
      <c r="R2722" s="26"/>
      <c r="S2722" s="63"/>
      <c r="T2722" s="26"/>
      <c r="U2722" s="33"/>
      <c r="V2722" s="24"/>
      <c r="W2722" s="24"/>
      <c r="X2722" s="26"/>
      <c r="Y2722" s="26"/>
      <c r="Z2722" s="26"/>
      <c r="AA2722" s="26"/>
      <c r="AB2722" s="26"/>
      <c r="AC2722" s="26"/>
      <c r="AD2722" s="26"/>
    </row>
    <row r="2723" spans="1:30" x14ac:dyDescent="0.25">
      <c r="A2723" s="26"/>
      <c r="B2723" s="26"/>
      <c r="C2723" s="26"/>
      <c r="D2723" s="26"/>
      <c r="E2723" s="26"/>
      <c r="F2723" s="26"/>
      <c r="G2723" s="26"/>
      <c r="H2723" s="26"/>
      <c r="I2723" s="26"/>
      <c r="J2723" s="26"/>
      <c r="K2723" s="26"/>
      <c r="L2723" s="26"/>
      <c r="M2723" s="26"/>
      <c r="N2723" s="26"/>
      <c r="O2723" s="26"/>
      <c r="P2723" s="26"/>
      <c r="Q2723" s="26"/>
      <c r="R2723" s="26"/>
      <c r="S2723" s="63"/>
      <c r="T2723" s="26"/>
      <c r="U2723" s="33"/>
      <c r="V2723" s="24"/>
      <c r="W2723" s="24"/>
      <c r="X2723" s="26"/>
      <c r="Y2723" s="26"/>
      <c r="Z2723" s="26"/>
      <c r="AA2723" s="26"/>
      <c r="AB2723" s="26"/>
      <c r="AC2723" s="26"/>
      <c r="AD2723" s="26"/>
    </row>
    <row r="2724" spans="1:30" x14ac:dyDescent="0.25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  <c r="N2724" s="26"/>
      <c r="O2724" s="26"/>
      <c r="P2724" s="26"/>
      <c r="Q2724" s="26"/>
      <c r="R2724" s="26"/>
      <c r="S2724" s="63"/>
      <c r="T2724" s="26"/>
      <c r="U2724" s="33"/>
      <c r="V2724" s="24"/>
      <c r="W2724" s="24"/>
      <c r="X2724" s="26"/>
      <c r="Y2724" s="26"/>
      <c r="Z2724" s="26"/>
      <c r="AA2724" s="26"/>
      <c r="AB2724" s="26"/>
      <c r="AC2724" s="26"/>
      <c r="AD2724" s="26"/>
    </row>
    <row r="2725" spans="1:30" x14ac:dyDescent="0.25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  <c r="N2725" s="26"/>
      <c r="O2725" s="26"/>
      <c r="P2725" s="26"/>
      <c r="Q2725" s="26"/>
      <c r="R2725" s="26"/>
      <c r="S2725" s="63"/>
      <c r="T2725" s="26"/>
      <c r="U2725" s="33"/>
      <c r="V2725" s="24"/>
      <c r="W2725" s="24"/>
      <c r="X2725" s="26"/>
      <c r="Y2725" s="26"/>
      <c r="Z2725" s="26"/>
      <c r="AA2725" s="26"/>
      <c r="AB2725" s="26"/>
      <c r="AC2725" s="26"/>
      <c r="AD2725" s="26"/>
    </row>
    <row r="2726" spans="1:30" x14ac:dyDescent="0.25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  <c r="N2726" s="26"/>
      <c r="O2726" s="26"/>
      <c r="P2726" s="26"/>
      <c r="Q2726" s="26"/>
      <c r="R2726" s="26"/>
      <c r="S2726" s="63"/>
      <c r="T2726" s="26"/>
      <c r="U2726" s="33"/>
      <c r="V2726" s="24"/>
      <c r="W2726" s="24"/>
      <c r="X2726" s="26"/>
      <c r="Y2726" s="26"/>
      <c r="Z2726" s="26"/>
      <c r="AA2726" s="26"/>
      <c r="AB2726" s="26"/>
      <c r="AC2726" s="26"/>
      <c r="AD2726" s="26"/>
    </row>
    <row r="2727" spans="1:30" x14ac:dyDescent="0.25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  <c r="N2727" s="26"/>
      <c r="O2727" s="26"/>
      <c r="P2727" s="26"/>
      <c r="Q2727" s="26"/>
      <c r="R2727" s="26"/>
      <c r="S2727" s="63"/>
      <c r="T2727" s="26"/>
      <c r="U2727" s="33"/>
      <c r="V2727" s="24"/>
      <c r="W2727" s="24"/>
      <c r="X2727" s="26"/>
      <c r="Y2727" s="26"/>
      <c r="Z2727" s="26"/>
      <c r="AA2727" s="26"/>
      <c r="AB2727" s="26"/>
      <c r="AC2727" s="26"/>
      <c r="AD2727" s="26"/>
    </row>
    <row r="2728" spans="1:30" x14ac:dyDescent="0.25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  <c r="P2728" s="26"/>
      <c r="Q2728" s="26"/>
      <c r="R2728" s="26"/>
      <c r="S2728" s="63"/>
      <c r="T2728" s="26"/>
      <c r="U2728" s="33"/>
      <c r="V2728" s="24"/>
      <c r="W2728" s="24"/>
      <c r="X2728" s="26"/>
      <c r="Y2728" s="26"/>
      <c r="Z2728" s="26"/>
      <c r="AA2728" s="26"/>
      <c r="AB2728" s="26"/>
      <c r="AC2728" s="26"/>
      <c r="AD2728" s="26"/>
    </row>
    <row r="2729" spans="1:30" x14ac:dyDescent="0.25">
      <c r="A2729" s="26"/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  <c r="P2729" s="26"/>
      <c r="Q2729" s="26"/>
      <c r="R2729" s="26"/>
      <c r="S2729" s="63"/>
      <c r="T2729" s="26"/>
      <c r="U2729" s="33"/>
      <c r="V2729" s="24"/>
      <c r="W2729" s="24"/>
      <c r="X2729" s="26"/>
      <c r="Y2729" s="26"/>
      <c r="Z2729" s="26"/>
      <c r="AA2729" s="26"/>
      <c r="AB2729" s="26"/>
      <c r="AC2729" s="26"/>
      <c r="AD2729" s="26"/>
    </row>
    <row r="2730" spans="1:30" x14ac:dyDescent="0.25">
      <c r="A2730" s="26"/>
      <c r="B2730" s="26"/>
      <c r="C2730" s="26"/>
      <c r="D2730" s="26"/>
      <c r="E2730" s="26"/>
      <c r="F2730" s="26"/>
      <c r="G2730" s="26"/>
      <c r="H2730" s="26"/>
      <c r="I2730" s="26"/>
      <c r="J2730" s="26"/>
      <c r="K2730" s="26"/>
      <c r="L2730" s="26"/>
      <c r="M2730" s="26"/>
      <c r="N2730" s="26"/>
      <c r="O2730" s="26"/>
      <c r="P2730" s="26"/>
      <c r="Q2730" s="26"/>
      <c r="R2730" s="26"/>
      <c r="S2730" s="63"/>
      <c r="T2730" s="26"/>
      <c r="U2730" s="33"/>
      <c r="V2730" s="24"/>
      <c r="W2730" s="24"/>
      <c r="X2730" s="26"/>
      <c r="Y2730" s="26"/>
      <c r="Z2730" s="26"/>
      <c r="AA2730" s="26"/>
      <c r="AB2730" s="26"/>
      <c r="AC2730" s="26"/>
      <c r="AD2730" s="26"/>
    </row>
    <row r="2731" spans="1:30" x14ac:dyDescent="0.25">
      <c r="A2731" s="26"/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  <c r="M2731" s="26"/>
      <c r="N2731" s="26"/>
      <c r="O2731" s="26"/>
      <c r="P2731" s="26"/>
      <c r="Q2731" s="26"/>
      <c r="R2731" s="26"/>
      <c r="S2731" s="63"/>
      <c r="T2731" s="26"/>
      <c r="U2731" s="25"/>
      <c r="V2731" s="24"/>
      <c r="W2731" s="24"/>
      <c r="X2731" s="26"/>
      <c r="Y2731" s="26"/>
      <c r="Z2731" s="26"/>
      <c r="AA2731" s="26"/>
      <c r="AB2731" s="26"/>
      <c r="AC2731" s="26"/>
      <c r="AD2731" s="26"/>
    </row>
    <row r="2732" spans="1:30" x14ac:dyDescent="0.25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  <c r="P2732" s="26"/>
      <c r="Q2732" s="26"/>
      <c r="R2732" s="26"/>
      <c r="S2732" s="63"/>
      <c r="T2732" s="26"/>
      <c r="U2732" s="25"/>
      <c r="V2732" s="24"/>
      <c r="W2732" s="24"/>
      <c r="X2732" s="26"/>
      <c r="Y2732" s="26"/>
      <c r="Z2732" s="26"/>
      <c r="AA2732" s="26"/>
      <c r="AB2732" s="26"/>
      <c r="AC2732" s="26"/>
      <c r="AD2732" s="26"/>
    </row>
    <row r="2733" spans="1:30" x14ac:dyDescent="0.25">
      <c r="A2733" s="26"/>
      <c r="B2733" s="26"/>
      <c r="C2733" s="26"/>
      <c r="D2733" s="26"/>
      <c r="E2733" s="26"/>
      <c r="F2733" s="26"/>
      <c r="G2733" s="26"/>
      <c r="H2733" s="26"/>
      <c r="I2733" s="26"/>
      <c r="J2733" s="26"/>
      <c r="K2733" s="26"/>
      <c r="L2733" s="26"/>
      <c r="M2733" s="26"/>
      <c r="N2733" s="26"/>
      <c r="O2733" s="26"/>
      <c r="P2733" s="26"/>
      <c r="Q2733" s="26"/>
      <c r="R2733" s="26"/>
      <c r="S2733" s="63"/>
      <c r="T2733" s="26"/>
      <c r="U2733" s="33"/>
      <c r="V2733" s="24"/>
      <c r="W2733" s="24"/>
      <c r="X2733" s="26"/>
      <c r="Y2733" s="26"/>
      <c r="Z2733" s="26"/>
      <c r="AA2733" s="26"/>
      <c r="AB2733" s="26"/>
      <c r="AC2733" s="26"/>
      <c r="AD2733" s="26"/>
    </row>
    <row r="2734" spans="1:30" x14ac:dyDescent="0.25">
      <c r="A2734" s="26"/>
      <c r="B2734" s="26"/>
      <c r="C2734" s="26"/>
      <c r="D2734" s="26"/>
      <c r="E2734" s="26"/>
      <c r="F2734" s="26"/>
      <c r="G2734" s="26"/>
      <c r="H2734" s="26"/>
      <c r="I2734" s="26"/>
      <c r="J2734" s="26"/>
      <c r="K2734" s="26"/>
      <c r="L2734" s="26"/>
      <c r="M2734" s="26"/>
      <c r="N2734" s="26"/>
      <c r="O2734" s="26"/>
      <c r="P2734" s="26"/>
      <c r="Q2734" s="26"/>
      <c r="R2734" s="26"/>
      <c r="S2734" s="63"/>
      <c r="T2734" s="26"/>
      <c r="U2734" s="25"/>
      <c r="V2734" s="24"/>
      <c r="W2734" s="24"/>
      <c r="X2734" s="26"/>
      <c r="Y2734" s="26"/>
      <c r="Z2734" s="26"/>
      <c r="AA2734" s="26"/>
      <c r="AB2734" s="26"/>
      <c r="AC2734" s="26"/>
      <c r="AD2734" s="26"/>
    </row>
    <row r="2735" spans="1:30" x14ac:dyDescent="0.25">
      <c r="A2735" s="26"/>
      <c r="B2735" s="26"/>
      <c r="C2735" s="26"/>
      <c r="D2735" s="26"/>
      <c r="E2735" s="26"/>
      <c r="F2735" s="26"/>
      <c r="G2735" s="26"/>
      <c r="H2735" s="26"/>
      <c r="I2735" s="26"/>
      <c r="J2735" s="26"/>
      <c r="K2735" s="26"/>
      <c r="L2735" s="26"/>
      <c r="M2735" s="26"/>
      <c r="N2735" s="26"/>
      <c r="O2735" s="26"/>
      <c r="P2735" s="26"/>
      <c r="Q2735" s="26"/>
      <c r="R2735" s="26"/>
      <c r="S2735" s="63"/>
      <c r="T2735" s="26"/>
      <c r="U2735" s="25"/>
      <c r="V2735" s="24"/>
      <c r="W2735" s="24"/>
      <c r="X2735" s="26"/>
      <c r="Y2735" s="26"/>
      <c r="Z2735" s="26"/>
      <c r="AA2735" s="26"/>
      <c r="AB2735" s="26"/>
      <c r="AC2735" s="26"/>
      <c r="AD2735" s="26"/>
    </row>
    <row r="2736" spans="1:30" x14ac:dyDescent="0.25">
      <c r="A2736" s="26"/>
      <c r="B2736" s="26"/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6"/>
      <c r="N2736" s="26"/>
      <c r="O2736" s="26"/>
      <c r="P2736" s="26"/>
      <c r="Q2736" s="26"/>
      <c r="R2736" s="26"/>
      <c r="S2736" s="63"/>
      <c r="T2736" s="26"/>
      <c r="U2736" s="25"/>
      <c r="V2736" s="24"/>
      <c r="W2736" s="24"/>
      <c r="X2736" s="26"/>
      <c r="Y2736" s="26"/>
      <c r="Z2736" s="26"/>
      <c r="AA2736" s="26"/>
      <c r="AB2736" s="26"/>
      <c r="AC2736" s="26"/>
      <c r="AD2736" s="26"/>
    </row>
    <row r="2737" spans="1:30" x14ac:dyDescent="0.25">
      <c r="A2737" s="26"/>
      <c r="B2737" s="26"/>
      <c r="C2737" s="26"/>
      <c r="D2737" s="26"/>
      <c r="E2737" s="26"/>
      <c r="F2737" s="26"/>
      <c r="G2737" s="26"/>
      <c r="H2737" s="26"/>
      <c r="I2737" s="26"/>
      <c r="J2737" s="26"/>
      <c r="K2737" s="26"/>
      <c r="L2737" s="26"/>
      <c r="M2737" s="26"/>
      <c r="N2737" s="26"/>
      <c r="O2737" s="26"/>
      <c r="P2737" s="26"/>
      <c r="Q2737" s="26"/>
      <c r="R2737" s="26"/>
      <c r="S2737" s="63"/>
      <c r="T2737" s="26"/>
      <c r="U2737" s="25"/>
      <c r="V2737" s="24"/>
      <c r="W2737" s="24"/>
      <c r="X2737" s="26"/>
      <c r="Y2737" s="26"/>
      <c r="Z2737" s="26"/>
      <c r="AA2737" s="26"/>
      <c r="AB2737" s="26"/>
      <c r="AC2737" s="26"/>
      <c r="AD2737" s="26"/>
    </row>
    <row r="2738" spans="1:30" x14ac:dyDescent="0.25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  <c r="N2738" s="26"/>
      <c r="O2738" s="26"/>
      <c r="P2738" s="26"/>
      <c r="Q2738" s="26"/>
      <c r="R2738" s="26"/>
      <c r="S2738" s="63"/>
      <c r="T2738" s="26"/>
      <c r="U2738" s="25"/>
      <c r="V2738" s="24"/>
      <c r="W2738" s="24"/>
      <c r="X2738" s="26"/>
      <c r="Y2738" s="26"/>
      <c r="Z2738" s="26"/>
      <c r="AA2738" s="26"/>
      <c r="AB2738" s="26"/>
      <c r="AC2738" s="26"/>
      <c r="AD2738" s="26"/>
    </row>
    <row r="2739" spans="1:30" x14ac:dyDescent="0.25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  <c r="N2739" s="26"/>
      <c r="O2739" s="26"/>
      <c r="P2739" s="26"/>
      <c r="Q2739" s="26"/>
      <c r="R2739" s="26"/>
      <c r="S2739" s="63"/>
      <c r="T2739" s="26"/>
      <c r="U2739" s="25"/>
      <c r="V2739" s="24"/>
      <c r="W2739" s="24"/>
      <c r="X2739" s="26"/>
      <c r="Y2739" s="26"/>
      <c r="Z2739" s="26"/>
      <c r="AA2739" s="26"/>
      <c r="AB2739" s="26"/>
      <c r="AC2739" s="26"/>
      <c r="AD2739" s="26"/>
    </row>
    <row r="2740" spans="1:30" x14ac:dyDescent="0.25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  <c r="N2740" s="26"/>
      <c r="O2740" s="26"/>
      <c r="P2740" s="26"/>
      <c r="Q2740" s="26"/>
      <c r="R2740" s="26"/>
      <c r="S2740" s="63"/>
      <c r="T2740" s="26"/>
      <c r="U2740" s="25"/>
      <c r="V2740" s="24"/>
      <c r="W2740" s="24"/>
      <c r="X2740" s="26"/>
      <c r="Y2740" s="26"/>
      <c r="Z2740" s="26"/>
      <c r="AA2740" s="26"/>
      <c r="AB2740" s="26"/>
      <c r="AC2740" s="26"/>
      <c r="AD2740" s="26"/>
    </row>
    <row r="2741" spans="1:30" x14ac:dyDescent="0.25">
      <c r="A2741" s="26"/>
      <c r="B2741" s="26"/>
      <c r="C2741" s="26"/>
      <c r="D2741" s="26"/>
      <c r="E2741" s="26"/>
      <c r="F2741" s="26"/>
      <c r="G2741" s="26"/>
      <c r="H2741" s="26"/>
      <c r="I2741" s="26"/>
      <c r="J2741" s="26"/>
      <c r="K2741" s="26"/>
      <c r="L2741" s="26"/>
      <c r="M2741" s="26"/>
      <c r="N2741" s="26"/>
      <c r="O2741" s="26"/>
      <c r="P2741" s="26"/>
      <c r="Q2741" s="26"/>
      <c r="R2741" s="26"/>
      <c r="S2741" s="63"/>
      <c r="T2741" s="26"/>
      <c r="U2741" s="25"/>
      <c r="V2741" s="24"/>
      <c r="W2741" s="24"/>
      <c r="X2741" s="26"/>
      <c r="Y2741" s="26"/>
      <c r="Z2741" s="26"/>
      <c r="AA2741" s="26"/>
      <c r="AB2741" s="26"/>
      <c r="AC2741" s="26"/>
      <c r="AD2741" s="26"/>
    </row>
    <row r="2742" spans="1:30" x14ac:dyDescent="0.25">
      <c r="A2742" s="26"/>
      <c r="B2742" s="26"/>
      <c r="C2742" s="26"/>
      <c r="D2742" s="26"/>
      <c r="E2742" s="26"/>
      <c r="F2742" s="26"/>
      <c r="G2742" s="26"/>
      <c r="H2742" s="26"/>
      <c r="I2742" s="26"/>
      <c r="J2742" s="26"/>
      <c r="K2742" s="26"/>
      <c r="L2742" s="26"/>
      <c r="M2742" s="26"/>
      <c r="N2742" s="26"/>
      <c r="O2742" s="26"/>
      <c r="P2742" s="26"/>
      <c r="Q2742" s="26"/>
      <c r="R2742" s="26"/>
      <c r="S2742" s="63"/>
      <c r="T2742" s="26"/>
      <c r="U2742" s="25"/>
      <c r="V2742" s="24"/>
      <c r="W2742" s="24"/>
      <c r="X2742" s="26"/>
      <c r="Y2742" s="26"/>
      <c r="Z2742" s="26"/>
      <c r="AA2742" s="26"/>
      <c r="AB2742" s="26"/>
      <c r="AC2742" s="26"/>
      <c r="AD2742" s="26"/>
    </row>
    <row r="2743" spans="1:30" x14ac:dyDescent="0.25">
      <c r="A2743" s="26"/>
      <c r="B2743" s="26"/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  <c r="P2743" s="26"/>
      <c r="Q2743" s="26"/>
      <c r="R2743" s="26"/>
      <c r="S2743" s="63"/>
      <c r="T2743" s="26"/>
      <c r="U2743" s="25"/>
      <c r="V2743" s="24"/>
      <c r="W2743" s="24"/>
      <c r="X2743" s="26"/>
      <c r="Y2743" s="26"/>
      <c r="Z2743" s="26"/>
      <c r="AA2743" s="26"/>
      <c r="AB2743" s="26"/>
      <c r="AC2743" s="26"/>
      <c r="AD2743" s="26"/>
    </row>
    <row r="2744" spans="1:30" x14ac:dyDescent="0.25">
      <c r="A2744" s="26"/>
      <c r="B2744" s="26"/>
      <c r="C2744" s="26"/>
      <c r="D2744" s="26"/>
      <c r="E2744" s="26"/>
      <c r="F2744" s="26"/>
      <c r="G2744" s="26"/>
      <c r="H2744" s="26"/>
      <c r="I2744" s="26"/>
      <c r="J2744" s="26"/>
      <c r="K2744" s="26"/>
      <c r="L2744" s="26"/>
      <c r="M2744" s="26"/>
      <c r="N2744" s="26"/>
      <c r="O2744" s="26"/>
      <c r="P2744" s="26"/>
      <c r="Q2744" s="26"/>
      <c r="R2744" s="26"/>
      <c r="S2744" s="63"/>
      <c r="T2744" s="26"/>
      <c r="U2744" s="25"/>
      <c r="V2744" s="24"/>
      <c r="W2744" s="24"/>
      <c r="X2744" s="26"/>
      <c r="Y2744" s="26"/>
      <c r="Z2744" s="26"/>
      <c r="AA2744" s="26"/>
      <c r="AB2744" s="26"/>
      <c r="AC2744" s="26"/>
      <c r="AD2744" s="26"/>
    </row>
    <row r="2745" spans="1:30" x14ac:dyDescent="0.25">
      <c r="A2745" s="26"/>
      <c r="B2745" s="26"/>
      <c r="C2745" s="26"/>
      <c r="D2745" s="26"/>
      <c r="E2745" s="26"/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  <c r="P2745" s="26"/>
      <c r="Q2745" s="26"/>
      <c r="R2745" s="26"/>
      <c r="S2745" s="63"/>
      <c r="T2745" s="26"/>
      <c r="U2745" s="25"/>
      <c r="V2745" s="24"/>
      <c r="W2745" s="24"/>
      <c r="X2745" s="26"/>
      <c r="Y2745" s="26"/>
      <c r="Z2745" s="26"/>
      <c r="AA2745" s="26"/>
      <c r="AB2745" s="26"/>
      <c r="AC2745" s="26"/>
      <c r="AD2745" s="26"/>
    </row>
    <row r="2746" spans="1:30" x14ac:dyDescent="0.25">
      <c r="A2746" s="26"/>
      <c r="B2746" s="26"/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6"/>
      <c r="N2746" s="26"/>
      <c r="O2746" s="26"/>
      <c r="P2746" s="26"/>
      <c r="Q2746" s="26"/>
      <c r="R2746" s="26"/>
      <c r="S2746" s="63"/>
      <c r="T2746" s="26"/>
      <c r="U2746" s="25"/>
      <c r="V2746" s="24"/>
      <c r="W2746" s="24"/>
      <c r="X2746" s="26"/>
      <c r="Y2746" s="26"/>
      <c r="Z2746" s="26"/>
      <c r="AA2746" s="26"/>
      <c r="AB2746" s="26"/>
      <c r="AC2746" s="26"/>
      <c r="AD2746" s="26"/>
    </row>
    <row r="2747" spans="1:30" x14ac:dyDescent="0.25">
      <c r="A2747" s="26"/>
      <c r="B2747" s="26"/>
      <c r="C2747" s="26"/>
      <c r="D2747" s="26"/>
      <c r="E2747" s="26"/>
      <c r="F2747" s="26"/>
      <c r="G2747" s="26"/>
      <c r="H2747" s="26"/>
      <c r="I2747" s="26"/>
      <c r="J2747" s="26"/>
      <c r="K2747" s="26"/>
      <c r="L2747" s="26"/>
      <c r="M2747" s="26"/>
      <c r="N2747" s="26"/>
      <c r="O2747" s="26"/>
      <c r="P2747" s="26"/>
      <c r="Q2747" s="26"/>
      <c r="R2747" s="26"/>
      <c r="S2747" s="63"/>
      <c r="T2747" s="26"/>
      <c r="U2747" s="25"/>
      <c r="V2747" s="24"/>
      <c r="W2747" s="24"/>
      <c r="X2747" s="26"/>
      <c r="Y2747" s="26"/>
      <c r="Z2747" s="26"/>
      <c r="AA2747" s="26"/>
      <c r="AB2747" s="26"/>
      <c r="AC2747" s="26"/>
      <c r="AD2747" s="26"/>
    </row>
    <row r="2748" spans="1:30" x14ac:dyDescent="0.25">
      <c r="A2748" s="26"/>
      <c r="B2748" s="26"/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6"/>
      <c r="N2748" s="26"/>
      <c r="O2748" s="26"/>
      <c r="P2748" s="26"/>
      <c r="Q2748" s="26"/>
      <c r="R2748" s="26"/>
      <c r="S2748" s="63"/>
      <c r="T2748" s="26"/>
      <c r="U2748" s="25"/>
      <c r="V2748" s="24"/>
      <c r="W2748" s="24"/>
      <c r="X2748" s="26"/>
      <c r="Y2748" s="26"/>
      <c r="Z2748" s="26"/>
      <c r="AA2748" s="26"/>
      <c r="AB2748" s="26"/>
      <c r="AC2748" s="26"/>
      <c r="AD2748" s="26"/>
    </row>
    <row r="2749" spans="1:30" x14ac:dyDescent="0.25">
      <c r="A2749" s="26"/>
      <c r="B2749" s="26"/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6"/>
      <c r="N2749" s="26"/>
      <c r="O2749" s="26"/>
      <c r="P2749" s="26"/>
      <c r="Q2749" s="26"/>
      <c r="R2749" s="26"/>
      <c r="S2749" s="63"/>
      <c r="T2749" s="26"/>
      <c r="U2749" s="25"/>
      <c r="V2749" s="24"/>
      <c r="W2749" s="24"/>
      <c r="X2749" s="26"/>
      <c r="Y2749" s="26"/>
      <c r="Z2749" s="26"/>
      <c r="AA2749" s="26"/>
      <c r="AB2749" s="26"/>
      <c r="AC2749" s="26"/>
      <c r="AD2749" s="26"/>
    </row>
    <row r="2750" spans="1:30" x14ac:dyDescent="0.25">
      <c r="A2750" s="26"/>
      <c r="B2750" s="26"/>
      <c r="C2750" s="26"/>
      <c r="D2750" s="26"/>
      <c r="E2750" s="26"/>
      <c r="F2750" s="26"/>
      <c r="G2750" s="26"/>
      <c r="H2750" s="26"/>
      <c r="I2750" s="26"/>
      <c r="J2750" s="26"/>
      <c r="K2750" s="26"/>
      <c r="L2750" s="26"/>
      <c r="M2750" s="26"/>
      <c r="N2750" s="26"/>
      <c r="O2750" s="26"/>
      <c r="P2750" s="26"/>
      <c r="Q2750" s="26"/>
      <c r="R2750" s="26"/>
      <c r="S2750" s="63"/>
      <c r="T2750" s="26"/>
      <c r="U2750" s="25"/>
      <c r="V2750" s="24"/>
      <c r="W2750" s="24"/>
      <c r="X2750" s="26"/>
      <c r="Y2750" s="26"/>
      <c r="Z2750" s="26"/>
      <c r="AA2750" s="26"/>
      <c r="AB2750" s="26"/>
      <c r="AC2750" s="26"/>
      <c r="AD2750" s="26"/>
    </row>
    <row r="2751" spans="1:30" x14ac:dyDescent="0.25">
      <c r="A2751" s="26"/>
      <c r="B2751" s="26"/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6"/>
      <c r="N2751" s="26"/>
      <c r="O2751" s="26"/>
      <c r="P2751" s="26"/>
      <c r="Q2751" s="26"/>
      <c r="R2751" s="26"/>
      <c r="S2751" s="63"/>
      <c r="T2751" s="26"/>
      <c r="U2751" s="25"/>
      <c r="V2751" s="24"/>
      <c r="W2751" s="24"/>
      <c r="X2751" s="26"/>
      <c r="Y2751" s="26"/>
      <c r="Z2751" s="26"/>
      <c r="AA2751" s="26"/>
      <c r="AB2751" s="26"/>
      <c r="AC2751" s="26"/>
      <c r="AD2751" s="26"/>
    </row>
    <row r="2752" spans="1:30" x14ac:dyDescent="0.25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  <c r="P2752" s="26"/>
      <c r="Q2752" s="26"/>
      <c r="R2752" s="26"/>
      <c r="S2752" s="63"/>
      <c r="T2752" s="26"/>
      <c r="U2752" s="25"/>
      <c r="V2752" s="24"/>
      <c r="W2752" s="24"/>
      <c r="X2752" s="26"/>
      <c r="Y2752" s="26"/>
      <c r="Z2752" s="26"/>
      <c r="AA2752" s="26"/>
      <c r="AB2752" s="26"/>
      <c r="AC2752" s="26"/>
      <c r="AD2752" s="26"/>
    </row>
    <row r="2753" spans="1:30" x14ac:dyDescent="0.25">
      <c r="A2753" s="26"/>
      <c r="B2753" s="26"/>
      <c r="C2753" s="26"/>
      <c r="D2753" s="26"/>
      <c r="E2753" s="26"/>
      <c r="F2753" s="26"/>
      <c r="G2753" s="26"/>
      <c r="H2753" s="26"/>
      <c r="I2753" s="26"/>
      <c r="J2753" s="26"/>
      <c r="K2753" s="26"/>
      <c r="L2753" s="26"/>
      <c r="M2753" s="26"/>
      <c r="N2753" s="26"/>
      <c r="O2753" s="26"/>
      <c r="P2753" s="26"/>
      <c r="Q2753" s="26"/>
      <c r="R2753" s="26"/>
      <c r="S2753" s="63"/>
      <c r="T2753" s="26"/>
      <c r="U2753" s="25"/>
      <c r="V2753" s="24"/>
      <c r="W2753" s="24"/>
      <c r="X2753" s="26"/>
      <c r="Y2753" s="26"/>
      <c r="Z2753" s="26"/>
      <c r="AA2753" s="26"/>
      <c r="AB2753" s="26"/>
      <c r="AC2753" s="26"/>
      <c r="AD2753" s="26"/>
    </row>
    <row r="2754" spans="1:30" x14ac:dyDescent="0.25">
      <c r="A2754" s="26"/>
      <c r="B2754" s="26"/>
      <c r="C2754" s="26"/>
      <c r="D2754" s="26"/>
      <c r="E2754" s="26"/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  <c r="P2754" s="26"/>
      <c r="Q2754" s="26"/>
      <c r="R2754" s="26"/>
      <c r="S2754" s="63"/>
      <c r="T2754" s="26"/>
      <c r="U2754" s="25"/>
      <c r="V2754" s="24"/>
      <c r="W2754" s="24"/>
      <c r="X2754" s="26"/>
      <c r="Y2754" s="26"/>
      <c r="Z2754" s="26"/>
      <c r="AA2754" s="26"/>
      <c r="AB2754" s="26"/>
      <c r="AC2754" s="26"/>
      <c r="AD2754" s="26"/>
    </row>
    <row r="2755" spans="1:30" x14ac:dyDescent="0.25">
      <c r="A2755" s="26"/>
      <c r="B2755" s="26"/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6"/>
      <c r="N2755" s="26"/>
      <c r="O2755" s="26"/>
      <c r="P2755" s="26"/>
      <c r="Q2755" s="26"/>
      <c r="R2755" s="26"/>
      <c r="S2755" s="63"/>
      <c r="T2755" s="26"/>
      <c r="U2755" s="25"/>
      <c r="V2755" s="24"/>
      <c r="W2755" s="24"/>
      <c r="X2755" s="26"/>
      <c r="Y2755" s="26"/>
      <c r="Z2755" s="26"/>
      <c r="AA2755" s="26"/>
      <c r="AB2755" s="26"/>
      <c r="AC2755" s="26"/>
      <c r="AD2755" s="26"/>
    </row>
    <row r="2756" spans="1:30" x14ac:dyDescent="0.25">
      <c r="A2756" s="26"/>
      <c r="B2756" s="26"/>
      <c r="C2756" s="26"/>
      <c r="D2756" s="26"/>
      <c r="E2756" s="26"/>
      <c r="F2756" s="26"/>
      <c r="G2756" s="26"/>
      <c r="H2756" s="26"/>
      <c r="I2756" s="26"/>
      <c r="J2756" s="26"/>
      <c r="K2756" s="26"/>
      <c r="L2756" s="26"/>
      <c r="M2756" s="26"/>
      <c r="N2756" s="26"/>
      <c r="O2756" s="26"/>
      <c r="P2756" s="26"/>
      <c r="Q2756" s="26"/>
      <c r="R2756" s="26"/>
      <c r="S2756" s="63"/>
      <c r="T2756" s="26"/>
      <c r="U2756" s="25"/>
      <c r="V2756" s="24"/>
      <c r="W2756" s="24"/>
      <c r="X2756" s="26"/>
      <c r="Y2756" s="26"/>
      <c r="Z2756" s="26"/>
      <c r="AA2756" s="26"/>
      <c r="AB2756" s="26"/>
      <c r="AC2756" s="26"/>
      <c r="AD2756" s="26"/>
    </row>
    <row r="2757" spans="1:30" x14ac:dyDescent="0.25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  <c r="N2757" s="26"/>
      <c r="O2757" s="26"/>
      <c r="P2757" s="26"/>
      <c r="Q2757" s="26"/>
      <c r="R2757" s="26"/>
      <c r="S2757" s="63"/>
      <c r="T2757" s="26"/>
      <c r="U2757" s="25"/>
      <c r="V2757" s="24"/>
      <c r="W2757" s="24"/>
      <c r="X2757" s="26"/>
      <c r="Y2757" s="26"/>
      <c r="Z2757" s="26"/>
      <c r="AA2757" s="26"/>
      <c r="AB2757" s="26"/>
      <c r="AC2757" s="26"/>
      <c r="AD2757" s="26"/>
    </row>
    <row r="2758" spans="1:30" x14ac:dyDescent="0.25">
      <c r="A2758" s="26"/>
      <c r="B2758" s="26"/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6"/>
      <c r="N2758" s="26"/>
      <c r="O2758" s="26"/>
      <c r="P2758" s="26"/>
      <c r="Q2758" s="26"/>
      <c r="R2758" s="26"/>
      <c r="S2758" s="63"/>
      <c r="T2758" s="26"/>
      <c r="U2758" s="25"/>
      <c r="V2758" s="24"/>
      <c r="W2758" s="24"/>
      <c r="X2758" s="26"/>
      <c r="Y2758" s="26"/>
      <c r="Z2758" s="26"/>
      <c r="AA2758" s="26"/>
      <c r="AB2758" s="26"/>
      <c r="AC2758" s="26"/>
      <c r="AD2758" s="26"/>
    </row>
    <row r="2759" spans="1:30" x14ac:dyDescent="0.25">
      <c r="A2759" s="26"/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  <c r="P2759" s="26"/>
      <c r="Q2759" s="26"/>
      <c r="R2759" s="26"/>
      <c r="S2759" s="63"/>
      <c r="T2759" s="26"/>
      <c r="U2759" s="25"/>
      <c r="V2759" s="24"/>
      <c r="W2759" s="24"/>
      <c r="X2759" s="26"/>
      <c r="Y2759" s="26"/>
      <c r="Z2759" s="26"/>
      <c r="AA2759" s="26"/>
      <c r="AB2759" s="26"/>
      <c r="AC2759" s="26"/>
      <c r="AD2759" s="26"/>
    </row>
    <row r="2760" spans="1:30" x14ac:dyDescent="0.25">
      <c r="A2760" s="26"/>
      <c r="B2760" s="26"/>
      <c r="C2760" s="26"/>
      <c r="D2760" s="26"/>
      <c r="E2760" s="26"/>
      <c r="F2760" s="26"/>
      <c r="G2760" s="26"/>
      <c r="H2760" s="26"/>
      <c r="I2760" s="26"/>
      <c r="J2760" s="26"/>
      <c r="K2760" s="26"/>
      <c r="L2760" s="26"/>
      <c r="M2760" s="26"/>
      <c r="N2760" s="26"/>
      <c r="O2760" s="26"/>
      <c r="P2760" s="26"/>
      <c r="Q2760" s="26"/>
      <c r="R2760" s="26"/>
      <c r="S2760" s="63"/>
      <c r="T2760" s="26"/>
      <c r="U2760" s="25"/>
      <c r="V2760" s="24"/>
      <c r="W2760" s="24"/>
      <c r="X2760" s="26"/>
      <c r="Y2760" s="26"/>
      <c r="Z2760" s="26"/>
      <c r="AA2760" s="26"/>
      <c r="AB2760" s="26"/>
      <c r="AC2760" s="26"/>
      <c r="AD2760" s="26"/>
    </row>
    <row r="2761" spans="1:30" x14ac:dyDescent="0.25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  <c r="N2761" s="26"/>
      <c r="O2761" s="26"/>
      <c r="P2761" s="26"/>
      <c r="Q2761" s="26"/>
      <c r="R2761" s="26"/>
      <c r="S2761" s="63"/>
      <c r="T2761" s="26"/>
      <c r="U2761" s="25"/>
      <c r="V2761" s="24"/>
      <c r="W2761" s="24"/>
      <c r="X2761" s="26"/>
      <c r="Y2761" s="26"/>
      <c r="Z2761" s="26"/>
      <c r="AA2761" s="26"/>
      <c r="AB2761" s="26"/>
      <c r="AC2761" s="26"/>
      <c r="AD2761" s="26"/>
    </row>
    <row r="2762" spans="1:30" x14ac:dyDescent="0.25">
      <c r="A2762" s="26"/>
      <c r="B2762" s="26"/>
      <c r="C2762" s="26"/>
      <c r="D2762" s="26"/>
      <c r="E2762" s="26"/>
      <c r="F2762" s="26"/>
      <c r="G2762" s="26"/>
      <c r="H2762" s="26"/>
      <c r="I2762" s="26"/>
      <c r="J2762" s="26"/>
      <c r="K2762" s="26"/>
      <c r="L2762" s="26"/>
      <c r="M2762" s="26"/>
      <c r="N2762" s="26"/>
      <c r="O2762" s="26"/>
      <c r="P2762" s="26"/>
      <c r="Q2762" s="26"/>
      <c r="R2762" s="26"/>
      <c r="S2762" s="63"/>
      <c r="T2762" s="26"/>
      <c r="U2762" s="25"/>
      <c r="V2762" s="24"/>
      <c r="W2762" s="24"/>
      <c r="X2762" s="26"/>
      <c r="Y2762" s="26"/>
      <c r="Z2762" s="26"/>
      <c r="AA2762" s="26"/>
      <c r="AB2762" s="26"/>
      <c r="AC2762" s="26"/>
      <c r="AD2762" s="26"/>
    </row>
    <row r="2763" spans="1:30" x14ac:dyDescent="0.25">
      <c r="A2763" s="26"/>
      <c r="B2763" s="26"/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  <c r="P2763" s="26"/>
      <c r="Q2763" s="26"/>
      <c r="R2763" s="26"/>
      <c r="S2763" s="63"/>
      <c r="T2763" s="26"/>
      <c r="U2763" s="25"/>
      <c r="V2763" s="24"/>
      <c r="W2763" s="24"/>
      <c r="X2763" s="26"/>
      <c r="Y2763" s="26"/>
      <c r="Z2763" s="26"/>
      <c r="AA2763" s="26"/>
      <c r="AB2763" s="26"/>
      <c r="AC2763" s="26"/>
      <c r="AD2763" s="26"/>
    </row>
    <row r="2764" spans="1:30" x14ac:dyDescent="0.25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  <c r="N2764" s="26"/>
      <c r="O2764" s="26"/>
      <c r="P2764" s="26"/>
      <c r="Q2764" s="26"/>
      <c r="R2764" s="26"/>
      <c r="S2764" s="63"/>
      <c r="T2764" s="26"/>
      <c r="U2764" s="33"/>
      <c r="V2764" s="24"/>
      <c r="W2764" s="24"/>
      <c r="X2764" s="26"/>
      <c r="Y2764" s="26"/>
      <c r="Z2764" s="26"/>
      <c r="AA2764" s="26"/>
      <c r="AB2764" s="26"/>
      <c r="AC2764" s="26"/>
      <c r="AD2764" s="26"/>
    </row>
    <row r="2765" spans="1:30" x14ac:dyDescent="0.25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63"/>
      <c r="T2765" s="26"/>
      <c r="U2765" s="25"/>
      <c r="V2765" s="24"/>
      <c r="W2765" s="24"/>
      <c r="X2765" s="26"/>
      <c r="Y2765" s="26"/>
      <c r="Z2765" s="26"/>
      <c r="AA2765" s="26"/>
      <c r="AB2765" s="26"/>
      <c r="AC2765" s="26"/>
      <c r="AD2765" s="26"/>
    </row>
    <row r="2766" spans="1:30" x14ac:dyDescent="0.25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  <c r="N2766" s="26"/>
      <c r="O2766" s="26"/>
      <c r="P2766" s="26"/>
      <c r="Q2766" s="26"/>
      <c r="R2766" s="26"/>
      <c r="S2766" s="63"/>
      <c r="T2766" s="26"/>
      <c r="U2766" s="33"/>
      <c r="V2766" s="24"/>
      <c r="W2766" s="24"/>
      <c r="X2766" s="26"/>
      <c r="Y2766" s="26"/>
      <c r="Z2766" s="26"/>
      <c r="AA2766" s="26"/>
      <c r="AB2766" s="26"/>
      <c r="AC2766" s="26"/>
      <c r="AD2766" s="26"/>
    </row>
    <row r="2767" spans="1:30" x14ac:dyDescent="0.25">
      <c r="A2767" s="26"/>
      <c r="B2767" s="26"/>
      <c r="C2767" s="26"/>
      <c r="D2767" s="26"/>
      <c r="E2767" s="26"/>
      <c r="F2767" s="26"/>
      <c r="G2767" s="26"/>
      <c r="H2767" s="26"/>
      <c r="I2767" s="26"/>
      <c r="J2767" s="26"/>
      <c r="K2767" s="26"/>
      <c r="L2767" s="26"/>
      <c r="M2767" s="26"/>
      <c r="N2767" s="26"/>
      <c r="O2767" s="26"/>
      <c r="P2767" s="26"/>
      <c r="Q2767" s="26"/>
      <c r="R2767" s="26"/>
      <c r="S2767" s="63"/>
      <c r="T2767" s="26"/>
      <c r="U2767" s="25"/>
      <c r="V2767" s="24"/>
      <c r="W2767" s="24"/>
      <c r="X2767" s="26"/>
      <c r="Y2767" s="26"/>
      <c r="Z2767" s="26"/>
      <c r="AA2767" s="26"/>
      <c r="AB2767" s="26"/>
      <c r="AC2767" s="26"/>
      <c r="AD2767" s="26"/>
    </row>
    <row r="2768" spans="1:30" x14ac:dyDescent="0.25">
      <c r="A2768" s="26"/>
      <c r="B2768" s="26"/>
      <c r="C2768" s="26"/>
      <c r="D2768" s="26"/>
      <c r="E2768" s="26"/>
      <c r="F2768" s="26"/>
      <c r="G2768" s="26"/>
      <c r="H2768" s="26"/>
      <c r="I2768" s="26"/>
      <c r="J2768" s="26"/>
      <c r="K2768" s="26"/>
      <c r="L2768" s="26"/>
      <c r="M2768" s="26"/>
      <c r="N2768" s="26"/>
      <c r="O2768" s="26"/>
      <c r="P2768" s="26"/>
      <c r="Q2768" s="26"/>
      <c r="R2768" s="26"/>
      <c r="S2768" s="63"/>
      <c r="T2768" s="26"/>
      <c r="U2768" s="25"/>
      <c r="V2768" s="24"/>
      <c r="W2768" s="24"/>
      <c r="X2768" s="26"/>
      <c r="Y2768" s="26"/>
      <c r="Z2768" s="26"/>
      <c r="AA2768" s="26"/>
      <c r="AB2768" s="26"/>
      <c r="AC2768" s="26"/>
      <c r="AD2768" s="26"/>
    </row>
    <row r="2769" spans="1:30" x14ac:dyDescent="0.25">
      <c r="A2769" s="26"/>
      <c r="B2769" s="26"/>
      <c r="C2769" s="26"/>
      <c r="D2769" s="26"/>
      <c r="E2769" s="26"/>
      <c r="F2769" s="26"/>
      <c r="G2769" s="26"/>
      <c r="H2769" s="26"/>
      <c r="I2769" s="26"/>
      <c r="J2769" s="26"/>
      <c r="K2769" s="26"/>
      <c r="L2769" s="26"/>
      <c r="M2769" s="26"/>
      <c r="N2769" s="26"/>
      <c r="O2769" s="26"/>
      <c r="P2769" s="26"/>
      <c r="Q2769" s="26"/>
      <c r="R2769" s="26"/>
      <c r="S2769" s="63"/>
      <c r="T2769" s="26"/>
      <c r="U2769" s="25"/>
      <c r="V2769" s="24"/>
      <c r="W2769" s="24"/>
      <c r="X2769" s="26"/>
      <c r="Y2769" s="26"/>
      <c r="Z2769" s="26"/>
      <c r="AA2769" s="26"/>
      <c r="AB2769" s="26"/>
      <c r="AC2769" s="26"/>
      <c r="AD2769" s="26"/>
    </row>
    <row r="2770" spans="1:30" x14ac:dyDescent="0.25">
      <c r="A2770" s="26"/>
      <c r="B2770" s="26"/>
      <c r="C2770" s="26"/>
      <c r="D2770" s="26"/>
      <c r="E2770" s="26"/>
      <c r="F2770" s="26"/>
      <c r="G2770" s="26"/>
      <c r="H2770" s="26"/>
      <c r="I2770" s="26"/>
      <c r="J2770" s="26"/>
      <c r="K2770" s="26"/>
      <c r="L2770" s="26"/>
      <c r="M2770" s="26"/>
      <c r="N2770" s="26"/>
      <c r="O2770" s="26"/>
      <c r="P2770" s="26"/>
      <c r="Q2770" s="26"/>
      <c r="R2770" s="26"/>
      <c r="S2770" s="63"/>
      <c r="T2770" s="26"/>
      <c r="U2770" s="33"/>
      <c r="V2770" s="24"/>
      <c r="W2770" s="24"/>
      <c r="X2770" s="26"/>
      <c r="Y2770" s="26"/>
      <c r="Z2770" s="26"/>
      <c r="AA2770" s="26"/>
      <c r="AB2770" s="26"/>
      <c r="AC2770" s="26"/>
      <c r="AD2770" s="26"/>
    </row>
    <row r="2771" spans="1:30" x14ac:dyDescent="0.25">
      <c r="A2771" s="26"/>
      <c r="B2771" s="26"/>
      <c r="C2771" s="26"/>
      <c r="D2771" s="26"/>
      <c r="E2771" s="26"/>
      <c r="F2771" s="26"/>
      <c r="G2771" s="26"/>
      <c r="H2771" s="26"/>
      <c r="I2771" s="26"/>
      <c r="J2771" s="26"/>
      <c r="K2771" s="26"/>
      <c r="L2771" s="26"/>
      <c r="M2771" s="26"/>
      <c r="N2771" s="26"/>
      <c r="O2771" s="26"/>
      <c r="P2771" s="26"/>
      <c r="Q2771" s="26"/>
      <c r="R2771" s="26"/>
      <c r="S2771" s="63"/>
      <c r="T2771" s="26"/>
      <c r="U2771" s="25"/>
      <c r="V2771" s="24"/>
      <c r="W2771" s="24"/>
      <c r="X2771" s="26"/>
      <c r="Y2771" s="26"/>
      <c r="Z2771" s="26"/>
      <c r="AA2771" s="26"/>
      <c r="AB2771" s="26"/>
      <c r="AC2771" s="26"/>
      <c r="AD2771" s="26"/>
    </row>
    <row r="2772" spans="1:30" x14ac:dyDescent="0.25">
      <c r="A2772" s="26"/>
      <c r="B2772" s="26"/>
      <c r="C2772" s="26"/>
      <c r="D2772" s="26"/>
      <c r="E2772" s="26"/>
      <c r="F2772" s="26"/>
      <c r="G2772" s="26"/>
      <c r="H2772" s="26"/>
      <c r="I2772" s="26"/>
      <c r="J2772" s="26"/>
      <c r="K2772" s="26"/>
      <c r="L2772" s="26"/>
      <c r="M2772" s="26"/>
      <c r="N2772" s="26"/>
      <c r="O2772" s="26"/>
      <c r="P2772" s="26"/>
      <c r="Q2772" s="26"/>
      <c r="R2772" s="26"/>
      <c r="S2772" s="63"/>
      <c r="T2772" s="26"/>
      <c r="U2772" s="33"/>
      <c r="V2772" s="24"/>
      <c r="W2772" s="24"/>
      <c r="X2772" s="26"/>
      <c r="Y2772" s="26"/>
      <c r="Z2772" s="26"/>
      <c r="AA2772" s="26"/>
      <c r="AB2772" s="26"/>
      <c r="AC2772" s="26"/>
      <c r="AD2772" s="26"/>
    </row>
    <row r="2773" spans="1:30" x14ac:dyDescent="0.25">
      <c r="A2773" s="26"/>
      <c r="B2773" s="26"/>
      <c r="C2773" s="26"/>
      <c r="D2773" s="26"/>
      <c r="E2773" s="26"/>
      <c r="F2773" s="26"/>
      <c r="G2773" s="26"/>
      <c r="H2773" s="26"/>
      <c r="I2773" s="26"/>
      <c r="J2773" s="26"/>
      <c r="K2773" s="26"/>
      <c r="L2773" s="26"/>
      <c r="M2773" s="26"/>
      <c r="N2773" s="26"/>
      <c r="O2773" s="26"/>
      <c r="P2773" s="26"/>
      <c r="Q2773" s="26"/>
      <c r="R2773" s="26"/>
      <c r="S2773" s="63"/>
      <c r="T2773" s="26"/>
      <c r="U2773" s="33"/>
      <c r="V2773" s="24"/>
      <c r="W2773" s="24"/>
      <c r="X2773" s="26"/>
      <c r="Y2773" s="26"/>
      <c r="Z2773" s="26"/>
      <c r="AA2773" s="26"/>
      <c r="AB2773" s="26"/>
      <c r="AC2773" s="26"/>
      <c r="AD2773" s="26"/>
    </row>
    <row r="2774" spans="1:30" x14ac:dyDescent="0.25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  <c r="N2774" s="26"/>
      <c r="O2774" s="26"/>
      <c r="P2774" s="26"/>
      <c r="Q2774" s="26"/>
      <c r="R2774" s="26"/>
      <c r="S2774" s="63"/>
      <c r="T2774" s="26"/>
      <c r="U2774" s="25"/>
      <c r="V2774" s="24"/>
      <c r="W2774" s="24"/>
      <c r="X2774" s="26"/>
      <c r="Y2774" s="26"/>
      <c r="Z2774" s="26"/>
      <c r="AA2774" s="26"/>
      <c r="AB2774" s="26"/>
      <c r="AC2774" s="26"/>
      <c r="AD2774" s="26"/>
    </row>
    <row r="2775" spans="1:30" x14ac:dyDescent="0.25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  <c r="N2775" s="26"/>
      <c r="O2775" s="26"/>
      <c r="P2775" s="26"/>
      <c r="Q2775" s="26"/>
      <c r="R2775" s="26"/>
      <c r="S2775" s="63"/>
      <c r="T2775" s="26"/>
      <c r="U2775" s="25"/>
      <c r="V2775" s="24"/>
      <c r="W2775" s="24"/>
      <c r="X2775" s="26"/>
      <c r="Y2775" s="26"/>
      <c r="Z2775" s="26"/>
      <c r="AA2775" s="26"/>
      <c r="AB2775" s="26"/>
      <c r="AC2775" s="26"/>
      <c r="AD2775" s="26"/>
    </row>
    <row r="2776" spans="1:30" x14ac:dyDescent="0.25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  <c r="P2776" s="26"/>
      <c r="Q2776" s="26"/>
      <c r="R2776" s="26"/>
      <c r="S2776" s="63"/>
      <c r="T2776" s="26"/>
      <c r="U2776" s="25"/>
      <c r="V2776" s="24"/>
      <c r="W2776" s="24"/>
      <c r="X2776" s="26"/>
      <c r="Y2776" s="26"/>
      <c r="Z2776" s="26"/>
      <c r="AA2776" s="26"/>
      <c r="AB2776" s="26"/>
      <c r="AC2776" s="26"/>
      <c r="AD2776" s="26"/>
    </row>
    <row r="2777" spans="1:30" x14ac:dyDescent="0.25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  <c r="N2777" s="26"/>
      <c r="O2777" s="26"/>
      <c r="P2777" s="26"/>
      <c r="Q2777" s="26"/>
      <c r="R2777" s="26"/>
      <c r="S2777" s="63"/>
      <c r="T2777" s="26"/>
      <c r="U2777" s="25"/>
      <c r="V2777" s="24"/>
      <c r="W2777" s="24"/>
      <c r="X2777" s="26"/>
      <c r="Y2777" s="26"/>
      <c r="Z2777" s="26"/>
      <c r="AA2777" s="26"/>
      <c r="AB2777" s="26"/>
      <c r="AC2777" s="26"/>
      <c r="AD2777" s="26"/>
    </row>
    <row r="2778" spans="1:30" x14ac:dyDescent="0.25">
      <c r="A2778" s="26"/>
      <c r="B2778" s="26"/>
      <c r="C2778" s="26"/>
      <c r="D2778" s="26"/>
      <c r="E2778" s="26"/>
      <c r="F2778" s="26"/>
      <c r="G2778" s="26"/>
      <c r="H2778" s="26"/>
      <c r="I2778" s="26"/>
      <c r="J2778" s="26"/>
      <c r="K2778" s="26"/>
      <c r="L2778" s="26"/>
      <c r="M2778" s="26"/>
      <c r="N2778" s="26"/>
      <c r="O2778" s="26"/>
      <c r="P2778" s="26"/>
      <c r="Q2778" s="26"/>
      <c r="R2778" s="26"/>
      <c r="S2778" s="63"/>
      <c r="T2778" s="26"/>
      <c r="U2778" s="25"/>
      <c r="V2778" s="24"/>
      <c r="W2778" s="24"/>
      <c r="X2778" s="26"/>
      <c r="Y2778" s="26"/>
      <c r="Z2778" s="26"/>
      <c r="AA2778" s="26"/>
      <c r="AB2778" s="26"/>
      <c r="AC2778" s="26"/>
      <c r="AD2778" s="26"/>
    </row>
    <row r="2779" spans="1:30" x14ac:dyDescent="0.25">
      <c r="A2779" s="26"/>
      <c r="B2779" s="26"/>
      <c r="C2779" s="26"/>
      <c r="D2779" s="26"/>
      <c r="E2779" s="26"/>
      <c r="F2779" s="26"/>
      <c r="G2779" s="26"/>
      <c r="H2779" s="26"/>
      <c r="I2779" s="26"/>
      <c r="J2779" s="26"/>
      <c r="K2779" s="26"/>
      <c r="L2779" s="26"/>
      <c r="M2779" s="26"/>
      <c r="N2779" s="26"/>
      <c r="O2779" s="26"/>
      <c r="P2779" s="26"/>
      <c r="Q2779" s="26"/>
      <c r="R2779" s="26"/>
      <c r="S2779" s="63"/>
      <c r="T2779" s="26"/>
      <c r="U2779" s="25"/>
      <c r="V2779" s="24"/>
      <c r="W2779" s="24"/>
      <c r="X2779" s="26"/>
      <c r="Y2779" s="26"/>
      <c r="Z2779" s="26"/>
      <c r="AA2779" s="26"/>
      <c r="AB2779" s="26"/>
      <c r="AC2779" s="26"/>
      <c r="AD2779" s="26"/>
    </row>
    <row r="2780" spans="1:30" x14ac:dyDescent="0.25">
      <c r="A2780" s="26"/>
      <c r="B2780" s="26"/>
      <c r="C2780" s="26"/>
      <c r="D2780" s="26"/>
      <c r="E2780" s="26"/>
      <c r="F2780" s="26"/>
      <c r="G2780" s="26"/>
      <c r="H2780" s="26"/>
      <c r="I2780" s="26"/>
      <c r="J2780" s="26"/>
      <c r="K2780" s="26"/>
      <c r="L2780" s="26"/>
      <c r="M2780" s="26"/>
      <c r="N2780" s="26"/>
      <c r="O2780" s="26"/>
      <c r="P2780" s="26"/>
      <c r="Q2780" s="26"/>
      <c r="R2780" s="26"/>
      <c r="S2780" s="63"/>
      <c r="T2780" s="26"/>
      <c r="U2780" s="25"/>
      <c r="V2780" s="24"/>
      <c r="W2780" s="24"/>
      <c r="X2780" s="26"/>
      <c r="Y2780" s="26"/>
      <c r="Z2780" s="26"/>
      <c r="AA2780" s="26"/>
      <c r="AB2780" s="26"/>
      <c r="AC2780" s="26"/>
      <c r="AD2780" s="26"/>
    </row>
    <row r="2781" spans="1:30" x14ac:dyDescent="0.25">
      <c r="A2781" s="26"/>
      <c r="B2781" s="26"/>
      <c r="C2781" s="26"/>
      <c r="D2781" s="26"/>
      <c r="E2781" s="26"/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  <c r="P2781" s="26"/>
      <c r="Q2781" s="26"/>
      <c r="R2781" s="26"/>
      <c r="S2781" s="63"/>
      <c r="T2781" s="26"/>
      <c r="U2781" s="25"/>
      <c r="V2781" s="24"/>
      <c r="W2781" s="24"/>
      <c r="X2781" s="26"/>
      <c r="Y2781" s="26"/>
      <c r="Z2781" s="26"/>
      <c r="AA2781" s="26"/>
      <c r="AB2781" s="26"/>
      <c r="AC2781" s="26"/>
      <c r="AD2781" s="26"/>
    </row>
    <row r="2782" spans="1:30" x14ac:dyDescent="0.25">
      <c r="A2782" s="26"/>
      <c r="B2782" s="26"/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6"/>
      <c r="N2782" s="26"/>
      <c r="O2782" s="26"/>
      <c r="P2782" s="26"/>
      <c r="Q2782" s="26"/>
      <c r="R2782" s="26"/>
      <c r="S2782" s="63"/>
      <c r="T2782" s="26"/>
      <c r="U2782" s="25"/>
      <c r="V2782" s="24"/>
      <c r="W2782" s="24"/>
      <c r="X2782" s="26"/>
      <c r="Y2782" s="26"/>
      <c r="Z2782" s="26"/>
      <c r="AA2782" s="26"/>
      <c r="AB2782" s="26"/>
      <c r="AC2782" s="26"/>
      <c r="AD2782" s="26"/>
    </row>
    <row r="2783" spans="1:30" x14ac:dyDescent="0.25">
      <c r="A2783" s="26"/>
      <c r="B2783" s="26"/>
      <c r="C2783" s="26"/>
      <c r="D2783" s="26"/>
      <c r="E2783" s="26"/>
      <c r="F2783" s="26"/>
      <c r="G2783" s="26"/>
      <c r="H2783" s="26"/>
      <c r="I2783" s="26"/>
      <c r="J2783" s="26"/>
      <c r="K2783" s="26"/>
      <c r="L2783" s="26"/>
      <c r="M2783" s="26"/>
      <c r="N2783" s="26"/>
      <c r="O2783" s="26"/>
      <c r="P2783" s="26"/>
      <c r="Q2783" s="26"/>
      <c r="R2783" s="26"/>
      <c r="S2783" s="63"/>
      <c r="T2783" s="26"/>
      <c r="U2783" s="25"/>
      <c r="V2783" s="24"/>
      <c r="W2783" s="24"/>
      <c r="X2783" s="26"/>
      <c r="Y2783" s="26"/>
      <c r="Z2783" s="26"/>
      <c r="AA2783" s="26"/>
      <c r="AB2783" s="26"/>
      <c r="AC2783" s="26"/>
      <c r="AD2783" s="26"/>
    </row>
    <row r="2784" spans="1:30" x14ac:dyDescent="0.25">
      <c r="A2784" s="26"/>
      <c r="B2784" s="26"/>
      <c r="C2784" s="26"/>
      <c r="D2784" s="26"/>
      <c r="E2784" s="26"/>
      <c r="F2784" s="26"/>
      <c r="G2784" s="26"/>
      <c r="H2784" s="26"/>
      <c r="I2784" s="26"/>
      <c r="J2784" s="26"/>
      <c r="K2784" s="26"/>
      <c r="L2784" s="26"/>
      <c r="M2784" s="26"/>
      <c r="N2784" s="26"/>
      <c r="O2784" s="26"/>
      <c r="P2784" s="26"/>
      <c r="Q2784" s="26"/>
      <c r="R2784" s="26"/>
      <c r="S2784" s="63"/>
      <c r="T2784" s="26"/>
      <c r="U2784" s="25"/>
      <c r="V2784" s="24"/>
      <c r="W2784" s="24"/>
      <c r="X2784" s="26"/>
      <c r="Y2784" s="26"/>
      <c r="Z2784" s="26"/>
      <c r="AA2784" s="26"/>
      <c r="AB2784" s="26"/>
      <c r="AC2784" s="26"/>
      <c r="AD2784" s="26"/>
    </row>
    <row r="2785" spans="1:30" x14ac:dyDescent="0.25">
      <c r="A2785" s="26"/>
      <c r="B2785" s="26"/>
      <c r="C2785" s="26"/>
      <c r="D2785" s="26"/>
      <c r="E2785" s="26"/>
      <c r="F2785" s="26"/>
      <c r="G2785" s="26"/>
      <c r="H2785" s="26"/>
      <c r="I2785" s="26"/>
      <c r="J2785" s="26"/>
      <c r="K2785" s="26"/>
      <c r="L2785" s="26"/>
      <c r="M2785" s="26"/>
      <c r="N2785" s="26"/>
      <c r="O2785" s="26"/>
      <c r="P2785" s="26"/>
      <c r="Q2785" s="26"/>
      <c r="R2785" s="26"/>
      <c r="S2785" s="63"/>
      <c r="T2785" s="26"/>
      <c r="U2785" s="25"/>
      <c r="V2785" s="24"/>
      <c r="W2785" s="24"/>
      <c r="X2785" s="26"/>
      <c r="Y2785" s="26"/>
      <c r="Z2785" s="26"/>
      <c r="AA2785" s="26"/>
      <c r="AB2785" s="26"/>
      <c r="AC2785" s="26"/>
      <c r="AD2785" s="26"/>
    </row>
    <row r="2786" spans="1:30" x14ac:dyDescent="0.25">
      <c r="A2786" s="26"/>
      <c r="B2786" s="26"/>
      <c r="C2786" s="26"/>
      <c r="D2786" s="26"/>
      <c r="E2786" s="26"/>
      <c r="F2786" s="26"/>
      <c r="G2786" s="26"/>
      <c r="H2786" s="26"/>
      <c r="I2786" s="26"/>
      <c r="J2786" s="26"/>
      <c r="K2786" s="26"/>
      <c r="L2786" s="26"/>
      <c r="M2786" s="26"/>
      <c r="N2786" s="26"/>
      <c r="O2786" s="26"/>
      <c r="P2786" s="26"/>
      <c r="Q2786" s="26"/>
      <c r="R2786" s="26"/>
      <c r="S2786" s="63"/>
      <c r="T2786" s="26"/>
      <c r="U2786" s="25"/>
      <c r="V2786" s="24"/>
      <c r="W2786" s="24"/>
      <c r="X2786" s="26"/>
      <c r="Y2786" s="26"/>
      <c r="Z2786" s="26"/>
      <c r="AA2786" s="26"/>
      <c r="AB2786" s="26"/>
      <c r="AC2786" s="26"/>
      <c r="AD2786" s="26"/>
    </row>
    <row r="2787" spans="1:30" x14ac:dyDescent="0.25">
      <c r="A2787" s="26"/>
      <c r="B2787" s="26"/>
      <c r="C2787" s="26"/>
      <c r="D2787" s="26"/>
      <c r="E2787" s="26"/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  <c r="P2787" s="26"/>
      <c r="Q2787" s="26"/>
      <c r="R2787" s="26"/>
      <c r="S2787" s="63"/>
      <c r="T2787" s="26"/>
      <c r="U2787" s="25"/>
      <c r="V2787" s="24"/>
      <c r="W2787" s="24"/>
      <c r="X2787" s="26"/>
      <c r="Y2787" s="26"/>
      <c r="Z2787" s="26"/>
      <c r="AA2787" s="26"/>
      <c r="AB2787" s="26"/>
      <c r="AC2787" s="26"/>
      <c r="AD2787" s="26"/>
    </row>
    <row r="2788" spans="1:30" x14ac:dyDescent="0.25">
      <c r="A2788" s="26"/>
      <c r="B2788" s="26"/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6"/>
      <c r="N2788" s="26"/>
      <c r="O2788" s="26"/>
      <c r="P2788" s="26"/>
      <c r="Q2788" s="26"/>
      <c r="R2788" s="26"/>
      <c r="S2788" s="63"/>
      <c r="T2788" s="26"/>
      <c r="U2788" s="25"/>
      <c r="V2788" s="24"/>
      <c r="W2788" s="24"/>
      <c r="X2788" s="26"/>
      <c r="Y2788" s="26"/>
      <c r="Z2788" s="26"/>
      <c r="AA2788" s="26"/>
      <c r="AB2788" s="26"/>
      <c r="AC2788" s="26"/>
      <c r="AD2788" s="26"/>
    </row>
    <row r="2789" spans="1:30" x14ac:dyDescent="0.25">
      <c r="A2789" s="26"/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  <c r="P2789" s="26"/>
      <c r="Q2789" s="26"/>
      <c r="R2789" s="26"/>
      <c r="S2789" s="63"/>
      <c r="T2789" s="26"/>
      <c r="U2789" s="25"/>
      <c r="V2789" s="24"/>
      <c r="W2789" s="24"/>
      <c r="X2789" s="26"/>
      <c r="Y2789" s="26"/>
      <c r="Z2789" s="26"/>
      <c r="AA2789" s="26"/>
      <c r="AB2789" s="26"/>
      <c r="AC2789" s="26"/>
      <c r="AD2789" s="26"/>
    </row>
    <row r="2790" spans="1:30" x14ac:dyDescent="0.25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  <c r="N2790" s="26"/>
      <c r="O2790" s="26"/>
      <c r="P2790" s="26"/>
      <c r="Q2790" s="26"/>
      <c r="R2790" s="26"/>
      <c r="S2790" s="63"/>
      <c r="T2790" s="26"/>
      <c r="U2790" s="25"/>
      <c r="V2790" s="24"/>
      <c r="W2790" s="24"/>
      <c r="X2790" s="26"/>
      <c r="Y2790" s="26"/>
      <c r="Z2790" s="26"/>
      <c r="AA2790" s="26"/>
      <c r="AB2790" s="26"/>
      <c r="AC2790" s="26"/>
      <c r="AD2790" s="26"/>
    </row>
    <row r="2791" spans="1:30" x14ac:dyDescent="0.25">
      <c r="A2791" s="26"/>
      <c r="B2791" s="26"/>
      <c r="C2791" s="26"/>
      <c r="D2791" s="26"/>
      <c r="E2791" s="26"/>
      <c r="F2791" s="26"/>
      <c r="G2791" s="26"/>
      <c r="H2791" s="26"/>
      <c r="I2791" s="26"/>
      <c r="J2791" s="26"/>
      <c r="K2791" s="26"/>
      <c r="L2791" s="26"/>
      <c r="M2791" s="26"/>
      <c r="N2791" s="26"/>
      <c r="O2791" s="26"/>
      <c r="P2791" s="26"/>
      <c r="Q2791" s="26"/>
      <c r="R2791" s="26"/>
      <c r="S2791" s="63"/>
      <c r="T2791" s="26"/>
      <c r="U2791" s="25"/>
      <c r="V2791" s="24"/>
      <c r="W2791" s="24"/>
      <c r="X2791" s="26"/>
      <c r="Y2791" s="26"/>
      <c r="Z2791" s="26"/>
      <c r="AA2791" s="26"/>
      <c r="AB2791" s="26"/>
      <c r="AC2791" s="26"/>
      <c r="AD2791" s="26"/>
    </row>
    <row r="2792" spans="1:30" x14ac:dyDescent="0.25">
      <c r="A2792" s="26"/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6"/>
      <c r="N2792" s="26"/>
      <c r="O2792" s="26"/>
      <c r="P2792" s="26"/>
      <c r="Q2792" s="26"/>
      <c r="R2792" s="26"/>
      <c r="S2792" s="63"/>
      <c r="T2792" s="26"/>
      <c r="U2792" s="25"/>
      <c r="V2792" s="24"/>
      <c r="W2792" s="24"/>
      <c r="X2792" s="26"/>
      <c r="Y2792" s="26"/>
      <c r="Z2792" s="26"/>
      <c r="AA2792" s="26"/>
      <c r="AB2792" s="26"/>
      <c r="AC2792" s="26"/>
      <c r="AD2792" s="26"/>
    </row>
    <row r="2793" spans="1:30" x14ac:dyDescent="0.25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  <c r="N2793" s="26"/>
      <c r="O2793" s="26"/>
      <c r="P2793" s="26"/>
      <c r="Q2793" s="26"/>
      <c r="R2793" s="26"/>
      <c r="S2793" s="63"/>
      <c r="T2793" s="26"/>
      <c r="U2793" s="25"/>
      <c r="V2793" s="24"/>
      <c r="W2793" s="24"/>
      <c r="X2793" s="26"/>
      <c r="Y2793" s="26"/>
      <c r="Z2793" s="26"/>
      <c r="AA2793" s="26"/>
      <c r="AB2793" s="26"/>
      <c r="AC2793" s="26"/>
      <c r="AD2793" s="26"/>
    </row>
    <row r="2794" spans="1:30" x14ac:dyDescent="0.25">
      <c r="A2794" s="26"/>
      <c r="B2794" s="26"/>
      <c r="C2794" s="26"/>
      <c r="D2794" s="26"/>
      <c r="E2794" s="26"/>
      <c r="F2794" s="26"/>
      <c r="G2794" s="26"/>
      <c r="H2794" s="26"/>
      <c r="I2794" s="26"/>
      <c r="J2794" s="26"/>
      <c r="K2794" s="26"/>
      <c r="L2794" s="26"/>
      <c r="M2794" s="26"/>
      <c r="N2794" s="26"/>
      <c r="O2794" s="26"/>
      <c r="P2794" s="26"/>
      <c r="Q2794" s="26"/>
      <c r="R2794" s="26"/>
      <c r="S2794" s="63"/>
      <c r="T2794" s="26"/>
      <c r="U2794" s="25"/>
      <c r="V2794" s="24"/>
      <c r="W2794" s="24"/>
      <c r="X2794" s="26"/>
      <c r="Y2794" s="26"/>
      <c r="Z2794" s="26"/>
      <c r="AA2794" s="26"/>
      <c r="AB2794" s="26"/>
      <c r="AC2794" s="26"/>
      <c r="AD2794" s="26"/>
    </row>
    <row r="2795" spans="1:30" x14ac:dyDescent="0.25">
      <c r="A2795" s="26"/>
      <c r="B2795" s="26"/>
      <c r="C2795" s="26"/>
      <c r="D2795" s="26"/>
      <c r="E2795" s="26"/>
      <c r="F2795" s="26"/>
      <c r="G2795" s="26"/>
      <c r="H2795" s="26"/>
      <c r="I2795" s="26"/>
      <c r="J2795" s="26"/>
      <c r="K2795" s="26"/>
      <c r="L2795" s="26"/>
      <c r="M2795" s="26"/>
      <c r="N2795" s="26"/>
      <c r="O2795" s="26"/>
      <c r="P2795" s="26"/>
      <c r="Q2795" s="26"/>
      <c r="R2795" s="26"/>
      <c r="S2795" s="63"/>
      <c r="T2795" s="26"/>
      <c r="U2795" s="25"/>
      <c r="V2795" s="24"/>
      <c r="W2795" s="24"/>
      <c r="X2795" s="26"/>
      <c r="Y2795" s="26"/>
      <c r="Z2795" s="26"/>
      <c r="AA2795" s="26"/>
      <c r="AB2795" s="26"/>
      <c r="AC2795" s="26"/>
      <c r="AD2795" s="26"/>
    </row>
    <row r="2796" spans="1:30" x14ac:dyDescent="0.25">
      <c r="A2796" s="26"/>
      <c r="B2796" s="26"/>
      <c r="C2796" s="26"/>
      <c r="D2796" s="26"/>
      <c r="E2796" s="26"/>
      <c r="F2796" s="26"/>
      <c r="G2796" s="26"/>
      <c r="H2796" s="26"/>
      <c r="I2796" s="26"/>
      <c r="J2796" s="26"/>
      <c r="K2796" s="26"/>
      <c r="L2796" s="26"/>
      <c r="M2796" s="26"/>
      <c r="N2796" s="26"/>
      <c r="O2796" s="26"/>
      <c r="P2796" s="26"/>
      <c r="Q2796" s="26"/>
      <c r="R2796" s="26"/>
      <c r="S2796" s="63"/>
      <c r="T2796" s="26"/>
      <c r="U2796" s="25"/>
      <c r="V2796" s="24"/>
      <c r="W2796" s="24"/>
      <c r="X2796" s="26"/>
      <c r="Y2796" s="26"/>
      <c r="Z2796" s="26"/>
      <c r="AA2796" s="26"/>
      <c r="AB2796" s="26"/>
      <c r="AC2796" s="26"/>
      <c r="AD2796" s="26"/>
    </row>
    <row r="2797" spans="1:30" x14ac:dyDescent="0.25">
      <c r="A2797" s="26"/>
      <c r="B2797" s="26"/>
      <c r="C2797" s="26"/>
      <c r="D2797" s="26"/>
      <c r="E2797" s="26"/>
      <c r="F2797" s="26"/>
      <c r="G2797" s="26"/>
      <c r="H2797" s="26"/>
      <c r="I2797" s="26"/>
      <c r="J2797" s="26"/>
      <c r="K2797" s="26"/>
      <c r="L2797" s="26"/>
      <c r="M2797" s="26"/>
      <c r="N2797" s="26"/>
      <c r="O2797" s="26"/>
      <c r="P2797" s="26"/>
      <c r="Q2797" s="26"/>
      <c r="R2797" s="26"/>
      <c r="S2797" s="63"/>
      <c r="T2797" s="26"/>
      <c r="U2797" s="25"/>
      <c r="V2797" s="24"/>
      <c r="W2797" s="24"/>
      <c r="X2797" s="26"/>
      <c r="Y2797" s="26"/>
      <c r="Z2797" s="26"/>
      <c r="AA2797" s="26"/>
      <c r="AB2797" s="26"/>
      <c r="AC2797" s="26"/>
      <c r="AD2797" s="26"/>
    </row>
    <row r="2798" spans="1:30" x14ac:dyDescent="0.25">
      <c r="A2798" s="26"/>
      <c r="B2798" s="26"/>
      <c r="C2798" s="26"/>
      <c r="D2798" s="26"/>
      <c r="E2798" s="26"/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  <c r="P2798" s="26"/>
      <c r="Q2798" s="26"/>
      <c r="R2798" s="26"/>
      <c r="S2798" s="63"/>
      <c r="T2798" s="26"/>
      <c r="U2798" s="25"/>
      <c r="V2798" s="24"/>
      <c r="W2798" s="24"/>
      <c r="X2798" s="26"/>
      <c r="Y2798" s="26"/>
      <c r="Z2798" s="26"/>
      <c r="AA2798" s="26"/>
      <c r="AB2798" s="26"/>
      <c r="AC2798" s="26"/>
      <c r="AD2798" s="26"/>
    </row>
    <row r="2799" spans="1:30" x14ac:dyDescent="0.25">
      <c r="A2799" s="26"/>
      <c r="B2799" s="26"/>
      <c r="C2799" s="26"/>
      <c r="D2799" s="26"/>
      <c r="E2799" s="26"/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  <c r="P2799" s="26"/>
      <c r="Q2799" s="26"/>
      <c r="R2799" s="26"/>
      <c r="S2799" s="63"/>
      <c r="T2799" s="26"/>
      <c r="U2799" s="33"/>
      <c r="V2799" s="24"/>
      <c r="W2799" s="24"/>
      <c r="X2799" s="26"/>
      <c r="Y2799" s="26"/>
      <c r="Z2799" s="26"/>
      <c r="AA2799" s="26"/>
      <c r="AB2799" s="26"/>
      <c r="AC2799" s="26"/>
      <c r="AD2799" s="26"/>
    </row>
    <row r="2800" spans="1:30" x14ac:dyDescent="0.25">
      <c r="A2800" s="26"/>
      <c r="B2800" s="26"/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6"/>
      <c r="N2800" s="26"/>
      <c r="O2800" s="26"/>
      <c r="P2800" s="26"/>
      <c r="Q2800" s="26"/>
      <c r="R2800" s="26"/>
      <c r="S2800" s="63"/>
      <c r="T2800" s="26"/>
      <c r="U2800" s="25"/>
      <c r="V2800" s="24"/>
      <c r="W2800" s="24"/>
      <c r="X2800" s="26"/>
      <c r="Y2800" s="26"/>
      <c r="Z2800" s="26"/>
      <c r="AA2800" s="26"/>
      <c r="AB2800" s="26"/>
      <c r="AC2800" s="26"/>
      <c r="AD2800" s="26"/>
    </row>
    <row r="2801" spans="1:30" x14ac:dyDescent="0.25">
      <c r="A2801" s="26"/>
      <c r="B2801" s="26"/>
      <c r="C2801" s="26"/>
      <c r="D2801" s="26"/>
      <c r="E2801" s="26"/>
      <c r="F2801" s="26"/>
      <c r="G2801" s="26"/>
      <c r="H2801" s="26"/>
      <c r="I2801" s="26"/>
      <c r="J2801" s="26"/>
      <c r="K2801" s="26"/>
      <c r="L2801" s="26"/>
      <c r="M2801" s="26"/>
      <c r="N2801" s="26"/>
      <c r="O2801" s="26"/>
      <c r="P2801" s="26"/>
      <c r="Q2801" s="26"/>
      <c r="R2801" s="26"/>
      <c r="S2801" s="63"/>
      <c r="T2801" s="26"/>
      <c r="U2801" s="25"/>
      <c r="V2801" s="24"/>
      <c r="W2801" s="24"/>
      <c r="X2801" s="26"/>
      <c r="Y2801" s="26"/>
      <c r="Z2801" s="26"/>
      <c r="AA2801" s="26"/>
      <c r="AB2801" s="26"/>
      <c r="AC2801" s="26"/>
      <c r="AD2801" s="26"/>
    </row>
    <row r="2802" spans="1:30" x14ac:dyDescent="0.25">
      <c r="A2802" s="26"/>
      <c r="B2802" s="26"/>
      <c r="C2802" s="26"/>
      <c r="D2802" s="26"/>
      <c r="E2802" s="26"/>
      <c r="F2802" s="26"/>
      <c r="G2802" s="26"/>
      <c r="H2802" s="26"/>
      <c r="I2802" s="26"/>
      <c r="J2802" s="26"/>
      <c r="K2802" s="26"/>
      <c r="L2802" s="26"/>
      <c r="M2802" s="26"/>
      <c r="N2802" s="26"/>
      <c r="O2802" s="26"/>
      <c r="P2802" s="26"/>
      <c r="Q2802" s="26"/>
      <c r="R2802" s="26"/>
      <c r="S2802" s="63"/>
      <c r="T2802" s="26"/>
      <c r="U2802" s="25"/>
      <c r="V2802" s="24"/>
      <c r="W2802" s="24"/>
      <c r="X2802" s="26"/>
      <c r="Y2802" s="26"/>
      <c r="Z2802" s="26"/>
      <c r="AA2802" s="26"/>
      <c r="AB2802" s="26"/>
      <c r="AC2802" s="26"/>
      <c r="AD2802" s="26"/>
    </row>
    <row r="2803" spans="1:30" x14ac:dyDescent="0.25">
      <c r="A2803" s="26"/>
      <c r="B2803" s="26"/>
      <c r="C2803" s="26"/>
      <c r="D2803" s="26"/>
      <c r="E2803" s="26"/>
      <c r="F2803" s="26"/>
      <c r="G2803" s="26"/>
      <c r="H2803" s="26"/>
      <c r="I2803" s="26"/>
      <c r="J2803" s="26"/>
      <c r="K2803" s="26"/>
      <c r="L2803" s="26"/>
      <c r="M2803" s="26"/>
      <c r="N2803" s="26"/>
      <c r="O2803" s="26"/>
      <c r="P2803" s="26"/>
      <c r="Q2803" s="26"/>
      <c r="R2803" s="26"/>
      <c r="S2803" s="63"/>
      <c r="T2803" s="26"/>
      <c r="U2803" s="25"/>
      <c r="V2803" s="24"/>
      <c r="W2803" s="24"/>
      <c r="X2803" s="26"/>
      <c r="Y2803" s="26"/>
      <c r="Z2803" s="26"/>
      <c r="AA2803" s="26"/>
      <c r="AB2803" s="26"/>
      <c r="AC2803" s="26"/>
      <c r="AD2803" s="26"/>
    </row>
    <row r="2804" spans="1:30" x14ac:dyDescent="0.25">
      <c r="A2804" s="26"/>
      <c r="B2804" s="26"/>
      <c r="C2804" s="26"/>
      <c r="D2804" s="26"/>
      <c r="E2804" s="26"/>
      <c r="F2804" s="26"/>
      <c r="G2804" s="26"/>
      <c r="H2804" s="26"/>
      <c r="I2804" s="26"/>
      <c r="J2804" s="26"/>
      <c r="K2804" s="26"/>
      <c r="L2804" s="26"/>
      <c r="M2804" s="26"/>
      <c r="N2804" s="26"/>
      <c r="O2804" s="26"/>
      <c r="P2804" s="26"/>
      <c r="Q2804" s="26"/>
      <c r="R2804" s="26"/>
      <c r="S2804" s="63"/>
      <c r="T2804" s="26"/>
      <c r="U2804" s="25"/>
      <c r="V2804" s="24"/>
      <c r="W2804" s="24"/>
      <c r="X2804" s="26"/>
      <c r="Y2804" s="26"/>
      <c r="Z2804" s="26"/>
      <c r="AA2804" s="26"/>
      <c r="AB2804" s="26"/>
      <c r="AC2804" s="26"/>
      <c r="AD2804" s="26"/>
    </row>
    <row r="2805" spans="1:30" x14ac:dyDescent="0.25">
      <c r="A2805" s="26"/>
      <c r="B2805" s="26"/>
      <c r="C2805" s="26"/>
      <c r="D2805" s="26"/>
      <c r="E2805" s="26"/>
      <c r="F2805" s="26"/>
      <c r="G2805" s="26"/>
      <c r="H2805" s="26"/>
      <c r="I2805" s="26"/>
      <c r="J2805" s="26"/>
      <c r="K2805" s="26"/>
      <c r="L2805" s="26"/>
      <c r="M2805" s="26"/>
      <c r="N2805" s="26"/>
      <c r="O2805" s="26"/>
      <c r="P2805" s="26"/>
      <c r="Q2805" s="26"/>
      <c r="R2805" s="26"/>
      <c r="S2805" s="63"/>
      <c r="T2805" s="26"/>
      <c r="U2805" s="25"/>
      <c r="V2805" s="24"/>
      <c r="W2805" s="24"/>
      <c r="X2805" s="26"/>
      <c r="Y2805" s="26"/>
      <c r="Z2805" s="26"/>
      <c r="AA2805" s="26"/>
      <c r="AB2805" s="26"/>
      <c r="AC2805" s="26"/>
      <c r="AD2805" s="26"/>
    </row>
    <row r="2806" spans="1:30" x14ac:dyDescent="0.25">
      <c r="A2806" s="26"/>
      <c r="B2806" s="26"/>
      <c r="C2806" s="26"/>
      <c r="D2806" s="26"/>
      <c r="E2806" s="26"/>
      <c r="F2806" s="26"/>
      <c r="G2806" s="26"/>
      <c r="H2806" s="26"/>
      <c r="I2806" s="26"/>
      <c r="J2806" s="26"/>
      <c r="K2806" s="26"/>
      <c r="L2806" s="26"/>
      <c r="M2806" s="26"/>
      <c r="N2806" s="26"/>
      <c r="O2806" s="26"/>
      <c r="P2806" s="26"/>
      <c r="Q2806" s="26"/>
      <c r="R2806" s="26"/>
      <c r="S2806" s="63"/>
      <c r="T2806" s="26"/>
      <c r="U2806" s="25"/>
      <c r="V2806" s="24"/>
      <c r="W2806" s="24"/>
      <c r="X2806" s="26"/>
      <c r="Y2806" s="26"/>
      <c r="Z2806" s="26"/>
      <c r="AA2806" s="26"/>
      <c r="AB2806" s="26"/>
      <c r="AC2806" s="26"/>
      <c r="AD2806" s="26"/>
    </row>
    <row r="2807" spans="1:30" x14ac:dyDescent="0.25">
      <c r="A2807" s="26"/>
      <c r="B2807" s="26"/>
      <c r="C2807" s="26"/>
      <c r="D2807" s="26"/>
      <c r="E2807" s="26"/>
      <c r="F2807" s="26"/>
      <c r="G2807" s="26"/>
      <c r="H2807" s="26"/>
      <c r="I2807" s="26"/>
      <c r="J2807" s="26"/>
      <c r="K2807" s="26"/>
      <c r="L2807" s="26"/>
      <c r="M2807" s="26"/>
      <c r="N2807" s="26"/>
      <c r="O2807" s="26"/>
      <c r="P2807" s="26"/>
      <c r="Q2807" s="26"/>
      <c r="R2807" s="26"/>
      <c r="S2807" s="63"/>
      <c r="T2807" s="26"/>
      <c r="U2807" s="25"/>
      <c r="V2807" s="24"/>
      <c r="W2807" s="24"/>
      <c r="X2807" s="26"/>
      <c r="Y2807" s="26"/>
      <c r="Z2807" s="26"/>
      <c r="AA2807" s="26"/>
      <c r="AB2807" s="26"/>
      <c r="AC2807" s="26"/>
      <c r="AD2807" s="26"/>
    </row>
    <row r="2808" spans="1:30" x14ac:dyDescent="0.25">
      <c r="A2808" s="26"/>
      <c r="B2808" s="26"/>
      <c r="C2808" s="26"/>
      <c r="D2808" s="26"/>
      <c r="E2808" s="26"/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  <c r="P2808" s="26"/>
      <c r="Q2808" s="26"/>
      <c r="R2808" s="26"/>
      <c r="S2808" s="63"/>
      <c r="T2808" s="26"/>
      <c r="U2808" s="25"/>
      <c r="V2808" s="24"/>
      <c r="W2808" s="24"/>
      <c r="X2808" s="26"/>
      <c r="Y2808" s="26"/>
      <c r="Z2808" s="26"/>
      <c r="AA2808" s="26"/>
      <c r="AB2808" s="26"/>
      <c r="AC2808" s="26"/>
      <c r="AD2808" s="26"/>
    </row>
    <row r="2809" spans="1:30" x14ac:dyDescent="0.25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  <c r="P2809" s="26"/>
      <c r="Q2809" s="26"/>
      <c r="R2809" s="26"/>
      <c r="S2809" s="63"/>
      <c r="T2809" s="26"/>
      <c r="U2809" s="25"/>
      <c r="V2809" s="24"/>
      <c r="W2809" s="24"/>
      <c r="X2809" s="26"/>
      <c r="Y2809" s="26"/>
      <c r="Z2809" s="26"/>
      <c r="AA2809" s="26"/>
      <c r="AB2809" s="26"/>
      <c r="AC2809" s="26"/>
      <c r="AD2809" s="26"/>
    </row>
    <row r="2810" spans="1:30" x14ac:dyDescent="0.25">
      <c r="A2810" s="26"/>
      <c r="B2810" s="26"/>
      <c r="C2810" s="26"/>
      <c r="D2810" s="26"/>
      <c r="E2810" s="26"/>
      <c r="F2810" s="26"/>
      <c r="G2810" s="26"/>
      <c r="H2810" s="26"/>
      <c r="I2810" s="26"/>
      <c r="J2810" s="26"/>
      <c r="K2810" s="26"/>
      <c r="L2810" s="26"/>
      <c r="M2810" s="26"/>
      <c r="N2810" s="26"/>
      <c r="O2810" s="26"/>
      <c r="P2810" s="26"/>
      <c r="Q2810" s="26"/>
      <c r="R2810" s="26"/>
      <c r="S2810" s="63"/>
      <c r="T2810" s="26"/>
      <c r="U2810" s="25"/>
      <c r="V2810" s="24"/>
      <c r="W2810" s="24"/>
      <c r="X2810" s="26"/>
      <c r="Y2810" s="26"/>
      <c r="Z2810" s="26"/>
      <c r="AA2810" s="26"/>
      <c r="AB2810" s="26"/>
      <c r="AC2810" s="26"/>
      <c r="AD2810" s="26"/>
    </row>
    <row r="2811" spans="1:30" x14ac:dyDescent="0.25">
      <c r="A2811" s="26"/>
      <c r="B2811" s="26"/>
      <c r="C2811" s="26"/>
      <c r="D2811" s="26"/>
      <c r="E2811" s="26"/>
      <c r="F2811" s="26"/>
      <c r="G2811" s="26"/>
      <c r="H2811" s="26"/>
      <c r="I2811" s="26"/>
      <c r="J2811" s="26"/>
      <c r="K2811" s="26"/>
      <c r="L2811" s="26"/>
      <c r="M2811" s="26"/>
      <c r="N2811" s="26"/>
      <c r="O2811" s="26"/>
      <c r="P2811" s="26"/>
      <c r="Q2811" s="26"/>
      <c r="R2811" s="26"/>
      <c r="S2811" s="63"/>
      <c r="T2811" s="26"/>
      <c r="U2811" s="25"/>
      <c r="V2811" s="24"/>
      <c r="W2811" s="24"/>
      <c r="X2811" s="26"/>
      <c r="Y2811" s="26"/>
      <c r="Z2811" s="26"/>
      <c r="AA2811" s="26"/>
      <c r="AB2811" s="26"/>
      <c r="AC2811" s="26"/>
      <c r="AD2811" s="26"/>
    </row>
    <row r="2812" spans="1:30" x14ac:dyDescent="0.25">
      <c r="A2812" s="26"/>
      <c r="B2812" s="26"/>
      <c r="C2812" s="26"/>
      <c r="D2812" s="26"/>
      <c r="E2812" s="26"/>
      <c r="F2812" s="26"/>
      <c r="G2812" s="26"/>
      <c r="H2812" s="26"/>
      <c r="I2812" s="26"/>
      <c r="J2812" s="26"/>
      <c r="K2812" s="26"/>
      <c r="L2812" s="26"/>
      <c r="M2812" s="26"/>
      <c r="N2812" s="26"/>
      <c r="O2812" s="26"/>
      <c r="P2812" s="26"/>
      <c r="Q2812" s="26"/>
      <c r="R2812" s="26"/>
      <c r="S2812" s="63"/>
      <c r="T2812" s="26"/>
      <c r="U2812" s="25"/>
      <c r="V2812" s="24"/>
      <c r="W2812" s="24"/>
      <c r="X2812" s="26"/>
      <c r="Y2812" s="26"/>
      <c r="Z2812" s="26"/>
      <c r="AA2812" s="26"/>
      <c r="AB2812" s="26"/>
      <c r="AC2812" s="26"/>
      <c r="AD2812" s="26"/>
    </row>
    <row r="2813" spans="1:30" x14ac:dyDescent="0.25">
      <c r="A2813" s="26"/>
      <c r="B2813" s="26"/>
      <c r="C2813" s="26"/>
      <c r="D2813" s="26"/>
      <c r="E2813" s="26"/>
      <c r="F2813" s="26"/>
      <c r="G2813" s="26"/>
      <c r="H2813" s="26"/>
      <c r="I2813" s="26"/>
      <c r="J2813" s="26"/>
      <c r="K2813" s="26"/>
      <c r="L2813" s="26"/>
      <c r="M2813" s="26"/>
      <c r="N2813" s="26"/>
      <c r="O2813" s="26"/>
      <c r="P2813" s="26"/>
      <c r="Q2813" s="26"/>
      <c r="R2813" s="26"/>
      <c r="S2813" s="63"/>
      <c r="T2813" s="26"/>
      <c r="U2813" s="25"/>
      <c r="V2813" s="24"/>
      <c r="W2813" s="24"/>
      <c r="X2813" s="26"/>
      <c r="Y2813" s="26"/>
      <c r="Z2813" s="26"/>
      <c r="AA2813" s="26"/>
      <c r="AB2813" s="26"/>
      <c r="AC2813" s="26"/>
      <c r="AD2813" s="26"/>
    </row>
    <row r="2814" spans="1:30" x14ac:dyDescent="0.25">
      <c r="A2814" s="26"/>
      <c r="B2814" s="26"/>
      <c r="C2814" s="26"/>
      <c r="D2814" s="26"/>
      <c r="E2814" s="26"/>
      <c r="F2814" s="26"/>
      <c r="G2814" s="26"/>
      <c r="H2814" s="26"/>
      <c r="I2814" s="26"/>
      <c r="J2814" s="26"/>
      <c r="K2814" s="26"/>
      <c r="L2814" s="26"/>
      <c r="M2814" s="26"/>
      <c r="N2814" s="26"/>
      <c r="O2814" s="26"/>
      <c r="P2814" s="26"/>
      <c r="Q2814" s="26"/>
      <c r="R2814" s="26"/>
      <c r="S2814" s="63"/>
      <c r="T2814" s="26"/>
      <c r="U2814" s="25"/>
      <c r="V2814" s="24"/>
      <c r="W2814" s="24"/>
      <c r="X2814" s="26"/>
      <c r="Y2814" s="26"/>
      <c r="Z2814" s="26"/>
      <c r="AA2814" s="26"/>
      <c r="AB2814" s="26"/>
      <c r="AC2814" s="26"/>
      <c r="AD2814" s="26"/>
    </row>
    <row r="2815" spans="1:30" x14ac:dyDescent="0.25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  <c r="N2815" s="26"/>
      <c r="O2815" s="26"/>
      <c r="P2815" s="26"/>
      <c r="Q2815" s="26"/>
      <c r="R2815" s="26"/>
      <c r="S2815" s="63"/>
      <c r="T2815" s="26"/>
      <c r="U2815" s="25"/>
      <c r="V2815" s="24"/>
      <c r="W2815" s="24"/>
      <c r="X2815" s="26"/>
      <c r="Y2815" s="26"/>
      <c r="Z2815" s="26"/>
      <c r="AA2815" s="26"/>
      <c r="AB2815" s="26"/>
      <c r="AC2815" s="26"/>
      <c r="AD2815" s="26"/>
    </row>
    <row r="2816" spans="1:30" x14ac:dyDescent="0.25">
      <c r="A2816" s="26"/>
      <c r="B2816" s="26"/>
      <c r="C2816" s="26"/>
      <c r="D2816" s="26"/>
      <c r="E2816" s="26"/>
      <c r="F2816" s="26"/>
      <c r="G2816" s="26"/>
      <c r="H2816" s="26"/>
      <c r="I2816" s="26"/>
      <c r="J2816" s="26"/>
      <c r="K2816" s="26"/>
      <c r="L2816" s="26"/>
      <c r="M2816" s="26"/>
      <c r="N2816" s="26"/>
      <c r="O2816" s="26"/>
      <c r="P2816" s="26"/>
      <c r="Q2816" s="26"/>
      <c r="R2816" s="26"/>
      <c r="S2816" s="63"/>
      <c r="T2816" s="26"/>
      <c r="U2816" s="25"/>
      <c r="V2816" s="24"/>
      <c r="W2816" s="24"/>
      <c r="X2816" s="26"/>
      <c r="Y2816" s="26"/>
      <c r="Z2816" s="26"/>
      <c r="AA2816" s="26"/>
      <c r="AB2816" s="26"/>
      <c r="AC2816" s="26"/>
      <c r="AD2816" s="26"/>
    </row>
    <row r="2817" spans="1:30" x14ac:dyDescent="0.25">
      <c r="A2817" s="26"/>
      <c r="B2817" s="26"/>
      <c r="C2817" s="26"/>
      <c r="D2817" s="26"/>
      <c r="E2817" s="26"/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26"/>
      <c r="S2817" s="63"/>
      <c r="T2817" s="26"/>
      <c r="U2817" s="25"/>
      <c r="V2817" s="24"/>
      <c r="W2817" s="24"/>
      <c r="X2817" s="26"/>
      <c r="Y2817" s="26"/>
      <c r="Z2817" s="26"/>
      <c r="AA2817" s="26"/>
      <c r="AB2817" s="26"/>
      <c r="AC2817" s="26"/>
      <c r="AD2817" s="26"/>
    </row>
    <row r="2818" spans="1:30" x14ac:dyDescent="0.25">
      <c r="A2818" s="26"/>
      <c r="B2818" s="26"/>
      <c r="C2818" s="26"/>
      <c r="D2818" s="26"/>
      <c r="E2818" s="26"/>
      <c r="F2818" s="26"/>
      <c r="G2818" s="26"/>
      <c r="H2818" s="26"/>
      <c r="I2818" s="26"/>
      <c r="J2818" s="26"/>
      <c r="K2818" s="26"/>
      <c r="L2818" s="26"/>
      <c r="M2818" s="26"/>
      <c r="N2818" s="26"/>
      <c r="O2818" s="26"/>
      <c r="P2818" s="26"/>
      <c r="Q2818" s="26"/>
      <c r="R2818" s="26"/>
      <c r="S2818" s="63"/>
      <c r="T2818" s="26"/>
      <c r="U2818" s="25"/>
      <c r="V2818" s="24"/>
      <c r="W2818" s="24"/>
      <c r="X2818" s="26"/>
      <c r="Y2818" s="26"/>
      <c r="Z2818" s="26"/>
      <c r="AA2818" s="26"/>
      <c r="AB2818" s="26"/>
      <c r="AC2818" s="26"/>
      <c r="AD2818" s="26"/>
    </row>
    <row r="2819" spans="1:30" x14ac:dyDescent="0.25">
      <c r="A2819" s="26"/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26"/>
      <c r="S2819" s="63"/>
      <c r="T2819" s="26"/>
      <c r="U2819" s="25"/>
      <c r="V2819" s="24"/>
      <c r="W2819" s="24"/>
      <c r="X2819" s="26"/>
      <c r="Y2819" s="26"/>
      <c r="Z2819" s="26"/>
      <c r="AA2819" s="26"/>
      <c r="AB2819" s="26"/>
      <c r="AC2819" s="26"/>
      <c r="AD2819" s="26"/>
    </row>
    <row r="2820" spans="1:30" x14ac:dyDescent="0.25">
      <c r="A2820" s="26"/>
      <c r="B2820" s="26"/>
      <c r="C2820" s="26"/>
      <c r="D2820" s="26"/>
      <c r="E2820" s="26"/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26"/>
      <c r="S2820" s="63"/>
      <c r="T2820" s="26"/>
      <c r="U2820" s="25"/>
      <c r="V2820" s="24"/>
      <c r="W2820" s="24"/>
      <c r="X2820" s="26"/>
      <c r="Y2820" s="26"/>
      <c r="Z2820" s="26"/>
      <c r="AA2820" s="26"/>
      <c r="AB2820" s="26"/>
      <c r="AC2820" s="26"/>
      <c r="AD2820" s="26"/>
    </row>
    <row r="2821" spans="1:30" x14ac:dyDescent="0.25">
      <c r="A2821" s="26"/>
      <c r="B2821" s="26"/>
      <c r="C2821" s="26"/>
      <c r="D2821" s="26"/>
      <c r="E2821" s="26"/>
      <c r="F2821" s="26"/>
      <c r="G2821" s="26"/>
      <c r="H2821" s="26"/>
      <c r="I2821" s="26"/>
      <c r="J2821" s="26"/>
      <c r="K2821" s="26"/>
      <c r="L2821" s="26"/>
      <c r="M2821" s="26"/>
      <c r="N2821" s="26"/>
      <c r="O2821" s="26"/>
      <c r="P2821" s="26"/>
      <c r="Q2821" s="26"/>
      <c r="R2821" s="26"/>
      <c r="S2821" s="63"/>
      <c r="T2821" s="26"/>
      <c r="U2821" s="25"/>
      <c r="V2821" s="24"/>
      <c r="W2821" s="24"/>
      <c r="X2821" s="26"/>
      <c r="Y2821" s="26"/>
      <c r="Z2821" s="26"/>
      <c r="AA2821" s="26"/>
      <c r="AB2821" s="26"/>
      <c r="AC2821" s="26"/>
      <c r="AD2821" s="26"/>
    </row>
    <row r="2822" spans="1:30" x14ac:dyDescent="0.25">
      <c r="A2822" s="26"/>
      <c r="B2822" s="26"/>
      <c r="C2822" s="26"/>
      <c r="D2822" s="26"/>
      <c r="E2822" s="26"/>
      <c r="F2822" s="26"/>
      <c r="G2822" s="26"/>
      <c r="H2822" s="26"/>
      <c r="I2822" s="26"/>
      <c r="J2822" s="26"/>
      <c r="K2822" s="26"/>
      <c r="L2822" s="26"/>
      <c r="M2822" s="26"/>
      <c r="N2822" s="26"/>
      <c r="O2822" s="26"/>
      <c r="P2822" s="26"/>
      <c r="Q2822" s="26"/>
      <c r="R2822" s="26"/>
      <c r="S2822" s="63"/>
      <c r="T2822" s="26"/>
      <c r="U2822" s="25"/>
      <c r="V2822" s="24"/>
      <c r="W2822" s="24"/>
      <c r="X2822" s="26"/>
      <c r="Y2822" s="26"/>
      <c r="Z2822" s="26"/>
      <c r="AA2822" s="26"/>
      <c r="AB2822" s="26"/>
      <c r="AC2822" s="26"/>
      <c r="AD2822" s="26"/>
    </row>
    <row r="2823" spans="1:30" x14ac:dyDescent="0.25">
      <c r="A2823" s="26"/>
      <c r="B2823" s="26"/>
      <c r="C2823" s="26"/>
      <c r="D2823" s="26"/>
      <c r="E2823" s="26"/>
      <c r="F2823" s="26"/>
      <c r="G2823" s="26"/>
      <c r="H2823" s="26"/>
      <c r="I2823" s="26"/>
      <c r="J2823" s="26"/>
      <c r="K2823" s="26"/>
      <c r="L2823" s="26"/>
      <c r="M2823" s="26"/>
      <c r="N2823" s="26"/>
      <c r="O2823" s="26"/>
      <c r="P2823" s="26"/>
      <c r="Q2823" s="26"/>
      <c r="R2823" s="26"/>
      <c r="S2823" s="63"/>
      <c r="T2823" s="26"/>
      <c r="U2823" s="25"/>
      <c r="V2823" s="24"/>
      <c r="W2823" s="24"/>
      <c r="X2823" s="26"/>
      <c r="Y2823" s="26"/>
      <c r="Z2823" s="26"/>
      <c r="AA2823" s="26"/>
      <c r="AB2823" s="26"/>
      <c r="AC2823" s="26"/>
      <c r="AD2823" s="26"/>
    </row>
    <row r="2824" spans="1:30" x14ac:dyDescent="0.25">
      <c r="A2824" s="26"/>
      <c r="B2824" s="26"/>
      <c r="C2824" s="26"/>
      <c r="D2824" s="26"/>
      <c r="E2824" s="26"/>
      <c r="F2824" s="26"/>
      <c r="G2824" s="26"/>
      <c r="H2824" s="26"/>
      <c r="I2824" s="26"/>
      <c r="J2824" s="26"/>
      <c r="K2824" s="26"/>
      <c r="L2824" s="26"/>
      <c r="M2824" s="26"/>
      <c r="N2824" s="26"/>
      <c r="O2824" s="26"/>
      <c r="P2824" s="26"/>
      <c r="Q2824" s="26"/>
      <c r="R2824" s="26"/>
      <c r="S2824" s="63"/>
      <c r="T2824" s="26"/>
      <c r="U2824" s="25"/>
      <c r="V2824" s="24"/>
      <c r="W2824" s="24"/>
      <c r="X2824" s="26"/>
      <c r="Y2824" s="26"/>
      <c r="Z2824" s="26"/>
      <c r="AA2824" s="26"/>
      <c r="AB2824" s="26"/>
      <c r="AC2824" s="26"/>
      <c r="AD2824" s="26"/>
    </row>
    <row r="2825" spans="1:30" x14ac:dyDescent="0.25">
      <c r="A2825" s="26"/>
      <c r="B2825" s="26"/>
      <c r="C2825" s="26"/>
      <c r="D2825" s="26"/>
      <c r="E2825" s="26"/>
      <c r="F2825" s="26"/>
      <c r="G2825" s="26"/>
      <c r="H2825" s="26"/>
      <c r="I2825" s="26"/>
      <c r="J2825" s="26"/>
      <c r="K2825" s="26"/>
      <c r="L2825" s="26"/>
      <c r="M2825" s="26"/>
      <c r="N2825" s="26"/>
      <c r="O2825" s="26"/>
      <c r="P2825" s="26"/>
      <c r="Q2825" s="26"/>
      <c r="R2825" s="26"/>
      <c r="S2825" s="63"/>
      <c r="T2825" s="26"/>
      <c r="U2825" s="25"/>
      <c r="V2825" s="24"/>
      <c r="W2825" s="24"/>
      <c r="X2825" s="26"/>
      <c r="Y2825" s="26"/>
      <c r="Z2825" s="26"/>
      <c r="AA2825" s="26"/>
      <c r="AB2825" s="26"/>
      <c r="AC2825" s="26"/>
      <c r="AD2825" s="26"/>
    </row>
    <row r="2826" spans="1:30" x14ac:dyDescent="0.25">
      <c r="A2826" s="26"/>
      <c r="B2826" s="26"/>
      <c r="C2826" s="26"/>
      <c r="D2826" s="26"/>
      <c r="E2826" s="26"/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  <c r="P2826" s="26"/>
      <c r="Q2826" s="26"/>
      <c r="R2826" s="26"/>
      <c r="S2826" s="63"/>
      <c r="T2826" s="26"/>
      <c r="U2826" s="25"/>
      <c r="V2826" s="24"/>
      <c r="W2826" s="24"/>
      <c r="X2826" s="26"/>
      <c r="Y2826" s="26"/>
      <c r="Z2826" s="26"/>
      <c r="AA2826" s="26"/>
      <c r="AB2826" s="26"/>
      <c r="AC2826" s="26"/>
      <c r="AD2826" s="26"/>
    </row>
    <row r="2827" spans="1:30" x14ac:dyDescent="0.25">
      <c r="A2827" s="26"/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  <c r="M2827" s="26"/>
      <c r="N2827" s="26"/>
      <c r="O2827" s="26"/>
      <c r="P2827" s="26"/>
      <c r="Q2827" s="26"/>
      <c r="R2827" s="26"/>
      <c r="S2827" s="63"/>
      <c r="T2827" s="26"/>
      <c r="U2827" s="25"/>
      <c r="V2827" s="24"/>
      <c r="W2827" s="24"/>
      <c r="X2827" s="26"/>
      <c r="Y2827" s="26"/>
      <c r="Z2827" s="26"/>
      <c r="AA2827" s="26"/>
      <c r="AB2827" s="26"/>
      <c r="AC2827" s="26"/>
      <c r="AD2827" s="26"/>
    </row>
    <row r="2828" spans="1:30" x14ac:dyDescent="0.25">
      <c r="A2828" s="26"/>
      <c r="B2828" s="26"/>
      <c r="C2828" s="26"/>
      <c r="D2828" s="26"/>
      <c r="E2828" s="26"/>
      <c r="F2828" s="26"/>
      <c r="G2828" s="26"/>
      <c r="H2828" s="26"/>
      <c r="I2828" s="26"/>
      <c r="J2828" s="26"/>
      <c r="K2828" s="26"/>
      <c r="L2828" s="26"/>
      <c r="M2828" s="26"/>
      <c r="N2828" s="26"/>
      <c r="O2828" s="26"/>
      <c r="P2828" s="26"/>
      <c r="Q2828" s="26"/>
      <c r="R2828" s="26"/>
      <c r="S2828" s="63"/>
      <c r="T2828" s="26"/>
      <c r="U2828" s="25"/>
      <c r="V2828" s="24"/>
      <c r="W2828" s="24"/>
      <c r="X2828" s="26"/>
      <c r="Y2828" s="26"/>
      <c r="Z2828" s="26"/>
      <c r="AA2828" s="26"/>
      <c r="AB2828" s="26"/>
      <c r="AC2828" s="26"/>
      <c r="AD2828" s="26"/>
    </row>
    <row r="2829" spans="1:30" x14ac:dyDescent="0.25">
      <c r="A2829" s="26"/>
      <c r="B2829" s="26"/>
      <c r="C2829" s="26"/>
      <c r="D2829" s="26"/>
      <c r="E2829" s="26"/>
      <c r="F2829" s="26"/>
      <c r="G2829" s="26"/>
      <c r="H2829" s="26"/>
      <c r="I2829" s="26"/>
      <c r="J2829" s="26"/>
      <c r="K2829" s="26"/>
      <c r="L2829" s="26"/>
      <c r="M2829" s="26"/>
      <c r="N2829" s="26"/>
      <c r="O2829" s="26"/>
      <c r="P2829" s="26"/>
      <c r="Q2829" s="26"/>
      <c r="R2829" s="26"/>
      <c r="S2829" s="63"/>
      <c r="T2829" s="26"/>
      <c r="U2829" s="25"/>
      <c r="V2829" s="24"/>
      <c r="W2829" s="24"/>
      <c r="X2829" s="26"/>
      <c r="Y2829" s="26"/>
      <c r="Z2829" s="26"/>
      <c r="AA2829" s="26"/>
      <c r="AB2829" s="26"/>
      <c r="AC2829" s="26"/>
      <c r="AD2829" s="26"/>
    </row>
    <row r="2830" spans="1:30" x14ac:dyDescent="0.25">
      <c r="A2830" s="26"/>
      <c r="B2830" s="26"/>
      <c r="C2830" s="26"/>
      <c r="D2830" s="26"/>
      <c r="E2830" s="26"/>
      <c r="F2830" s="26"/>
      <c r="G2830" s="26"/>
      <c r="H2830" s="26"/>
      <c r="I2830" s="26"/>
      <c r="J2830" s="26"/>
      <c r="K2830" s="26"/>
      <c r="L2830" s="26"/>
      <c r="M2830" s="26"/>
      <c r="N2830" s="26"/>
      <c r="O2830" s="26"/>
      <c r="P2830" s="26"/>
      <c r="Q2830" s="26"/>
      <c r="R2830" s="26"/>
      <c r="S2830" s="63"/>
      <c r="T2830" s="26"/>
      <c r="U2830" s="25"/>
      <c r="V2830" s="24"/>
      <c r="W2830" s="24"/>
      <c r="X2830" s="26"/>
      <c r="Y2830" s="26"/>
      <c r="Z2830" s="26"/>
      <c r="AA2830" s="26"/>
      <c r="AB2830" s="26"/>
      <c r="AC2830" s="26"/>
      <c r="AD2830" s="26"/>
    </row>
    <row r="2831" spans="1:30" x14ac:dyDescent="0.25">
      <c r="A2831" s="26"/>
      <c r="B2831" s="26"/>
      <c r="C2831" s="26"/>
      <c r="D2831" s="26"/>
      <c r="E2831" s="26"/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  <c r="P2831" s="26"/>
      <c r="Q2831" s="26"/>
      <c r="R2831" s="26"/>
      <c r="S2831" s="63"/>
      <c r="T2831" s="26"/>
      <c r="U2831" s="25"/>
      <c r="V2831" s="24"/>
      <c r="W2831" s="24"/>
      <c r="X2831" s="26"/>
      <c r="Y2831" s="26"/>
      <c r="Z2831" s="26"/>
      <c r="AA2831" s="26"/>
      <c r="AB2831" s="26"/>
      <c r="AC2831" s="26"/>
      <c r="AD2831" s="26"/>
    </row>
    <row r="2832" spans="1:30" x14ac:dyDescent="0.25">
      <c r="A2832" s="26"/>
      <c r="B2832" s="26"/>
      <c r="C2832" s="26"/>
      <c r="D2832" s="26"/>
      <c r="E2832" s="26"/>
      <c r="F2832" s="26"/>
      <c r="G2832" s="26"/>
      <c r="H2832" s="26"/>
      <c r="I2832" s="26"/>
      <c r="J2832" s="26"/>
      <c r="K2832" s="26"/>
      <c r="L2832" s="26"/>
      <c r="M2832" s="26"/>
      <c r="N2832" s="26"/>
      <c r="O2832" s="26"/>
      <c r="P2832" s="26"/>
      <c r="Q2832" s="26"/>
      <c r="R2832" s="26"/>
      <c r="S2832" s="63"/>
      <c r="T2832" s="26"/>
      <c r="U2832" s="25"/>
      <c r="V2832" s="24"/>
      <c r="W2832" s="24"/>
      <c r="X2832" s="26"/>
      <c r="Y2832" s="26"/>
      <c r="Z2832" s="26"/>
      <c r="AA2832" s="26"/>
      <c r="AB2832" s="26"/>
      <c r="AC2832" s="26"/>
      <c r="AD2832" s="26"/>
    </row>
    <row r="2833" spans="1:30" x14ac:dyDescent="0.25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  <c r="O2833" s="26"/>
      <c r="P2833" s="26"/>
      <c r="Q2833" s="26"/>
      <c r="R2833" s="26"/>
      <c r="S2833" s="63"/>
      <c r="T2833" s="26"/>
      <c r="U2833" s="25"/>
      <c r="V2833" s="24"/>
      <c r="W2833" s="24"/>
      <c r="X2833" s="26"/>
      <c r="Y2833" s="26"/>
      <c r="Z2833" s="26"/>
      <c r="AA2833" s="26"/>
      <c r="AB2833" s="26"/>
      <c r="AC2833" s="26"/>
      <c r="AD2833" s="26"/>
    </row>
    <row r="2834" spans="1:30" x14ac:dyDescent="0.25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  <c r="O2834" s="26"/>
      <c r="P2834" s="26"/>
      <c r="Q2834" s="26"/>
      <c r="R2834" s="26"/>
      <c r="S2834" s="63"/>
      <c r="T2834" s="26"/>
      <c r="U2834" s="25"/>
      <c r="V2834" s="24"/>
      <c r="W2834" s="24"/>
      <c r="X2834" s="26"/>
      <c r="Y2834" s="26"/>
      <c r="Z2834" s="26"/>
      <c r="AA2834" s="26"/>
      <c r="AB2834" s="26"/>
      <c r="AC2834" s="26"/>
      <c r="AD2834" s="26"/>
    </row>
    <row r="2835" spans="1:30" x14ac:dyDescent="0.25">
      <c r="A2835" s="26"/>
      <c r="B2835" s="26"/>
      <c r="C2835" s="26"/>
      <c r="D2835" s="26"/>
      <c r="E2835" s="26"/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  <c r="P2835" s="26"/>
      <c r="Q2835" s="26"/>
      <c r="R2835" s="26"/>
      <c r="S2835" s="63"/>
      <c r="T2835" s="26"/>
      <c r="U2835" s="25"/>
      <c r="V2835" s="24"/>
      <c r="W2835" s="24"/>
      <c r="X2835" s="26"/>
      <c r="Y2835" s="26"/>
      <c r="Z2835" s="26"/>
      <c r="AA2835" s="26"/>
      <c r="AB2835" s="26"/>
      <c r="AC2835" s="26"/>
      <c r="AD2835" s="26"/>
    </row>
    <row r="2836" spans="1:30" x14ac:dyDescent="0.25">
      <c r="A2836" s="26"/>
      <c r="B2836" s="26"/>
      <c r="C2836" s="26"/>
      <c r="D2836" s="26"/>
      <c r="E2836" s="26"/>
      <c r="F2836" s="26"/>
      <c r="G2836" s="26"/>
      <c r="H2836" s="26"/>
      <c r="I2836" s="26"/>
      <c r="J2836" s="26"/>
      <c r="K2836" s="26"/>
      <c r="L2836" s="26"/>
      <c r="M2836" s="26"/>
      <c r="N2836" s="26"/>
      <c r="O2836" s="26"/>
      <c r="P2836" s="26"/>
      <c r="Q2836" s="26"/>
      <c r="R2836" s="26"/>
      <c r="S2836" s="63"/>
      <c r="T2836" s="26"/>
      <c r="U2836" s="25"/>
      <c r="V2836" s="24"/>
      <c r="W2836" s="24"/>
      <c r="X2836" s="26"/>
      <c r="Y2836" s="26"/>
      <c r="Z2836" s="26"/>
      <c r="AA2836" s="26"/>
      <c r="AB2836" s="26"/>
      <c r="AC2836" s="26"/>
      <c r="AD2836" s="26"/>
    </row>
    <row r="2837" spans="1:30" x14ac:dyDescent="0.25">
      <c r="A2837" s="26"/>
      <c r="B2837" s="26"/>
      <c r="C2837" s="26"/>
      <c r="D2837" s="26"/>
      <c r="E2837" s="26"/>
      <c r="F2837" s="26"/>
      <c r="G2837" s="26"/>
      <c r="H2837" s="26"/>
      <c r="I2837" s="26"/>
      <c r="J2837" s="26"/>
      <c r="K2837" s="26"/>
      <c r="L2837" s="26"/>
      <c r="M2837" s="26"/>
      <c r="N2837" s="26"/>
      <c r="O2837" s="26"/>
      <c r="P2837" s="26"/>
      <c r="Q2837" s="26"/>
      <c r="R2837" s="26"/>
      <c r="S2837" s="63"/>
      <c r="T2837" s="26"/>
      <c r="U2837" s="25"/>
      <c r="V2837" s="24"/>
      <c r="W2837" s="24"/>
      <c r="X2837" s="26"/>
      <c r="Y2837" s="26"/>
      <c r="Z2837" s="26"/>
      <c r="AA2837" s="26"/>
      <c r="AB2837" s="26"/>
      <c r="AC2837" s="26"/>
      <c r="AD2837" s="26"/>
    </row>
    <row r="2838" spans="1:30" x14ac:dyDescent="0.25">
      <c r="A2838" s="26"/>
      <c r="B2838" s="26"/>
      <c r="C2838" s="26"/>
      <c r="D2838" s="26"/>
      <c r="E2838" s="26"/>
      <c r="F2838" s="26"/>
      <c r="G2838" s="26"/>
      <c r="H2838" s="26"/>
      <c r="I2838" s="26"/>
      <c r="J2838" s="26"/>
      <c r="K2838" s="26"/>
      <c r="L2838" s="26"/>
      <c r="M2838" s="26"/>
      <c r="N2838" s="26"/>
      <c r="O2838" s="26"/>
      <c r="P2838" s="26"/>
      <c r="Q2838" s="26"/>
      <c r="R2838" s="26"/>
      <c r="S2838" s="63"/>
      <c r="T2838" s="26"/>
      <c r="U2838" s="25"/>
      <c r="V2838" s="24"/>
      <c r="W2838" s="24"/>
      <c r="X2838" s="26"/>
      <c r="Y2838" s="26"/>
      <c r="Z2838" s="26"/>
      <c r="AA2838" s="26"/>
      <c r="AB2838" s="26"/>
      <c r="AC2838" s="26"/>
      <c r="AD2838" s="26"/>
    </row>
    <row r="2839" spans="1:30" x14ac:dyDescent="0.25">
      <c r="A2839" s="26"/>
      <c r="B2839" s="26"/>
      <c r="C2839" s="26"/>
      <c r="D2839" s="26"/>
      <c r="E2839" s="26"/>
      <c r="F2839" s="26"/>
      <c r="G2839" s="26"/>
      <c r="H2839" s="26"/>
      <c r="I2839" s="26"/>
      <c r="J2839" s="26"/>
      <c r="K2839" s="26"/>
      <c r="L2839" s="26"/>
      <c r="M2839" s="26"/>
      <c r="N2839" s="26"/>
      <c r="O2839" s="26"/>
      <c r="P2839" s="26"/>
      <c r="Q2839" s="26"/>
      <c r="R2839" s="26"/>
      <c r="S2839" s="63"/>
      <c r="T2839" s="26"/>
      <c r="U2839" s="25"/>
      <c r="V2839" s="24"/>
      <c r="W2839" s="24"/>
      <c r="X2839" s="26"/>
      <c r="Y2839" s="26"/>
      <c r="Z2839" s="26"/>
      <c r="AA2839" s="26"/>
      <c r="AB2839" s="26"/>
      <c r="AC2839" s="26"/>
      <c r="AD2839" s="26"/>
    </row>
    <row r="2840" spans="1:30" x14ac:dyDescent="0.25">
      <c r="A2840" s="26"/>
      <c r="B2840" s="26"/>
      <c r="C2840" s="26"/>
      <c r="D2840" s="26"/>
      <c r="E2840" s="26"/>
      <c r="F2840" s="26"/>
      <c r="G2840" s="26"/>
      <c r="H2840" s="26"/>
      <c r="I2840" s="26"/>
      <c r="J2840" s="26"/>
      <c r="K2840" s="26"/>
      <c r="L2840" s="26"/>
      <c r="M2840" s="26"/>
      <c r="N2840" s="26"/>
      <c r="O2840" s="26"/>
      <c r="P2840" s="26"/>
      <c r="Q2840" s="26"/>
      <c r="R2840" s="26"/>
      <c r="S2840" s="63"/>
      <c r="T2840" s="26"/>
      <c r="U2840" s="25"/>
      <c r="V2840" s="24"/>
      <c r="W2840" s="24"/>
      <c r="X2840" s="26"/>
      <c r="Y2840" s="26"/>
      <c r="Z2840" s="26"/>
      <c r="AA2840" s="26"/>
      <c r="AB2840" s="26"/>
      <c r="AC2840" s="26"/>
      <c r="AD2840" s="26"/>
    </row>
    <row r="2841" spans="1:30" x14ac:dyDescent="0.25">
      <c r="A2841" s="26"/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6"/>
      <c r="N2841" s="26"/>
      <c r="O2841" s="26"/>
      <c r="P2841" s="26"/>
      <c r="Q2841" s="26"/>
      <c r="R2841" s="26"/>
      <c r="S2841" s="63"/>
      <c r="T2841" s="26"/>
      <c r="U2841" s="25"/>
      <c r="V2841" s="24"/>
      <c r="W2841" s="24"/>
      <c r="X2841" s="26"/>
      <c r="Y2841" s="26"/>
      <c r="Z2841" s="26"/>
      <c r="AA2841" s="26"/>
      <c r="AB2841" s="26"/>
      <c r="AC2841" s="26"/>
      <c r="AD2841" s="26"/>
    </row>
    <row r="2842" spans="1:30" x14ac:dyDescent="0.25">
      <c r="A2842" s="26"/>
      <c r="B2842" s="26"/>
      <c r="C2842" s="26"/>
      <c r="D2842" s="26"/>
      <c r="E2842" s="26"/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  <c r="P2842" s="26"/>
      <c r="Q2842" s="26"/>
      <c r="R2842" s="26"/>
      <c r="S2842" s="63"/>
      <c r="T2842" s="26"/>
      <c r="U2842" s="25"/>
      <c r="V2842" s="24"/>
      <c r="W2842" s="24"/>
      <c r="X2842" s="26"/>
      <c r="Y2842" s="26"/>
      <c r="Z2842" s="26"/>
      <c r="AA2842" s="26"/>
      <c r="AB2842" s="26"/>
      <c r="AC2842" s="26"/>
      <c r="AD2842" s="26"/>
    </row>
    <row r="2843" spans="1:30" x14ac:dyDescent="0.25">
      <c r="A2843" s="26"/>
      <c r="B2843" s="26"/>
      <c r="C2843" s="26"/>
      <c r="D2843" s="26"/>
      <c r="E2843" s="26"/>
      <c r="F2843" s="26"/>
      <c r="G2843" s="26"/>
      <c r="H2843" s="26"/>
      <c r="I2843" s="26"/>
      <c r="J2843" s="26"/>
      <c r="K2843" s="26"/>
      <c r="L2843" s="26"/>
      <c r="M2843" s="26"/>
      <c r="N2843" s="26"/>
      <c r="O2843" s="26"/>
      <c r="P2843" s="26"/>
      <c r="Q2843" s="26"/>
      <c r="R2843" s="26"/>
      <c r="S2843" s="63"/>
      <c r="T2843" s="26"/>
      <c r="U2843" s="25"/>
      <c r="V2843" s="24"/>
      <c r="W2843" s="24"/>
      <c r="X2843" s="26"/>
      <c r="Y2843" s="26"/>
      <c r="Z2843" s="26"/>
      <c r="AA2843" s="26"/>
      <c r="AB2843" s="26"/>
      <c r="AC2843" s="26"/>
      <c r="AD2843" s="26"/>
    </row>
    <row r="2844" spans="1:30" x14ac:dyDescent="0.25">
      <c r="A2844" s="26"/>
      <c r="B2844" s="26"/>
      <c r="C2844" s="26"/>
      <c r="D2844" s="26"/>
      <c r="E2844" s="26"/>
      <c r="F2844" s="26"/>
      <c r="G2844" s="26"/>
      <c r="H2844" s="26"/>
      <c r="I2844" s="26"/>
      <c r="J2844" s="26"/>
      <c r="K2844" s="26"/>
      <c r="L2844" s="26"/>
      <c r="M2844" s="26"/>
      <c r="N2844" s="26"/>
      <c r="O2844" s="26"/>
      <c r="P2844" s="26"/>
      <c r="Q2844" s="26"/>
      <c r="R2844" s="26"/>
      <c r="S2844" s="63"/>
      <c r="T2844" s="26"/>
      <c r="U2844" s="25"/>
      <c r="V2844" s="24"/>
      <c r="W2844" s="24"/>
      <c r="X2844" s="26"/>
      <c r="Y2844" s="26"/>
      <c r="Z2844" s="26"/>
      <c r="AA2844" s="26"/>
      <c r="AB2844" s="26"/>
      <c r="AC2844" s="26"/>
      <c r="AD2844" s="26"/>
    </row>
    <row r="2845" spans="1:30" x14ac:dyDescent="0.25">
      <c r="A2845" s="26"/>
      <c r="B2845" s="26"/>
      <c r="C2845" s="26"/>
      <c r="D2845" s="26"/>
      <c r="E2845" s="26"/>
      <c r="F2845" s="26"/>
      <c r="G2845" s="26"/>
      <c r="H2845" s="26"/>
      <c r="I2845" s="26"/>
      <c r="J2845" s="26"/>
      <c r="K2845" s="26"/>
      <c r="L2845" s="26"/>
      <c r="M2845" s="26"/>
      <c r="N2845" s="26"/>
      <c r="O2845" s="26"/>
      <c r="P2845" s="26"/>
      <c r="Q2845" s="26"/>
      <c r="R2845" s="26"/>
      <c r="S2845" s="63"/>
      <c r="T2845" s="26"/>
      <c r="U2845" s="25"/>
      <c r="V2845" s="24"/>
      <c r="W2845" s="24"/>
      <c r="X2845" s="26"/>
      <c r="Y2845" s="26"/>
      <c r="Z2845" s="26"/>
      <c r="AA2845" s="26"/>
      <c r="AB2845" s="26"/>
      <c r="AC2845" s="26"/>
      <c r="AD2845" s="26"/>
    </row>
    <row r="2846" spans="1:30" x14ac:dyDescent="0.25">
      <c r="A2846" s="26"/>
      <c r="B2846" s="26"/>
      <c r="C2846" s="26"/>
      <c r="D2846" s="26"/>
      <c r="E2846" s="26"/>
      <c r="F2846" s="26"/>
      <c r="G2846" s="26"/>
      <c r="H2846" s="26"/>
      <c r="I2846" s="26"/>
      <c r="J2846" s="26"/>
      <c r="K2846" s="26"/>
      <c r="L2846" s="26"/>
      <c r="M2846" s="26"/>
      <c r="N2846" s="26"/>
      <c r="O2846" s="26"/>
      <c r="P2846" s="26"/>
      <c r="Q2846" s="26"/>
      <c r="R2846" s="26"/>
      <c r="S2846" s="63"/>
      <c r="T2846" s="26"/>
      <c r="U2846" s="25"/>
      <c r="V2846" s="24"/>
      <c r="W2846" s="24"/>
      <c r="X2846" s="26"/>
      <c r="Y2846" s="26"/>
      <c r="Z2846" s="26"/>
      <c r="AA2846" s="26"/>
      <c r="AB2846" s="26"/>
      <c r="AC2846" s="26"/>
      <c r="AD2846" s="26"/>
    </row>
    <row r="2847" spans="1:30" x14ac:dyDescent="0.25">
      <c r="A2847" s="26"/>
      <c r="B2847" s="26"/>
      <c r="C2847" s="26"/>
      <c r="D2847" s="26"/>
      <c r="E2847" s="26"/>
      <c r="F2847" s="26"/>
      <c r="G2847" s="26"/>
      <c r="H2847" s="26"/>
      <c r="I2847" s="26"/>
      <c r="J2847" s="26"/>
      <c r="K2847" s="26"/>
      <c r="L2847" s="26"/>
      <c r="M2847" s="26"/>
      <c r="N2847" s="26"/>
      <c r="O2847" s="26"/>
      <c r="P2847" s="26"/>
      <c r="Q2847" s="26"/>
      <c r="R2847" s="26"/>
      <c r="S2847" s="63"/>
      <c r="T2847" s="26"/>
      <c r="U2847" s="25"/>
      <c r="V2847" s="24"/>
      <c r="W2847" s="24"/>
      <c r="X2847" s="26"/>
      <c r="Y2847" s="26"/>
      <c r="Z2847" s="26"/>
      <c r="AA2847" s="26"/>
      <c r="AB2847" s="26"/>
      <c r="AC2847" s="26"/>
      <c r="AD2847" s="26"/>
    </row>
    <row r="2848" spans="1:30" x14ac:dyDescent="0.25">
      <c r="A2848" s="26"/>
      <c r="B2848" s="26"/>
      <c r="C2848" s="26"/>
      <c r="D2848" s="26"/>
      <c r="E2848" s="26"/>
      <c r="F2848" s="26"/>
      <c r="G2848" s="26"/>
      <c r="H2848" s="26"/>
      <c r="I2848" s="26"/>
      <c r="J2848" s="26"/>
      <c r="K2848" s="26"/>
      <c r="L2848" s="26"/>
      <c r="M2848" s="26"/>
      <c r="N2848" s="26"/>
      <c r="O2848" s="26"/>
      <c r="P2848" s="26"/>
      <c r="Q2848" s="26"/>
      <c r="R2848" s="26"/>
      <c r="S2848" s="63"/>
      <c r="T2848" s="26"/>
      <c r="U2848" s="25"/>
      <c r="V2848" s="24"/>
      <c r="W2848" s="24"/>
      <c r="X2848" s="26"/>
      <c r="Y2848" s="26"/>
      <c r="Z2848" s="26"/>
      <c r="AA2848" s="26"/>
      <c r="AB2848" s="26"/>
      <c r="AC2848" s="26"/>
      <c r="AD2848" s="26"/>
    </row>
    <row r="2849" spans="1:30" x14ac:dyDescent="0.25">
      <c r="A2849" s="26"/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  <c r="O2849" s="26"/>
      <c r="P2849" s="26"/>
      <c r="Q2849" s="26"/>
      <c r="R2849" s="26"/>
      <c r="S2849" s="63"/>
      <c r="T2849" s="26"/>
      <c r="U2849" s="25"/>
      <c r="V2849" s="24"/>
      <c r="W2849" s="24"/>
      <c r="X2849" s="26"/>
      <c r="Y2849" s="26"/>
      <c r="Z2849" s="26"/>
      <c r="AA2849" s="26"/>
      <c r="AB2849" s="26"/>
      <c r="AC2849" s="26"/>
      <c r="AD2849" s="26"/>
    </row>
    <row r="2850" spans="1:30" x14ac:dyDescent="0.25">
      <c r="A2850" s="26"/>
      <c r="B2850" s="26"/>
      <c r="C2850" s="26"/>
      <c r="D2850" s="26"/>
      <c r="E2850" s="26"/>
      <c r="F2850" s="26"/>
      <c r="G2850" s="26"/>
      <c r="H2850" s="26"/>
      <c r="I2850" s="26"/>
      <c r="J2850" s="26"/>
      <c r="K2850" s="26"/>
      <c r="L2850" s="26"/>
      <c r="M2850" s="26"/>
      <c r="N2850" s="26"/>
      <c r="O2850" s="26"/>
      <c r="P2850" s="26"/>
      <c r="Q2850" s="26"/>
      <c r="R2850" s="26"/>
      <c r="S2850" s="63"/>
      <c r="T2850" s="26"/>
      <c r="U2850" s="25"/>
      <c r="V2850" s="24"/>
      <c r="W2850" s="24"/>
      <c r="X2850" s="26"/>
      <c r="Y2850" s="26"/>
      <c r="Z2850" s="26"/>
      <c r="AA2850" s="26"/>
      <c r="AB2850" s="26"/>
      <c r="AC2850" s="26"/>
      <c r="AD2850" s="26"/>
    </row>
    <row r="2851" spans="1:30" x14ac:dyDescent="0.25">
      <c r="A2851" s="26"/>
      <c r="B2851" s="26"/>
      <c r="C2851" s="26"/>
      <c r="D2851" s="26"/>
      <c r="E2851" s="26"/>
      <c r="F2851" s="26"/>
      <c r="G2851" s="26"/>
      <c r="H2851" s="26"/>
      <c r="I2851" s="26"/>
      <c r="J2851" s="26"/>
      <c r="K2851" s="26"/>
      <c r="L2851" s="26"/>
      <c r="M2851" s="26"/>
      <c r="N2851" s="26"/>
      <c r="O2851" s="26"/>
      <c r="P2851" s="26"/>
      <c r="Q2851" s="26"/>
      <c r="R2851" s="26"/>
      <c r="S2851" s="63"/>
      <c r="T2851" s="26"/>
      <c r="U2851" s="25"/>
      <c r="V2851" s="24"/>
      <c r="W2851" s="24"/>
      <c r="X2851" s="26"/>
      <c r="Y2851" s="26"/>
      <c r="Z2851" s="26"/>
      <c r="AA2851" s="26"/>
      <c r="AB2851" s="26"/>
      <c r="AC2851" s="26"/>
      <c r="AD2851" s="26"/>
    </row>
    <row r="2852" spans="1:30" x14ac:dyDescent="0.25">
      <c r="A2852" s="26"/>
      <c r="B2852" s="26"/>
      <c r="C2852" s="26"/>
      <c r="D2852" s="26"/>
      <c r="E2852" s="26"/>
      <c r="F2852" s="26"/>
      <c r="G2852" s="26"/>
      <c r="H2852" s="26"/>
      <c r="I2852" s="26"/>
      <c r="J2852" s="26"/>
      <c r="K2852" s="26"/>
      <c r="L2852" s="26"/>
      <c r="M2852" s="26"/>
      <c r="N2852" s="26"/>
      <c r="O2852" s="26"/>
      <c r="P2852" s="26"/>
      <c r="Q2852" s="26"/>
      <c r="R2852" s="26"/>
      <c r="S2852" s="63"/>
      <c r="T2852" s="26"/>
      <c r="U2852" s="25"/>
      <c r="V2852" s="24"/>
      <c r="W2852" s="24"/>
      <c r="X2852" s="26"/>
      <c r="Y2852" s="26"/>
      <c r="Z2852" s="26"/>
      <c r="AA2852" s="26"/>
      <c r="AB2852" s="26"/>
      <c r="AC2852" s="26"/>
      <c r="AD2852" s="26"/>
    </row>
    <row r="2853" spans="1:30" x14ac:dyDescent="0.25">
      <c r="A2853" s="26"/>
      <c r="B2853" s="26"/>
      <c r="C2853" s="26"/>
      <c r="D2853" s="26"/>
      <c r="E2853" s="26"/>
      <c r="F2853" s="26"/>
      <c r="G2853" s="26"/>
      <c r="H2853" s="26"/>
      <c r="I2853" s="26"/>
      <c r="J2853" s="26"/>
      <c r="K2853" s="26"/>
      <c r="L2853" s="26"/>
      <c r="M2853" s="26"/>
      <c r="N2853" s="26"/>
      <c r="O2853" s="26"/>
      <c r="P2853" s="26"/>
      <c r="Q2853" s="26"/>
      <c r="R2853" s="26"/>
      <c r="S2853" s="63"/>
      <c r="T2853" s="26"/>
      <c r="U2853" s="25"/>
      <c r="V2853" s="24"/>
      <c r="W2853" s="24"/>
      <c r="X2853" s="26"/>
      <c r="Y2853" s="26"/>
      <c r="Z2853" s="26"/>
      <c r="AA2853" s="26"/>
      <c r="AB2853" s="26"/>
      <c r="AC2853" s="26"/>
      <c r="AD2853" s="26"/>
    </row>
    <row r="2854" spans="1:30" x14ac:dyDescent="0.25">
      <c r="A2854" s="26"/>
      <c r="B2854" s="26"/>
      <c r="C2854" s="26"/>
      <c r="D2854" s="26"/>
      <c r="E2854" s="26"/>
      <c r="F2854" s="26"/>
      <c r="G2854" s="26"/>
      <c r="H2854" s="26"/>
      <c r="I2854" s="26"/>
      <c r="J2854" s="26"/>
      <c r="K2854" s="26"/>
      <c r="L2854" s="26"/>
      <c r="M2854" s="26"/>
      <c r="N2854" s="26"/>
      <c r="O2854" s="26"/>
      <c r="P2854" s="26"/>
      <c r="Q2854" s="26"/>
      <c r="R2854" s="26"/>
      <c r="S2854" s="63"/>
      <c r="T2854" s="26"/>
      <c r="U2854" s="25"/>
      <c r="V2854" s="24"/>
      <c r="W2854" s="24"/>
      <c r="X2854" s="26"/>
      <c r="Y2854" s="26"/>
      <c r="Z2854" s="26"/>
      <c r="AA2854" s="26"/>
      <c r="AB2854" s="26"/>
      <c r="AC2854" s="26"/>
      <c r="AD2854" s="26"/>
    </row>
    <row r="2855" spans="1:30" x14ac:dyDescent="0.25">
      <c r="A2855" s="26"/>
      <c r="B2855" s="26"/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6"/>
      <c r="N2855" s="26"/>
      <c r="O2855" s="26"/>
      <c r="P2855" s="26"/>
      <c r="Q2855" s="26"/>
      <c r="R2855" s="26"/>
      <c r="S2855" s="63"/>
      <c r="T2855" s="26"/>
      <c r="U2855" s="25"/>
      <c r="V2855" s="24"/>
      <c r="W2855" s="24"/>
      <c r="X2855" s="26"/>
      <c r="Y2855" s="26"/>
      <c r="Z2855" s="26"/>
      <c r="AA2855" s="26"/>
      <c r="AB2855" s="26"/>
      <c r="AC2855" s="26"/>
      <c r="AD2855" s="26"/>
    </row>
    <row r="2856" spans="1:30" x14ac:dyDescent="0.25">
      <c r="A2856" s="26"/>
      <c r="B2856" s="26"/>
      <c r="C2856" s="26"/>
      <c r="D2856" s="26"/>
      <c r="E2856" s="26"/>
      <c r="F2856" s="26"/>
      <c r="G2856" s="26"/>
      <c r="H2856" s="26"/>
      <c r="I2856" s="26"/>
      <c r="J2856" s="26"/>
      <c r="K2856" s="26"/>
      <c r="L2856" s="26"/>
      <c r="M2856" s="26"/>
      <c r="N2856" s="26"/>
      <c r="O2856" s="26"/>
      <c r="P2856" s="26"/>
      <c r="Q2856" s="26"/>
      <c r="R2856" s="26"/>
      <c r="S2856" s="63"/>
      <c r="T2856" s="26"/>
      <c r="U2856" s="25"/>
      <c r="V2856" s="24"/>
      <c r="W2856" s="24"/>
      <c r="X2856" s="26"/>
      <c r="Y2856" s="26"/>
      <c r="Z2856" s="26"/>
      <c r="AA2856" s="26"/>
      <c r="AB2856" s="26"/>
      <c r="AC2856" s="26"/>
      <c r="AD2856" s="26"/>
    </row>
    <row r="2857" spans="1:30" x14ac:dyDescent="0.25">
      <c r="A2857" s="26"/>
      <c r="B2857" s="26"/>
      <c r="C2857" s="26"/>
      <c r="D2857" s="26"/>
      <c r="E2857" s="26"/>
      <c r="F2857" s="26"/>
      <c r="G2857" s="26"/>
      <c r="H2857" s="26"/>
      <c r="I2857" s="26"/>
      <c r="J2857" s="26"/>
      <c r="K2857" s="26"/>
      <c r="L2857" s="26"/>
      <c r="M2857" s="26"/>
      <c r="N2857" s="26"/>
      <c r="O2857" s="26"/>
      <c r="P2857" s="26"/>
      <c r="Q2857" s="26"/>
      <c r="R2857" s="26"/>
      <c r="S2857" s="63"/>
      <c r="T2857" s="26"/>
      <c r="U2857" s="25"/>
      <c r="V2857" s="24"/>
      <c r="W2857" s="24"/>
      <c r="X2857" s="26"/>
      <c r="Y2857" s="26"/>
      <c r="Z2857" s="26"/>
      <c r="AA2857" s="26"/>
      <c r="AB2857" s="26"/>
      <c r="AC2857" s="26"/>
      <c r="AD2857" s="26"/>
    </row>
    <row r="2858" spans="1:30" x14ac:dyDescent="0.25">
      <c r="A2858" s="26"/>
      <c r="B2858" s="26"/>
      <c r="C2858" s="26"/>
      <c r="D2858" s="26"/>
      <c r="E2858" s="26"/>
      <c r="F2858" s="26"/>
      <c r="G2858" s="26"/>
      <c r="H2858" s="26"/>
      <c r="I2858" s="26"/>
      <c r="J2858" s="26"/>
      <c r="K2858" s="26"/>
      <c r="L2858" s="26"/>
      <c r="M2858" s="26"/>
      <c r="N2858" s="26"/>
      <c r="O2858" s="26"/>
      <c r="P2858" s="26"/>
      <c r="Q2858" s="26"/>
      <c r="R2858" s="26"/>
      <c r="S2858" s="63"/>
      <c r="T2858" s="26"/>
      <c r="U2858" s="25"/>
      <c r="V2858" s="24"/>
      <c r="W2858" s="24"/>
      <c r="X2858" s="26"/>
      <c r="Y2858" s="26"/>
      <c r="Z2858" s="26"/>
      <c r="AA2858" s="26"/>
      <c r="AB2858" s="26"/>
      <c r="AC2858" s="26"/>
      <c r="AD2858" s="26"/>
    </row>
    <row r="2859" spans="1:30" x14ac:dyDescent="0.25">
      <c r="A2859" s="26"/>
      <c r="B2859" s="26"/>
      <c r="C2859" s="26"/>
      <c r="D2859" s="26"/>
      <c r="E2859" s="26"/>
      <c r="F2859" s="26"/>
      <c r="G2859" s="26"/>
      <c r="H2859" s="26"/>
      <c r="I2859" s="26"/>
      <c r="J2859" s="26"/>
      <c r="K2859" s="26"/>
      <c r="L2859" s="26"/>
      <c r="M2859" s="26"/>
      <c r="N2859" s="26"/>
      <c r="O2859" s="26"/>
      <c r="P2859" s="26"/>
      <c r="Q2859" s="26"/>
      <c r="R2859" s="26"/>
      <c r="S2859" s="63"/>
      <c r="T2859" s="26"/>
      <c r="U2859" s="25"/>
      <c r="V2859" s="24"/>
      <c r="W2859" s="24"/>
      <c r="X2859" s="26"/>
      <c r="Y2859" s="26"/>
      <c r="Z2859" s="26"/>
      <c r="AA2859" s="26"/>
      <c r="AB2859" s="26"/>
      <c r="AC2859" s="26"/>
      <c r="AD2859" s="26"/>
    </row>
    <row r="2860" spans="1:30" x14ac:dyDescent="0.25">
      <c r="A2860" s="26"/>
      <c r="B2860" s="26"/>
      <c r="C2860" s="26"/>
      <c r="D2860" s="26"/>
      <c r="E2860" s="26"/>
      <c r="F2860" s="26"/>
      <c r="G2860" s="26"/>
      <c r="H2860" s="26"/>
      <c r="I2860" s="26"/>
      <c r="J2860" s="26"/>
      <c r="K2860" s="26"/>
      <c r="L2860" s="26"/>
      <c r="M2860" s="26"/>
      <c r="N2860" s="26"/>
      <c r="O2860" s="26"/>
      <c r="P2860" s="26"/>
      <c r="Q2860" s="26"/>
      <c r="R2860" s="26"/>
      <c r="S2860" s="63"/>
      <c r="T2860" s="26"/>
      <c r="U2860" s="25"/>
      <c r="V2860" s="24"/>
      <c r="W2860" s="24"/>
      <c r="X2860" s="26"/>
      <c r="Y2860" s="26"/>
      <c r="Z2860" s="26"/>
      <c r="AA2860" s="26"/>
      <c r="AB2860" s="26"/>
      <c r="AC2860" s="26"/>
      <c r="AD2860" s="26"/>
    </row>
    <row r="2861" spans="1:30" x14ac:dyDescent="0.25">
      <c r="A2861" s="26"/>
      <c r="B2861" s="26"/>
      <c r="C2861" s="26"/>
      <c r="D2861" s="26"/>
      <c r="E2861" s="26"/>
      <c r="F2861" s="26"/>
      <c r="G2861" s="26"/>
      <c r="H2861" s="26"/>
      <c r="I2861" s="26"/>
      <c r="J2861" s="26"/>
      <c r="K2861" s="26"/>
      <c r="L2861" s="26"/>
      <c r="M2861" s="26"/>
      <c r="N2861" s="26"/>
      <c r="O2861" s="26"/>
      <c r="P2861" s="26"/>
      <c r="Q2861" s="26"/>
      <c r="R2861" s="26"/>
      <c r="S2861" s="63"/>
      <c r="T2861" s="26"/>
      <c r="U2861" s="25"/>
      <c r="V2861" s="24"/>
      <c r="W2861" s="24"/>
      <c r="X2861" s="26"/>
      <c r="Y2861" s="26"/>
      <c r="Z2861" s="26"/>
      <c r="AA2861" s="26"/>
      <c r="AB2861" s="26"/>
      <c r="AC2861" s="26"/>
      <c r="AD2861" s="26"/>
    </row>
    <row r="2862" spans="1:30" x14ac:dyDescent="0.25">
      <c r="A2862" s="26"/>
      <c r="B2862" s="26"/>
      <c r="C2862" s="26"/>
      <c r="D2862" s="26"/>
      <c r="E2862" s="26"/>
      <c r="F2862" s="26"/>
      <c r="G2862" s="26"/>
      <c r="H2862" s="26"/>
      <c r="I2862" s="26"/>
      <c r="J2862" s="26"/>
      <c r="K2862" s="26"/>
      <c r="L2862" s="26"/>
      <c r="M2862" s="26"/>
      <c r="N2862" s="26"/>
      <c r="O2862" s="26"/>
      <c r="P2862" s="26"/>
      <c r="Q2862" s="26"/>
      <c r="R2862" s="26"/>
      <c r="S2862" s="63"/>
      <c r="T2862" s="26"/>
      <c r="U2862" s="25"/>
      <c r="V2862" s="24"/>
      <c r="W2862" s="24"/>
      <c r="X2862" s="26"/>
      <c r="Y2862" s="26"/>
      <c r="Z2862" s="26"/>
      <c r="AA2862" s="26"/>
      <c r="AB2862" s="26"/>
      <c r="AC2862" s="26"/>
      <c r="AD2862" s="26"/>
    </row>
    <row r="2863" spans="1:30" x14ac:dyDescent="0.25">
      <c r="A2863" s="26"/>
      <c r="B2863" s="26"/>
      <c r="C2863" s="26"/>
      <c r="D2863" s="26"/>
      <c r="E2863" s="26"/>
      <c r="F2863" s="26"/>
      <c r="G2863" s="26"/>
      <c r="H2863" s="26"/>
      <c r="I2863" s="26"/>
      <c r="J2863" s="26"/>
      <c r="K2863" s="26"/>
      <c r="L2863" s="26"/>
      <c r="M2863" s="26"/>
      <c r="N2863" s="26"/>
      <c r="O2863" s="26"/>
      <c r="P2863" s="26"/>
      <c r="Q2863" s="26"/>
      <c r="R2863" s="26"/>
      <c r="S2863" s="63"/>
      <c r="T2863" s="26"/>
      <c r="U2863" s="25"/>
      <c r="V2863" s="24"/>
      <c r="W2863" s="24"/>
      <c r="X2863" s="26"/>
      <c r="Y2863" s="26"/>
      <c r="Z2863" s="26"/>
      <c r="AA2863" s="26"/>
      <c r="AB2863" s="26"/>
      <c r="AC2863" s="26"/>
      <c r="AD2863" s="26"/>
    </row>
    <row r="2864" spans="1:30" x14ac:dyDescent="0.25">
      <c r="A2864" s="26"/>
      <c r="B2864" s="26"/>
      <c r="C2864" s="26"/>
      <c r="D2864" s="26"/>
      <c r="E2864" s="26"/>
      <c r="F2864" s="26"/>
      <c r="G2864" s="26"/>
      <c r="H2864" s="26"/>
      <c r="I2864" s="26"/>
      <c r="J2864" s="26"/>
      <c r="K2864" s="26"/>
      <c r="L2864" s="26"/>
      <c r="M2864" s="26"/>
      <c r="N2864" s="26"/>
      <c r="O2864" s="26"/>
      <c r="P2864" s="26"/>
      <c r="Q2864" s="26"/>
      <c r="R2864" s="26"/>
      <c r="S2864" s="63"/>
      <c r="T2864" s="26"/>
      <c r="U2864" s="25"/>
      <c r="V2864" s="24"/>
      <c r="W2864" s="24"/>
      <c r="X2864" s="26"/>
      <c r="Y2864" s="26"/>
      <c r="Z2864" s="26"/>
      <c r="AA2864" s="26"/>
      <c r="AB2864" s="26"/>
      <c r="AC2864" s="26"/>
      <c r="AD2864" s="26"/>
    </row>
    <row r="2865" spans="1:30" x14ac:dyDescent="0.25">
      <c r="A2865" s="26"/>
      <c r="B2865" s="26"/>
      <c r="C2865" s="26"/>
      <c r="D2865" s="26"/>
      <c r="E2865" s="26"/>
      <c r="F2865" s="26"/>
      <c r="G2865" s="26"/>
      <c r="H2865" s="26"/>
      <c r="I2865" s="26"/>
      <c r="J2865" s="26"/>
      <c r="K2865" s="26"/>
      <c r="L2865" s="26"/>
      <c r="M2865" s="26"/>
      <c r="N2865" s="26"/>
      <c r="O2865" s="26"/>
      <c r="P2865" s="26"/>
      <c r="Q2865" s="26"/>
      <c r="R2865" s="26"/>
      <c r="S2865" s="63"/>
      <c r="T2865" s="26"/>
      <c r="U2865" s="25"/>
      <c r="V2865" s="24"/>
      <c r="W2865" s="24"/>
      <c r="X2865" s="26"/>
      <c r="Y2865" s="26"/>
      <c r="Z2865" s="26"/>
      <c r="AA2865" s="26"/>
      <c r="AB2865" s="26"/>
      <c r="AC2865" s="26"/>
      <c r="AD2865" s="26"/>
    </row>
    <row r="2866" spans="1:30" x14ac:dyDescent="0.25">
      <c r="A2866" s="26"/>
      <c r="B2866" s="26"/>
      <c r="C2866" s="26"/>
      <c r="D2866" s="26"/>
      <c r="E2866" s="26"/>
      <c r="F2866" s="26"/>
      <c r="G2866" s="26"/>
      <c r="H2866" s="26"/>
      <c r="I2866" s="26"/>
      <c r="J2866" s="26"/>
      <c r="K2866" s="26"/>
      <c r="L2866" s="26"/>
      <c r="M2866" s="26"/>
      <c r="N2866" s="26"/>
      <c r="O2866" s="26"/>
      <c r="P2866" s="26"/>
      <c r="Q2866" s="26"/>
      <c r="R2866" s="26"/>
      <c r="S2866" s="63"/>
      <c r="T2866" s="26"/>
      <c r="U2866" s="25"/>
      <c r="V2866" s="24"/>
      <c r="W2866" s="24"/>
      <c r="X2866" s="26"/>
      <c r="Y2866" s="26"/>
      <c r="Z2866" s="26"/>
      <c r="AA2866" s="26"/>
      <c r="AB2866" s="26"/>
      <c r="AC2866" s="26"/>
      <c r="AD2866" s="26"/>
    </row>
    <row r="2867" spans="1:30" x14ac:dyDescent="0.25">
      <c r="A2867" s="26"/>
      <c r="B2867" s="26"/>
      <c r="C2867" s="26"/>
      <c r="D2867" s="26"/>
      <c r="E2867" s="26"/>
      <c r="F2867" s="26"/>
      <c r="G2867" s="26"/>
      <c r="H2867" s="26"/>
      <c r="I2867" s="26"/>
      <c r="J2867" s="26"/>
      <c r="K2867" s="26"/>
      <c r="L2867" s="26"/>
      <c r="M2867" s="26"/>
      <c r="N2867" s="26"/>
      <c r="O2867" s="26"/>
      <c r="P2867" s="26"/>
      <c r="Q2867" s="26"/>
      <c r="R2867" s="26"/>
      <c r="S2867" s="63"/>
      <c r="T2867" s="26"/>
      <c r="U2867" s="25"/>
      <c r="V2867" s="24"/>
      <c r="W2867" s="24"/>
      <c r="X2867" s="26"/>
      <c r="Y2867" s="26"/>
      <c r="Z2867" s="26"/>
      <c r="AA2867" s="26"/>
      <c r="AB2867" s="26"/>
      <c r="AC2867" s="26"/>
      <c r="AD2867" s="26"/>
    </row>
    <row r="2868" spans="1:30" x14ac:dyDescent="0.25">
      <c r="A2868" s="26"/>
      <c r="B2868" s="26"/>
      <c r="C2868" s="26"/>
      <c r="D2868" s="26"/>
      <c r="E2868" s="26"/>
      <c r="F2868" s="26"/>
      <c r="G2868" s="26"/>
      <c r="H2868" s="26"/>
      <c r="I2868" s="26"/>
      <c r="J2868" s="26"/>
      <c r="K2868" s="26"/>
      <c r="L2868" s="26"/>
      <c r="M2868" s="26"/>
      <c r="N2868" s="26"/>
      <c r="O2868" s="26"/>
      <c r="P2868" s="26"/>
      <c r="Q2868" s="26"/>
      <c r="R2868" s="26"/>
      <c r="S2868" s="63"/>
      <c r="T2868" s="26"/>
      <c r="U2868" s="25"/>
      <c r="V2868" s="24"/>
      <c r="W2868" s="24"/>
      <c r="X2868" s="26"/>
      <c r="Y2868" s="26"/>
      <c r="Z2868" s="26"/>
      <c r="AA2868" s="26"/>
      <c r="AB2868" s="26"/>
      <c r="AC2868" s="26"/>
      <c r="AD2868" s="26"/>
    </row>
    <row r="2869" spans="1:30" x14ac:dyDescent="0.25">
      <c r="A2869" s="26"/>
      <c r="B2869" s="26"/>
      <c r="C2869" s="26"/>
      <c r="D2869" s="26"/>
      <c r="E2869" s="26"/>
      <c r="F2869" s="26"/>
      <c r="G2869" s="26"/>
      <c r="H2869" s="26"/>
      <c r="I2869" s="26"/>
      <c r="J2869" s="26"/>
      <c r="K2869" s="26"/>
      <c r="L2869" s="26"/>
      <c r="M2869" s="26"/>
      <c r="N2869" s="26"/>
      <c r="O2869" s="26"/>
      <c r="P2869" s="26"/>
      <c r="Q2869" s="26"/>
      <c r="R2869" s="26"/>
      <c r="S2869" s="63"/>
      <c r="T2869" s="26"/>
      <c r="U2869" s="25"/>
      <c r="V2869" s="24"/>
      <c r="W2869" s="24"/>
      <c r="X2869" s="26"/>
      <c r="Y2869" s="26"/>
      <c r="Z2869" s="26"/>
      <c r="AA2869" s="26"/>
      <c r="AB2869" s="26"/>
      <c r="AC2869" s="26"/>
      <c r="AD2869" s="26"/>
    </row>
    <row r="2870" spans="1:30" x14ac:dyDescent="0.25">
      <c r="A2870" s="26"/>
      <c r="B2870" s="26"/>
      <c r="C2870" s="26"/>
      <c r="D2870" s="26"/>
      <c r="E2870" s="26"/>
      <c r="F2870" s="26"/>
      <c r="G2870" s="26"/>
      <c r="H2870" s="26"/>
      <c r="I2870" s="26"/>
      <c r="J2870" s="26"/>
      <c r="K2870" s="26"/>
      <c r="L2870" s="26"/>
      <c r="M2870" s="26"/>
      <c r="N2870" s="26"/>
      <c r="O2870" s="26"/>
      <c r="P2870" s="26"/>
      <c r="Q2870" s="26"/>
      <c r="R2870" s="26"/>
      <c r="S2870" s="63"/>
      <c r="T2870" s="26"/>
      <c r="U2870" s="25"/>
      <c r="V2870" s="24"/>
      <c r="W2870" s="24"/>
      <c r="X2870" s="26"/>
      <c r="Y2870" s="26"/>
      <c r="Z2870" s="26"/>
      <c r="AA2870" s="26"/>
      <c r="AB2870" s="26"/>
      <c r="AC2870" s="26"/>
      <c r="AD2870" s="26"/>
    </row>
    <row r="2871" spans="1:30" x14ac:dyDescent="0.25">
      <c r="A2871" s="26"/>
      <c r="B2871" s="26"/>
      <c r="C2871" s="26"/>
      <c r="D2871" s="26"/>
      <c r="E2871" s="26"/>
      <c r="F2871" s="26"/>
      <c r="G2871" s="26"/>
      <c r="H2871" s="26"/>
      <c r="I2871" s="26"/>
      <c r="J2871" s="26"/>
      <c r="K2871" s="26"/>
      <c r="L2871" s="26"/>
      <c r="M2871" s="26"/>
      <c r="N2871" s="26"/>
      <c r="O2871" s="26"/>
      <c r="P2871" s="26"/>
      <c r="Q2871" s="26"/>
      <c r="R2871" s="26"/>
      <c r="S2871" s="63"/>
      <c r="T2871" s="26"/>
      <c r="U2871" s="25"/>
      <c r="V2871" s="24"/>
      <c r="W2871" s="24"/>
      <c r="X2871" s="26"/>
      <c r="Y2871" s="26"/>
      <c r="Z2871" s="26"/>
      <c r="AA2871" s="26"/>
      <c r="AB2871" s="26"/>
      <c r="AC2871" s="26"/>
      <c r="AD2871" s="26"/>
    </row>
    <row r="2872" spans="1:30" x14ac:dyDescent="0.25">
      <c r="A2872" s="26"/>
      <c r="B2872" s="26"/>
      <c r="C2872" s="26"/>
      <c r="D2872" s="26"/>
      <c r="E2872" s="26"/>
      <c r="F2872" s="26"/>
      <c r="G2872" s="26"/>
      <c r="H2872" s="26"/>
      <c r="I2872" s="26"/>
      <c r="J2872" s="26"/>
      <c r="K2872" s="26"/>
      <c r="L2872" s="26"/>
      <c r="M2872" s="26"/>
      <c r="N2872" s="26"/>
      <c r="O2872" s="26"/>
      <c r="P2872" s="26"/>
      <c r="Q2872" s="26"/>
      <c r="R2872" s="26"/>
      <c r="S2872" s="63"/>
      <c r="T2872" s="26"/>
      <c r="U2872" s="25"/>
      <c r="V2872" s="24"/>
      <c r="W2872" s="24"/>
      <c r="X2872" s="26"/>
      <c r="Y2872" s="26"/>
      <c r="Z2872" s="26"/>
      <c r="AA2872" s="26"/>
      <c r="AB2872" s="26"/>
      <c r="AC2872" s="26"/>
      <c r="AD2872" s="26"/>
    </row>
    <row r="2873" spans="1:30" x14ac:dyDescent="0.25">
      <c r="A2873" s="26"/>
      <c r="B2873" s="26"/>
      <c r="C2873" s="26"/>
      <c r="D2873" s="26"/>
      <c r="E2873" s="26"/>
      <c r="F2873" s="26"/>
      <c r="G2873" s="26"/>
      <c r="H2873" s="26"/>
      <c r="I2873" s="26"/>
      <c r="J2873" s="26"/>
      <c r="K2873" s="26"/>
      <c r="L2873" s="26"/>
      <c r="M2873" s="26"/>
      <c r="N2873" s="26"/>
      <c r="O2873" s="26"/>
      <c r="P2873" s="26"/>
      <c r="Q2873" s="26"/>
      <c r="R2873" s="26"/>
      <c r="S2873" s="63"/>
      <c r="T2873" s="26"/>
      <c r="U2873" s="25"/>
      <c r="V2873" s="24"/>
      <c r="W2873" s="24"/>
      <c r="X2873" s="26"/>
      <c r="Y2873" s="26"/>
      <c r="Z2873" s="26"/>
      <c r="AA2873" s="26"/>
      <c r="AB2873" s="26"/>
      <c r="AC2873" s="26"/>
      <c r="AD2873" s="26"/>
    </row>
    <row r="2874" spans="1:30" x14ac:dyDescent="0.25">
      <c r="A2874" s="26"/>
      <c r="B2874" s="26"/>
      <c r="C2874" s="26"/>
      <c r="D2874" s="26"/>
      <c r="E2874" s="26"/>
      <c r="F2874" s="26"/>
      <c r="G2874" s="26"/>
      <c r="H2874" s="26"/>
      <c r="I2874" s="26"/>
      <c r="J2874" s="26"/>
      <c r="K2874" s="26"/>
      <c r="L2874" s="26"/>
      <c r="M2874" s="26"/>
      <c r="N2874" s="26"/>
      <c r="O2874" s="26"/>
      <c r="P2874" s="26"/>
      <c r="Q2874" s="26"/>
      <c r="R2874" s="26"/>
      <c r="S2874" s="63"/>
      <c r="T2874" s="26"/>
      <c r="U2874" s="25"/>
      <c r="V2874" s="24"/>
      <c r="W2874" s="24"/>
      <c r="X2874" s="26"/>
      <c r="Y2874" s="26"/>
      <c r="Z2874" s="26"/>
      <c r="AA2874" s="26"/>
      <c r="AB2874" s="26"/>
      <c r="AC2874" s="26"/>
      <c r="AD2874" s="26"/>
    </row>
    <row r="2875" spans="1:30" x14ac:dyDescent="0.25">
      <c r="A2875" s="26"/>
      <c r="B2875" s="26"/>
      <c r="C2875" s="26"/>
      <c r="D2875" s="26"/>
      <c r="E2875" s="26"/>
      <c r="F2875" s="26"/>
      <c r="G2875" s="26"/>
      <c r="H2875" s="26"/>
      <c r="I2875" s="26"/>
      <c r="J2875" s="26"/>
      <c r="K2875" s="26"/>
      <c r="L2875" s="26"/>
      <c r="M2875" s="26"/>
      <c r="N2875" s="26"/>
      <c r="O2875" s="26"/>
      <c r="P2875" s="26"/>
      <c r="Q2875" s="26"/>
      <c r="R2875" s="26"/>
      <c r="S2875" s="63"/>
      <c r="T2875" s="26"/>
      <c r="U2875" s="25"/>
      <c r="V2875" s="24"/>
      <c r="W2875" s="24"/>
      <c r="X2875" s="26"/>
      <c r="Y2875" s="26"/>
      <c r="Z2875" s="26"/>
      <c r="AA2875" s="26"/>
      <c r="AB2875" s="26"/>
      <c r="AC2875" s="26"/>
      <c r="AD2875" s="26"/>
    </row>
    <row r="2876" spans="1:30" x14ac:dyDescent="0.25">
      <c r="A2876" s="26"/>
      <c r="B2876" s="26"/>
      <c r="C2876" s="26"/>
      <c r="D2876" s="26"/>
      <c r="E2876" s="26"/>
      <c r="F2876" s="26"/>
      <c r="G2876" s="26"/>
      <c r="H2876" s="26"/>
      <c r="I2876" s="26"/>
      <c r="J2876" s="26"/>
      <c r="K2876" s="26"/>
      <c r="L2876" s="26"/>
      <c r="M2876" s="26"/>
      <c r="N2876" s="26"/>
      <c r="O2876" s="26"/>
      <c r="P2876" s="26"/>
      <c r="Q2876" s="26"/>
      <c r="R2876" s="26"/>
      <c r="S2876" s="63"/>
      <c r="T2876" s="26"/>
      <c r="U2876" s="25"/>
      <c r="V2876" s="24"/>
      <c r="W2876" s="24"/>
      <c r="X2876" s="26"/>
      <c r="Y2876" s="26"/>
      <c r="Z2876" s="26"/>
      <c r="AA2876" s="26"/>
      <c r="AB2876" s="26"/>
      <c r="AC2876" s="26"/>
      <c r="AD2876" s="26"/>
    </row>
    <row r="2877" spans="1:30" x14ac:dyDescent="0.25">
      <c r="A2877" s="26"/>
      <c r="B2877" s="26"/>
      <c r="C2877" s="26"/>
      <c r="D2877" s="26"/>
      <c r="E2877" s="26"/>
      <c r="F2877" s="26"/>
      <c r="G2877" s="26"/>
      <c r="H2877" s="26"/>
      <c r="I2877" s="26"/>
      <c r="J2877" s="26"/>
      <c r="K2877" s="26"/>
      <c r="L2877" s="26"/>
      <c r="M2877" s="26"/>
      <c r="N2877" s="26"/>
      <c r="O2877" s="26"/>
      <c r="P2877" s="26"/>
      <c r="Q2877" s="26"/>
      <c r="R2877" s="26"/>
      <c r="S2877" s="63"/>
      <c r="T2877" s="26"/>
      <c r="U2877" s="25"/>
      <c r="V2877" s="24"/>
      <c r="W2877" s="24"/>
      <c r="X2877" s="26"/>
      <c r="Y2877" s="26"/>
      <c r="Z2877" s="26"/>
      <c r="AA2877" s="26"/>
      <c r="AB2877" s="26"/>
      <c r="AC2877" s="26"/>
      <c r="AD2877" s="26"/>
    </row>
    <row r="2878" spans="1:30" x14ac:dyDescent="0.25">
      <c r="A2878" s="26"/>
      <c r="B2878" s="26"/>
      <c r="C2878" s="26"/>
      <c r="D2878" s="26"/>
      <c r="E2878" s="26"/>
      <c r="F2878" s="26"/>
      <c r="G2878" s="26"/>
      <c r="H2878" s="26"/>
      <c r="I2878" s="26"/>
      <c r="J2878" s="26"/>
      <c r="K2878" s="26"/>
      <c r="L2878" s="26"/>
      <c r="M2878" s="26"/>
      <c r="N2878" s="26"/>
      <c r="O2878" s="26"/>
      <c r="P2878" s="26"/>
      <c r="Q2878" s="26"/>
      <c r="R2878" s="26"/>
      <c r="S2878" s="63"/>
      <c r="T2878" s="26"/>
      <c r="U2878" s="25"/>
      <c r="V2878" s="24"/>
      <c r="W2878" s="24"/>
      <c r="X2878" s="26"/>
      <c r="Y2878" s="26"/>
      <c r="Z2878" s="26"/>
      <c r="AA2878" s="26"/>
      <c r="AB2878" s="26"/>
      <c r="AC2878" s="26"/>
      <c r="AD2878" s="26"/>
    </row>
    <row r="2879" spans="1:30" x14ac:dyDescent="0.25">
      <c r="A2879" s="26"/>
      <c r="B2879" s="26"/>
      <c r="C2879" s="26"/>
      <c r="D2879" s="26"/>
      <c r="E2879" s="26"/>
      <c r="F2879" s="26"/>
      <c r="G2879" s="26"/>
      <c r="H2879" s="26"/>
      <c r="I2879" s="26"/>
      <c r="J2879" s="26"/>
      <c r="K2879" s="26"/>
      <c r="L2879" s="26"/>
      <c r="M2879" s="26"/>
      <c r="N2879" s="26"/>
      <c r="O2879" s="26"/>
      <c r="P2879" s="26"/>
      <c r="Q2879" s="26"/>
      <c r="R2879" s="26"/>
      <c r="S2879" s="63"/>
      <c r="T2879" s="26"/>
      <c r="U2879" s="25"/>
      <c r="V2879" s="24"/>
      <c r="W2879" s="24"/>
      <c r="X2879" s="26"/>
      <c r="Y2879" s="26"/>
      <c r="Z2879" s="26"/>
      <c r="AA2879" s="26"/>
      <c r="AB2879" s="26"/>
      <c r="AC2879" s="26"/>
      <c r="AD2879" s="26"/>
    </row>
    <row r="2880" spans="1:30" x14ac:dyDescent="0.25">
      <c r="A2880" s="26"/>
      <c r="B2880" s="26"/>
      <c r="C2880" s="26"/>
      <c r="D2880" s="26"/>
      <c r="E2880" s="26"/>
      <c r="F2880" s="26"/>
      <c r="G2880" s="26"/>
      <c r="H2880" s="26"/>
      <c r="I2880" s="26"/>
      <c r="J2880" s="26"/>
      <c r="K2880" s="26"/>
      <c r="L2880" s="26"/>
      <c r="M2880" s="26"/>
      <c r="N2880" s="26"/>
      <c r="O2880" s="26"/>
      <c r="P2880" s="26"/>
      <c r="Q2880" s="26"/>
      <c r="R2880" s="26"/>
      <c r="S2880" s="63"/>
      <c r="T2880" s="26"/>
      <c r="U2880" s="25"/>
      <c r="V2880" s="24"/>
      <c r="W2880" s="24"/>
      <c r="X2880" s="26"/>
      <c r="Y2880" s="26"/>
      <c r="Z2880" s="26"/>
      <c r="AA2880" s="26"/>
      <c r="AB2880" s="26"/>
      <c r="AC2880" s="26"/>
      <c r="AD2880" s="26"/>
    </row>
    <row r="2881" spans="1:30" x14ac:dyDescent="0.25">
      <c r="A2881" s="26"/>
      <c r="B2881" s="26"/>
      <c r="C2881" s="26"/>
      <c r="D2881" s="26"/>
      <c r="E2881" s="26"/>
      <c r="F2881" s="26"/>
      <c r="G2881" s="26"/>
      <c r="H2881" s="26"/>
      <c r="I2881" s="26"/>
      <c r="J2881" s="26"/>
      <c r="K2881" s="26"/>
      <c r="L2881" s="26"/>
      <c r="M2881" s="26"/>
      <c r="N2881" s="26"/>
      <c r="O2881" s="26"/>
      <c r="P2881" s="26"/>
      <c r="Q2881" s="26"/>
      <c r="R2881" s="26"/>
      <c r="S2881" s="63"/>
      <c r="T2881" s="26"/>
      <c r="U2881" s="25"/>
      <c r="V2881" s="24"/>
      <c r="W2881" s="24"/>
      <c r="X2881" s="26"/>
      <c r="Y2881" s="26"/>
      <c r="Z2881" s="26"/>
      <c r="AA2881" s="26"/>
      <c r="AB2881" s="26"/>
      <c r="AC2881" s="26"/>
      <c r="AD2881" s="26"/>
    </row>
    <row r="2882" spans="1:30" x14ac:dyDescent="0.25">
      <c r="A2882" s="26"/>
      <c r="B2882" s="26"/>
      <c r="C2882" s="26"/>
      <c r="D2882" s="26"/>
      <c r="E2882" s="26"/>
      <c r="F2882" s="26"/>
      <c r="G2882" s="26"/>
      <c r="H2882" s="26"/>
      <c r="I2882" s="26"/>
      <c r="J2882" s="26"/>
      <c r="K2882" s="26"/>
      <c r="L2882" s="26"/>
      <c r="M2882" s="26"/>
      <c r="N2882" s="26"/>
      <c r="O2882" s="26"/>
      <c r="P2882" s="26"/>
      <c r="Q2882" s="26"/>
      <c r="R2882" s="26"/>
      <c r="S2882" s="63"/>
      <c r="T2882" s="26"/>
      <c r="U2882" s="25"/>
      <c r="V2882" s="24"/>
      <c r="W2882" s="24"/>
      <c r="X2882" s="26"/>
      <c r="Y2882" s="26"/>
      <c r="Z2882" s="26"/>
      <c r="AA2882" s="26"/>
      <c r="AB2882" s="26"/>
      <c r="AC2882" s="26"/>
      <c r="AD2882" s="26"/>
    </row>
    <row r="2883" spans="1:30" x14ac:dyDescent="0.25">
      <c r="A2883" s="26"/>
      <c r="B2883" s="26"/>
      <c r="C2883" s="26"/>
      <c r="D2883" s="26"/>
      <c r="E2883" s="26"/>
      <c r="F2883" s="26"/>
      <c r="G2883" s="26"/>
      <c r="H2883" s="26"/>
      <c r="I2883" s="26"/>
      <c r="J2883" s="26"/>
      <c r="K2883" s="26"/>
      <c r="L2883" s="26"/>
      <c r="M2883" s="26"/>
      <c r="N2883" s="26"/>
      <c r="O2883" s="26"/>
      <c r="P2883" s="26"/>
      <c r="Q2883" s="26"/>
      <c r="R2883" s="26"/>
      <c r="S2883" s="63"/>
      <c r="T2883" s="26"/>
      <c r="U2883" s="25"/>
      <c r="V2883" s="24"/>
      <c r="W2883" s="24"/>
      <c r="X2883" s="26"/>
      <c r="Y2883" s="26"/>
      <c r="Z2883" s="26"/>
      <c r="AA2883" s="26"/>
      <c r="AB2883" s="26"/>
      <c r="AC2883" s="26"/>
      <c r="AD2883" s="26"/>
    </row>
    <row r="2884" spans="1:30" x14ac:dyDescent="0.25">
      <c r="A2884" s="26"/>
      <c r="B2884" s="26"/>
      <c r="C2884" s="26"/>
      <c r="D2884" s="26"/>
      <c r="E2884" s="26"/>
      <c r="F2884" s="26"/>
      <c r="G2884" s="26"/>
      <c r="H2884" s="26"/>
      <c r="I2884" s="26"/>
      <c r="J2884" s="26"/>
      <c r="K2884" s="26"/>
      <c r="L2884" s="26"/>
      <c r="M2884" s="26"/>
      <c r="N2884" s="26"/>
      <c r="O2884" s="26"/>
      <c r="P2884" s="26"/>
      <c r="Q2884" s="26"/>
      <c r="R2884" s="26"/>
      <c r="S2884" s="63"/>
      <c r="T2884" s="26"/>
      <c r="U2884" s="25"/>
      <c r="V2884" s="24"/>
      <c r="W2884" s="24"/>
      <c r="X2884" s="26"/>
      <c r="Y2884" s="26"/>
      <c r="Z2884" s="26"/>
      <c r="AA2884" s="26"/>
      <c r="AB2884" s="26"/>
      <c r="AC2884" s="26"/>
      <c r="AD2884" s="26"/>
    </row>
    <row r="2885" spans="1:30" x14ac:dyDescent="0.25">
      <c r="A2885" s="26"/>
      <c r="B2885" s="26"/>
      <c r="C2885" s="26"/>
      <c r="D2885" s="26"/>
      <c r="E2885" s="26"/>
      <c r="F2885" s="26"/>
      <c r="G2885" s="26"/>
      <c r="H2885" s="26"/>
      <c r="I2885" s="26"/>
      <c r="J2885" s="26"/>
      <c r="K2885" s="26"/>
      <c r="L2885" s="26"/>
      <c r="M2885" s="26"/>
      <c r="N2885" s="26"/>
      <c r="O2885" s="26"/>
      <c r="P2885" s="26"/>
      <c r="Q2885" s="26"/>
      <c r="R2885" s="26"/>
      <c r="S2885" s="63"/>
      <c r="T2885" s="26"/>
      <c r="U2885" s="25"/>
      <c r="V2885" s="24"/>
      <c r="W2885" s="24"/>
      <c r="X2885" s="26"/>
      <c r="Y2885" s="26"/>
      <c r="Z2885" s="26"/>
      <c r="AA2885" s="26"/>
      <c r="AB2885" s="26"/>
      <c r="AC2885" s="26"/>
      <c r="AD2885" s="26"/>
    </row>
    <row r="2886" spans="1:30" x14ac:dyDescent="0.25">
      <c r="A2886" s="26"/>
      <c r="B2886" s="26"/>
      <c r="C2886" s="26"/>
      <c r="D2886" s="26"/>
      <c r="E2886" s="26"/>
      <c r="F2886" s="26"/>
      <c r="G2886" s="26"/>
      <c r="H2886" s="26"/>
      <c r="I2886" s="26"/>
      <c r="J2886" s="26"/>
      <c r="K2886" s="26"/>
      <c r="L2886" s="26"/>
      <c r="M2886" s="26"/>
      <c r="N2886" s="26"/>
      <c r="O2886" s="26"/>
      <c r="P2886" s="26"/>
      <c r="Q2886" s="26"/>
      <c r="R2886" s="26"/>
      <c r="S2886" s="63"/>
      <c r="T2886" s="26"/>
      <c r="U2886" s="25"/>
      <c r="V2886" s="24"/>
      <c r="W2886" s="24"/>
      <c r="X2886" s="26"/>
      <c r="Y2886" s="26"/>
      <c r="Z2886" s="26"/>
      <c r="AA2886" s="26"/>
      <c r="AB2886" s="26"/>
      <c r="AC2886" s="26"/>
      <c r="AD2886" s="26"/>
    </row>
    <row r="2887" spans="1:30" x14ac:dyDescent="0.25">
      <c r="A2887" s="26"/>
      <c r="B2887" s="26"/>
      <c r="C2887" s="26"/>
      <c r="D2887" s="26"/>
      <c r="E2887" s="26"/>
      <c r="F2887" s="26"/>
      <c r="G2887" s="26"/>
      <c r="H2887" s="26"/>
      <c r="I2887" s="26"/>
      <c r="J2887" s="26"/>
      <c r="K2887" s="26"/>
      <c r="L2887" s="26"/>
      <c r="M2887" s="26"/>
      <c r="N2887" s="26"/>
      <c r="O2887" s="26"/>
      <c r="P2887" s="26"/>
      <c r="Q2887" s="26"/>
      <c r="R2887" s="26"/>
      <c r="S2887" s="63"/>
      <c r="T2887" s="26"/>
      <c r="U2887" s="25"/>
      <c r="V2887" s="24"/>
      <c r="W2887" s="24"/>
      <c r="X2887" s="26"/>
      <c r="Y2887" s="26"/>
      <c r="Z2887" s="26"/>
      <c r="AA2887" s="26"/>
      <c r="AB2887" s="26"/>
      <c r="AC2887" s="26"/>
      <c r="AD2887" s="26"/>
    </row>
    <row r="2888" spans="1:30" x14ac:dyDescent="0.25">
      <c r="A2888" s="26"/>
      <c r="B2888" s="26"/>
      <c r="C2888" s="26"/>
      <c r="D2888" s="26"/>
      <c r="E2888" s="26"/>
      <c r="F2888" s="26"/>
      <c r="G2888" s="26"/>
      <c r="H2888" s="26"/>
      <c r="I2888" s="26"/>
      <c r="J2888" s="26"/>
      <c r="K2888" s="26"/>
      <c r="L2888" s="26"/>
      <c r="M2888" s="26"/>
      <c r="N2888" s="26"/>
      <c r="O2888" s="26"/>
      <c r="P2888" s="26"/>
      <c r="Q2888" s="26"/>
      <c r="R2888" s="26"/>
      <c r="S2888" s="63"/>
      <c r="T2888" s="26"/>
      <c r="U2888" s="25"/>
      <c r="V2888" s="24"/>
      <c r="W2888" s="24"/>
      <c r="X2888" s="26"/>
      <c r="Y2888" s="26"/>
      <c r="Z2888" s="26"/>
      <c r="AA2888" s="26"/>
      <c r="AB2888" s="26"/>
      <c r="AC2888" s="26"/>
      <c r="AD2888" s="26"/>
    </row>
    <row r="2889" spans="1:30" x14ac:dyDescent="0.25">
      <c r="A2889" s="26"/>
      <c r="B2889" s="26"/>
      <c r="C2889" s="26"/>
      <c r="D2889" s="26"/>
      <c r="E2889" s="26"/>
      <c r="F2889" s="26"/>
      <c r="G2889" s="26"/>
      <c r="H2889" s="26"/>
      <c r="I2889" s="26"/>
      <c r="J2889" s="26"/>
      <c r="K2889" s="26"/>
      <c r="L2889" s="26"/>
      <c r="M2889" s="26"/>
      <c r="N2889" s="26"/>
      <c r="O2889" s="26"/>
      <c r="P2889" s="26"/>
      <c r="Q2889" s="26"/>
      <c r="R2889" s="26"/>
      <c r="S2889" s="63"/>
      <c r="T2889" s="26"/>
      <c r="U2889" s="25"/>
      <c r="V2889" s="24"/>
      <c r="W2889" s="24"/>
      <c r="X2889" s="26"/>
      <c r="Y2889" s="26"/>
      <c r="Z2889" s="26"/>
      <c r="AA2889" s="26"/>
      <c r="AB2889" s="26"/>
      <c r="AC2889" s="26"/>
      <c r="AD2889" s="26"/>
    </row>
    <row r="2890" spans="1:30" x14ac:dyDescent="0.25">
      <c r="A2890" s="26"/>
      <c r="B2890" s="26"/>
      <c r="C2890" s="26"/>
      <c r="D2890" s="26"/>
      <c r="E2890" s="26"/>
      <c r="F2890" s="26"/>
      <c r="G2890" s="26"/>
      <c r="H2890" s="26"/>
      <c r="I2890" s="26"/>
      <c r="J2890" s="26"/>
      <c r="K2890" s="26"/>
      <c r="L2890" s="26"/>
      <c r="M2890" s="26"/>
      <c r="N2890" s="26"/>
      <c r="O2890" s="26"/>
      <c r="P2890" s="26"/>
      <c r="Q2890" s="26"/>
      <c r="R2890" s="26"/>
      <c r="S2890" s="63"/>
      <c r="T2890" s="26"/>
      <c r="U2890" s="25"/>
      <c r="V2890" s="24"/>
      <c r="W2890" s="24"/>
      <c r="X2890" s="26"/>
      <c r="Y2890" s="26"/>
      <c r="Z2890" s="26"/>
      <c r="AA2890" s="26"/>
      <c r="AB2890" s="26"/>
      <c r="AC2890" s="26"/>
      <c r="AD2890" s="26"/>
    </row>
    <row r="2891" spans="1:30" x14ac:dyDescent="0.25">
      <c r="A2891" s="26"/>
      <c r="B2891" s="26"/>
      <c r="C2891" s="26"/>
      <c r="D2891" s="26"/>
      <c r="E2891" s="26"/>
      <c r="F2891" s="26"/>
      <c r="G2891" s="26"/>
      <c r="H2891" s="26"/>
      <c r="I2891" s="26"/>
      <c r="J2891" s="26"/>
      <c r="K2891" s="26"/>
      <c r="L2891" s="26"/>
      <c r="M2891" s="26"/>
      <c r="N2891" s="26"/>
      <c r="O2891" s="26"/>
      <c r="P2891" s="26"/>
      <c r="Q2891" s="26"/>
      <c r="R2891" s="26"/>
      <c r="S2891" s="63"/>
      <c r="T2891" s="26"/>
      <c r="U2891" s="25"/>
      <c r="V2891" s="24"/>
      <c r="W2891" s="24"/>
      <c r="X2891" s="26"/>
      <c r="Y2891" s="26"/>
      <c r="Z2891" s="26"/>
      <c r="AA2891" s="26"/>
      <c r="AB2891" s="26"/>
      <c r="AC2891" s="26"/>
      <c r="AD2891" s="26"/>
    </row>
    <row r="2892" spans="1:30" x14ac:dyDescent="0.25">
      <c r="A2892" s="26"/>
      <c r="B2892" s="26"/>
      <c r="C2892" s="26"/>
      <c r="D2892" s="26"/>
      <c r="E2892" s="26"/>
      <c r="F2892" s="26"/>
      <c r="G2892" s="26"/>
      <c r="H2892" s="26"/>
      <c r="I2892" s="26"/>
      <c r="J2892" s="26"/>
      <c r="K2892" s="26"/>
      <c r="L2892" s="26"/>
      <c r="M2892" s="26"/>
      <c r="N2892" s="26"/>
      <c r="O2892" s="26"/>
      <c r="P2892" s="26"/>
      <c r="Q2892" s="26"/>
      <c r="R2892" s="26"/>
      <c r="S2892" s="63"/>
      <c r="T2892" s="26"/>
      <c r="U2892" s="25"/>
      <c r="V2892" s="24"/>
      <c r="W2892" s="24"/>
      <c r="X2892" s="26"/>
      <c r="Y2892" s="26"/>
      <c r="Z2892" s="26"/>
      <c r="AA2892" s="26"/>
      <c r="AB2892" s="26"/>
      <c r="AC2892" s="26"/>
      <c r="AD2892" s="26"/>
    </row>
    <row r="2893" spans="1:30" x14ac:dyDescent="0.25">
      <c r="A2893" s="26"/>
      <c r="B2893" s="26"/>
      <c r="C2893" s="26"/>
      <c r="D2893" s="26"/>
      <c r="E2893" s="26"/>
      <c r="F2893" s="26"/>
      <c r="G2893" s="26"/>
      <c r="H2893" s="26"/>
      <c r="I2893" s="26"/>
      <c r="J2893" s="26"/>
      <c r="K2893" s="26"/>
      <c r="L2893" s="26"/>
      <c r="M2893" s="26"/>
      <c r="N2893" s="26"/>
      <c r="O2893" s="26"/>
      <c r="P2893" s="26"/>
      <c r="Q2893" s="26"/>
      <c r="R2893" s="26"/>
      <c r="S2893" s="63"/>
      <c r="T2893" s="26"/>
      <c r="U2893" s="25"/>
      <c r="V2893" s="24"/>
      <c r="W2893" s="24"/>
      <c r="X2893" s="26"/>
      <c r="Y2893" s="26"/>
      <c r="Z2893" s="26"/>
      <c r="AA2893" s="26"/>
      <c r="AB2893" s="26"/>
      <c r="AC2893" s="26"/>
      <c r="AD2893" s="26"/>
    </row>
    <row r="2894" spans="1:30" x14ac:dyDescent="0.25">
      <c r="A2894" s="26"/>
      <c r="B2894" s="26"/>
      <c r="C2894" s="26"/>
      <c r="D2894" s="26"/>
      <c r="E2894" s="26"/>
      <c r="F2894" s="26"/>
      <c r="G2894" s="26"/>
      <c r="H2894" s="26"/>
      <c r="I2894" s="26"/>
      <c r="J2894" s="26"/>
      <c r="K2894" s="26"/>
      <c r="L2894" s="26"/>
      <c r="M2894" s="26"/>
      <c r="N2894" s="26"/>
      <c r="O2894" s="26"/>
      <c r="P2894" s="26"/>
      <c r="Q2894" s="26"/>
      <c r="R2894" s="26"/>
      <c r="S2894" s="63"/>
      <c r="T2894" s="26"/>
      <c r="U2894" s="25"/>
      <c r="V2894" s="24"/>
      <c r="W2894" s="24"/>
      <c r="X2894" s="26"/>
      <c r="Y2894" s="26"/>
      <c r="Z2894" s="26"/>
      <c r="AA2894" s="26"/>
      <c r="AB2894" s="26"/>
      <c r="AC2894" s="26"/>
      <c r="AD2894" s="26"/>
    </row>
    <row r="2895" spans="1:30" x14ac:dyDescent="0.25">
      <c r="A2895" s="26"/>
      <c r="B2895" s="26"/>
      <c r="C2895" s="26"/>
      <c r="D2895" s="26"/>
      <c r="E2895" s="26"/>
      <c r="F2895" s="26"/>
      <c r="G2895" s="26"/>
      <c r="H2895" s="26"/>
      <c r="I2895" s="26"/>
      <c r="J2895" s="26"/>
      <c r="K2895" s="26"/>
      <c r="L2895" s="26"/>
      <c r="M2895" s="26"/>
      <c r="N2895" s="26"/>
      <c r="O2895" s="26"/>
      <c r="P2895" s="26"/>
      <c r="Q2895" s="26"/>
      <c r="R2895" s="26"/>
      <c r="S2895" s="63"/>
      <c r="T2895" s="26"/>
      <c r="U2895" s="25"/>
      <c r="V2895" s="24"/>
      <c r="W2895" s="24"/>
      <c r="X2895" s="26"/>
      <c r="Y2895" s="26"/>
      <c r="Z2895" s="26"/>
      <c r="AA2895" s="26"/>
      <c r="AB2895" s="26"/>
      <c r="AC2895" s="26"/>
      <c r="AD2895" s="26"/>
    </row>
    <row r="2896" spans="1:30" x14ac:dyDescent="0.25">
      <c r="A2896" s="26"/>
      <c r="B2896" s="26"/>
      <c r="C2896" s="26"/>
      <c r="D2896" s="26"/>
      <c r="E2896" s="26"/>
      <c r="F2896" s="26"/>
      <c r="G2896" s="26"/>
      <c r="H2896" s="26"/>
      <c r="I2896" s="26"/>
      <c r="J2896" s="26"/>
      <c r="K2896" s="26"/>
      <c r="L2896" s="26"/>
      <c r="M2896" s="26"/>
      <c r="N2896" s="26"/>
      <c r="O2896" s="26"/>
      <c r="P2896" s="26"/>
      <c r="Q2896" s="26"/>
      <c r="R2896" s="26"/>
      <c r="S2896" s="63"/>
      <c r="T2896" s="26"/>
      <c r="U2896" s="25"/>
      <c r="V2896" s="24"/>
      <c r="W2896" s="24"/>
      <c r="X2896" s="26"/>
      <c r="Y2896" s="26"/>
      <c r="Z2896" s="26"/>
      <c r="AA2896" s="26"/>
      <c r="AB2896" s="26"/>
      <c r="AC2896" s="26"/>
      <c r="AD2896" s="26"/>
    </row>
    <row r="2897" spans="1:30" x14ac:dyDescent="0.25">
      <c r="A2897" s="26"/>
      <c r="B2897" s="26"/>
      <c r="C2897" s="26"/>
      <c r="D2897" s="26"/>
      <c r="E2897" s="26"/>
      <c r="F2897" s="26"/>
      <c r="G2897" s="26"/>
      <c r="H2897" s="26"/>
      <c r="I2897" s="26"/>
      <c r="J2897" s="26"/>
      <c r="K2897" s="26"/>
      <c r="L2897" s="26"/>
      <c r="M2897" s="26"/>
      <c r="N2897" s="26"/>
      <c r="O2897" s="26"/>
      <c r="P2897" s="26"/>
      <c r="Q2897" s="26"/>
      <c r="R2897" s="26"/>
      <c r="S2897" s="63"/>
      <c r="T2897" s="26"/>
      <c r="U2897" s="25"/>
      <c r="V2897" s="24"/>
      <c r="W2897" s="24"/>
      <c r="X2897" s="26"/>
      <c r="Y2897" s="26"/>
      <c r="Z2897" s="26"/>
      <c r="AA2897" s="26"/>
      <c r="AB2897" s="26"/>
      <c r="AC2897" s="26"/>
      <c r="AD2897" s="26"/>
    </row>
    <row r="2898" spans="1:30" x14ac:dyDescent="0.25">
      <c r="A2898" s="26"/>
      <c r="B2898" s="26"/>
      <c r="C2898" s="26"/>
      <c r="D2898" s="26"/>
      <c r="E2898" s="26"/>
      <c r="F2898" s="26"/>
      <c r="G2898" s="26"/>
      <c r="H2898" s="26"/>
      <c r="I2898" s="26"/>
      <c r="J2898" s="26"/>
      <c r="K2898" s="26"/>
      <c r="L2898" s="26"/>
      <c r="M2898" s="26"/>
      <c r="N2898" s="26"/>
      <c r="O2898" s="26"/>
      <c r="P2898" s="26"/>
      <c r="Q2898" s="26"/>
      <c r="R2898" s="26"/>
      <c r="S2898" s="63"/>
      <c r="T2898" s="26"/>
      <c r="U2898" s="25"/>
      <c r="V2898" s="24"/>
      <c r="W2898" s="24"/>
      <c r="X2898" s="26"/>
      <c r="Y2898" s="26"/>
      <c r="Z2898" s="26"/>
      <c r="AA2898" s="26"/>
      <c r="AB2898" s="26"/>
      <c r="AC2898" s="26"/>
      <c r="AD2898" s="26"/>
    </row>
    <row r="2899" spans="1:30" x14ac:dyDescent="0.25">
      <c r="A2899" s="26"/>
      <c r="B2899" s="26"/>
      <c r="C2899" s="26"/>
      <c r="D2899" s="26"/>
      <c r="E2899" s="26"/>
      <c r="F2899" s="26"/>
      <c r="G2899" s="26"/>
      <c r="H2899" s="26"/>
      <c r="I2899" s="26"/>
      <c r="J2899" s="26"/>
      <c r="K2899" s="26"/>
      <c r="L2899" s="26"/>
      <c r="M2899" s="26"/>
      <c r="N2899" s="26"/>
      <c r="O2899" s="26"/>
      <c r="P2899" s="26"/>
      <c r="Q2899" s="26"/>
      <c r="R2899" s="26"/>
      <c r="S2899" s="63"/>
      <c r="T2899" s="26"/>
      <c r="U2899" s="25"/>
      <c r="V2899" s="24"/>
      <c r="W2899" s="24"/>
      <c r="X2899" s="26"/>
      <c r="Y2899" s="26"/>
      <c r="Z2899" s="26"/>
      <c r="AA2899" s="26"/>
      <c r="AB2899" s="26"/>
      <c r="AC2899" s="26"/>
      <c r="AD2899" s="26"/>
    </row>
    <row r="2900" spans="1:30" x14ac:dyDescent="0.25">
      <c r="A2900" s="26"/>
      <c r="B2900" s="26"/>
      <c r="C2900" s="26"/>
      <c r="D2900" s="26"/>
      <c r="E2900" s="26"/>
      <c r="F2900" s="26"/>
      <c r="G2900" s="26"/>
      <c r="H2900" s="26"/>
      <c r="I2900" s="26"/>
      <c r="J2900" s="26"/>
      <c r="K2900" s="26"/>
      <c r="L2900" s="26"/>
      <c r="M2900" s="26"/>
      <c r="N2900" s="26"/>
      <c r="O2900" s="26"/>
      <c r="P2900" s="26"/>
      <c r="Q2900" s="26"/>
      <c r="R2900" s="26"/>
      <c r="S2900" s="63"/>
      <c r="T2900" s="26"/>
      <c r="U2900" s="25"/>
      <c r="V2900" s="24"/>
      <c r="W2900" s="24"/>
      <c r="X2900" s="26"/>
      <c r="Y2900" s="26"/>
      <c r="Z2900" s="26"/>
      <c r="AA2900" s="26"/>
      <c r="AB2900" s="26"/>
      <c r="AC2900" s="26"/>
      <c r="AD2900" s="26"/>
    </row>
    <row r="2901" spans="1:30" x14ac:dyDescent="0.25">
      <c r="A2901" s="26"/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  <c r="M2901" s="26"/>
      <c r="N2901" s="26"/>
      <c r="O2901" s="26"/>
      <c r="P2901" s="26"/>
      <c r="Q2901" s="26"/>
      <c r="R2901" s="26"/>
      <c r="S2901" s="63"/>
      <c r="T2901" s="26"/>
      <c r="U2901" s="25"/>
      <c r="V2901" s="24"/>
      <c r="W2901" s="24"/>
      <c r="X2901" s="26"/>
      <c r="Y2901" s="26"/>
      <c r="Z2901" s="26"/>
      <c r="AA2901" s="26"/>
      <c r="AB2901" s="26"/>
      <c r="AC2901" s="26"/>
      <c r="AD2901" s="26"/>
    </row>
    <row r="2902" spans="1:30" x14ac:dyDescent="0.25">
      <c r="A2902" s="26"/>
      <c r="B2902" s="26"/>
      <c r="C2902" s="26"/>
      <c r="D2902" s="26"/>
      <c r="E2902" s="26"/>
      <c r="F2902" s="26"/>
      <c r="G2902" s="26"/>
      <c r="H2902" s="26"/>
      <c r="I2902" s="26"/>
      <c r="J2902" s="26"/>
      <c r="K2902" s="26"/>
      <c r="L2902" s="26"/>
      <c r="M2902" s="26"/>
      <c r="N2902" s="26"/>
      <c r="O2902" s="26"/>
      <c r="P2902" s="26"/>
      <c r="Q2902" s="26"/>
      <c r="R2902" s="26"/>
      <c r="S2902" s="63"/>
      <c r="T2902" s="26"/>
      <c r="U2902" s="25"/>
      <c r="V2902" s="24"/>
      <c r="W2902" s="24"/>
      <c r="X2902" s="26"/>
      <c r="Y2902" s="26"/>
      <c r="Z2902" s="26"/>
      <c r="AA2902" s="26"/>
      <c r="AB2902" s="26"/>
      <c r="AC2902" s="26"/>
      <c r="AD2902" s="26"/>
    </row>
    <row r="2903" spans="1:30" x14ac:dyDescent="0.25">
      <c r="A2903" s="26"/>
      <c r="B2903" s="26"/>
      <c r="C2903" s="26"/>
      <c r="D2903" s="26"/>
      <c r="E2903" s="26"/>
      <c r="F2903" s="26"/>
      <c r="G2903" s="26"/>
      <c r="H2903" s="26"/>
      <c r="I2903" s="26"/>
      <c r="J2903" s="26"/>
      <c r="K2903" s="26"/>
      <c r="L2903" s="26"/>
      <c r="M2903" s="26"/>
      <c r="N2903" s="26"/>
      <c r="O2903" s="26"/>
      <c r="P2903" s="26"/>
      <c r="Q2903" s="26"/>
      <c r="R2903" s="26"/>
      <c r="S2903" s="63"/>
      <c r="T2903" s="26"/>
      <c r="U2903" s="25"/>
      <c r="V2903" s="24"/>
      <c r="W2903" s="24"/>
      <c r="X2903" s="26"/>
      <c r="Y2903" s="26"/>
      <c r="Z2903" s="26"/>
      <c r="AA2903" s="26"/>
      <c r="AB2903" s="26"/>
      <c r="AC2903" s="26"/>
      <c r="AD2903" s="26"/>
    </row>
    <row r="2904" spans="1:30" x14ac:dyDescent="0.25">
      <c r="A2904" s="26"/>
      <c r="B2904" s="26"/>
      <c r="C2904" s="26"/>
      <c r="D2904" s="26"/>
      <c r="E2904" s="26"/>
      <c r="F2904" s="26"/>
      <c r="G2904" s="26"/>
      <c r="H2904" s="26"/>
      <c r="I2904" s="26"/>
      <c r="J2904" s="26"/>
      <c r="K2904" s="26"/>
      <c r="L2904" s="26"/>
      <c r="M2904" s="26"/>
      <c r="N2904" s="26"/>
      <c r="O2904" s="26"/>
      <c r="P2904" s="26"/>
      <c r="Q2904" s="26"/>
      <c r="R2904" s="26"/>
      <c r="S2904" s="63"/>
      <c r="T2904" s="26"/>
      <c r="U2904" s="25"/>
      <c r="V2904" s="24"/>
      <c r="W2904" s="24"/>
      <c r="X2904" s="26"/>
      <c r="Y2904" s="26"/>
      <c r="Z2904" s="26"/>
      <c r="AA2904" s="26"/>
      <c r="AB2904" s="26"/>
      <c r="AC2904" s="26"/>
      <c r="AD2904" s="26"/>
    </row>
    <row r="2905" spans="1:30" x14ac:dyDescent="0.25">
      <c r="A2905" s="26"/>
      <c r="B2905" s="26"/>
      <c r="C2905" s="26"/>
      <c r="D2905" s="26"/>
      <c r="E2905" s="26"/>
      <c r="F2905" s="26"/>
      <c r="G2905" s="26"/>
      <c r="H2905" s="26"/>
      <c r="I2905" s="26"/>
      <c r="J2905" s="26"/>
      <c r="K2905" s="26"/>
      <c r="L2905" s="26"/>
      <c r="M2905" s="26"/>
      <c r="N2905" s="26"/>
      <c r="O2905" s="26"/>
      <c r="P2905" s="26"/>
      <c r="Q2905" s="26"/>
      <c r="R2905" s="26"/>
      <c r="S2905" s="63"/>
      <c r="T2905" s="26"/>
      <c r="U2905" s="25"/>
      <c r="V2905" s="24"/>
      <c r="W2905" s="24"/>
      <c r="X2905" s="26"/>
      <c r="Y2905" s="26"/>
      <c r="Z2905" s="26"/>
      <c r="AA2905" s="26"/>
      <c r="AB2905" s="26"/>
      <c r="AC2905" s="26"/>
      <c r="AD2905" s="26"/>
    </row>
    <row r="2906" spans="1:30" x14ac:dyDescent="0.25">
      <c r="A2906" s="26"/>
      <c r="B2906" s="26"/>
      <c r="C2906" s="26"/>
      <c r="D2906" s="26"/>
      <c r="E2906" s="26"/>
      <c r="F2906" s="26"/>
      <c r="G2906" s="26"/>
      <c r="H2906" s="26"/>
      <c r="I2906" s="26"/>
      <c r="J2906" s="26"/>
      <c r="K2906" s="26"/>
      <c r="L2906" s="26"/>
      <c r="M2906" s="26"/>
      <c r="N2906" s="26"/>
      <c r="O2906" s="26"/>
      <c r="P2906" s="26"/>
      <c r="Q2906" s="26"/>
      <c r="R2906" s="26"/>
      <c r="S2906" s="63"/>
      <c r="T2906" s="26"/>
      <c r="U2906" s="25"/>
      <c r="V2906" s="24"/>
      <c r="W2906" s="24"/>
      <c r="X2906" s="26"/>
      <c r="Y2906" s="26"/>
      <c r="Z2906" s="26"/>
      <c r="AA2906" s="26"/>
      <c r="AB2906" s="26"/>
      <c r="AC2906" s="26"/>
      <c r="AD2906" s="26"/>
    </row>
    <row r="2907" spans="1:30" x14ac:dyDescent="0.25">
      <c r="A2907" s="26"/>
      <c r="B2907" s="26"/>
      <c r="C2907" s="26"/>
      <c r="D2907" s="26"/>
      <c r="E2907" s="26"/>
      <c r="F2907" s="26"/>
      <c r="G2907" s="26"/>
      <c r="H2907" s="26"/>
      <c r="I2907" s="26"/>
      <c r="J2907" s="26"/>
      <c r="K2907" s="26"/>
      <c r="L2907" s="26"/>
      <c r="M2907" s="26"/>
      <c r="N2907" s="26"/>
      <c r="O2907" s="26"/>
      <c r="P2907" s="26"/>
      <c r="Q2907" s="26"/>
      <c r="R2907" s="26"/>
      <c r="S2907" s="63"/>
      <c r="T2907" s="26"/>
      <c r="U2907" s="25"/>
      <c r="V2907" s="24"/>
      <c r="W2907" s="24"/>
      <c r="X2907" s="26"/>
      <c r="Y2907" s="26"/>
      <c r="Z2907" s="26"/>
      <c r="AA2907" s="26"/>
      <c r="AB2907" s="26"/>
      <c r="AC2907" s="26"/>
      <c r="AD2907" s="26"/>
    </row>
    <row r="2908" spans="1:30" x14ac:dyDescent="0.25">
      <c r="A2908" s="26"/>
      <c r="B2908" s="26"/>
      <c r="C2908" s="26"/>
      <c r="D2908" s="26"/>
      <c r="E2908" s="26"/>
      <c r="F2908" s="26"/>
      <c r="G2908" s="26"/>
      <c r="H2908" s="26"/>
      <c r="I2908" s="26"/>
      <c r="J2908" s="26"/>
      <c r="K2908" s="26"/>
      <c r="L2908" s="26"/>
      <c r="M2908" s="26"/>
      <c r="N2908" s="26"/>
      <c r="O2908" s="26"/>
      <c r="P2908" s="26"/>
      <c r="Q2908" s="26"/>
      <c r="R2908" s="26"/>
      <c r="S2908" s="63"/>
      <c r="T2908" s="26"/>
      <c r="U2908" s="25"/>
      <c r="V2908" s="24"/>
      <c r="W2908" s="24"/>
      <c r="X2908" s="26"/>
      <c r="Y2908" s="26"/>
      <c r="Z2908" s="26"/>
      <c r="AA2908" s="26"/>
      <c r="AB2908" s="26"/>
      <c r="AC2908" s="26"/>
      <c r="AD2908" s="26"/>
    </row>
    <row r="2909" spans="1:30" x14ac:dyDescent="0.25">
      <c r="A2909" s="26"/>
      <c r="B2909" s="26"/>
      <c r="C2909" s="26"/>
      <c r="D2909" s="26"/>
      <c r="E2909" s="26"/>
      <c r="F2909" s="26"/>
      <c r="G2909" s="26"/>
      <c r="H2909" s="26"/>
      <c r="I2909" s="26"/>
      <c r="J2909" s="26"/>
      <c r="K2909" s="26"/>
      <c r="L2909" s="26"/>
      <c r="M2909" s="26"/>
      <c r="N2909" s="26"/>
      <c r="O2909" s="26"/>
      <c r="P2909" s="26"/>
      <c r="Q2909" s="26"/>
      <c r="R2909" s="26"/>
      <c r="S2909" s="63"/>
      <c r="T2909" s="26"/>
      <c r="U2909" s="25"/>
      <c r="V2909" s="24"/>
      <c r="W2909" s="24"/>
      <c r="X2909" s="26"/>
      <c r="Y2909" s="26"/>
      <c r="Z2909" s="26"/>
      <c r="AA2909" s="26"/>
      <c r="AB2909" s="26"/>
      <c r="AC2909" s="26"/>
      <c r="AD2909" s="26"/>
    </row>
    <row r="2910" spans="1:30" x14ac:dyDescent="0.25">
      <c r="A2910" s="26"/>
      <c r="B2910" s="26"/>
      <c r="C2910" s="26"/>
      <c r="D2910" s="26"/>
      <c r="E2910" s="26"/>
      <c r="F2910" s="26"/>
      <c r="G2910" s="26"/>
      <c r="H2910" s="26"/>
      <c r="I2910" s="26"/>
      <c r="J2910" s="26"/>
      <c r="K2910" s="26"/>
      <c r="L2910" s="26"/>
      <c r="M2910" s="26"/>
      <c r="N2910" s="26"/>
      <c r="O2910" s="26"/>
      <c r="P2910" s="26"/>
      <c r="Q2910" s="26"/>
      <c r="R2910" s="26"/>
      <c r="S2910" s="63"/>
      <c r="T2910" s="26"/>
      <c r="U2910" s="25"/>
      <c r="V2910" s="24"/>
      <c r="W2910" s="24"/>
      <c r="X2910" s="26"/>
      <c r="Y2910" s="26"/>
      <c r="Z2910" s="26"/>
      <c r="AA2910" s="26"/>
      <c r="AB2910" s="26"/>
      <c r="AC2910" s="26"/>
      <c r="AD2910" s="26"/>
    </row>
    <row r="2911" spans="1:30" x14ac:dyDescent="0.25">
      <c r="A2911" s="26"/>
      <c r="B2911" s="26"/>
      <c r="C2911" s="26"/>
      <c r="D2911" s="26"/>
      <c r="E2911" s="26"/>
      <c r="F2911" s="26"/>
      <c r="G2911" s="26"/>
      <c r="H2911" s="26"/>
      <c r="I2911" s="26"/>
      <c r="J2911" s="26"/>
      <c r="K2911" s="26"/>
      <c r="L2911" s="26"/>
      <c r="M2911" s="26"/>
      <c r="N2911" s="26"/>
      <c r="O2911" s="26"/>
      <c r="P2911" s="26"/>
      <c r="Q2911" s="26"/>
      <c r="R2911" s="26"/>
      <c r="S2911" s="63"/>
      <c r="T2911" s="26"/>
      <c r="U2911" s="25"/>
      <c r="V2911" s="24"/>
      <c r="W2911" s="24"/>
      <c r="X2911" s="26"/>
      <c r="Y2911" s="26"/>
      <c r="Z2911" s="26"/>
      <c r="AA2911" s="26"/>
      <c r="AB2911" s="26"/>
      <c r="AC2911" s="26"/>
      <c r="AD2911" s="26"/>
    </row>
    <row r="2912" spans="1:30" x14ac:dyDescent="0.25">
      <c r="A2912" s="26"/>
      <c r="B2912" s="26"/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  <c r="M2912" s="26"/>
      <c r="N2912" s="26"/>
      <c r="O2912" s="26"/>
      <c r="P2912" s="26"/>
      <c r="Q2912" s="26"/>
      <c r="R2912" s="26"/>
      <c r="S2912" s="63"/>
      <c r="T2912" s="26"/>
      <c r="U2912" s="33"/>
      <c r="V2912" s="24"/>
      <c r="W2912" s="24"/>
      <c r="X2912" s="26"/>
      <c r="Y2912" s="26"/>
      <c r="Z2912" s="26"/>
      <c r="AA2912" s="26"/>
      <c r="AB2912" s="26"/>
      <c r="AC2912" s="26"/>
      <c r="AD2912" s="26"/>
    </row>
    <row r="2913" spans="1:30" x14ac:dyDescent="0.25">
      <c r="A2913" s="26"/>
      <c r="B2913" s="26"/>
      <c r="C2913" s="26"/>
      <c r="D2913" s="26"/>
      <c r="E2913" s="26"/>
      <c r="F2913" s="26"/>
      <c r="G2913" s="26"/>
      <c r="H2913" s="26"/>
      <c r="I2913" s="26"/>
      <c r="J2913" s="26"/>
      <c r="K2913" s="26"/>
      <c r="L2913" s="26"/>
      <c r="M2913" s="26"/>
      <c r="N2913" s="26"/>
      <c r="O2913" s="26"/>
      <c r="P2913" s="26"/>
      <c r="Q2913" s="26"/>
      <c r="R2913" s="26"/>
      <c r="S2913" s="63"/>
      <c r="T2913" s="26"/>
      <c r="U2913" s="33"/>
      <c r="V2913" s="24"/>
      <c r="W2913" s="24"/>
      <c r="X2913" s="26"/>
      <c r="Y2913" s="26"/>
      <c r="Z2913" s="26"/>
      <c r="AA2913" s="26"/>
      <c r="AB2913" s="26"/>
      <c r="AC2913" s="26"/>
      <c r="AD2913" s="26"/>
    </row>
    <row r="2914" spans="1:30" x14ac:dyDescent="0.25">
      <c r="A2914" s="26"/>
      <c r="B2914" s="26"/>
      <c r="C2914" s="26"/>
      <c r="D2914" s="26"/>
      <c r="E2914" s="26"/>
      <c r="F2914" s="26"/>
      <c r="G2914" s="26"/>
      <c r="H2914" s="26"/>
      <c r="I2914" s="26"/>
      <c r="J2914" s="26"/>
      <c r="K2914" s="26"/>
      <c r="L2914" s="26"/>
      <c r="M2914" s="26"/>
      <c r="N2914" s="26"/>
      <c r="O2914" s="26"/>
      <c r="P2914" s="26"/>
      <c r="Q2914" s="26"/>
      <c r="R2914" s="26"/>
      <c r="S2914" s="63"/>
      <c r="T2914" s="26"/>
      <c r="U2914" s="25"/>
      <c r="V2914" s="24"/>
      <c r="W2914" s="24"/>
      <c r="X2914" s="26"/>
      <c r="Y2914" s="26"/>
      <c r="Z2914" s="26"/>
      <c r="AA2914" s="26"/>
      <c r="AB2914" s="26"/>
      <c r="AC2914" s="26"/>
      <c r="AD2914" s="26"/>
    </row>
    <row r="2915" spans="1:30" x14ac:dyDescent="0.25">
      <c r="A2915" s="26"/>
      <c r="B2915" s="26"/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6"/>
      <c r="N2915" s="26"/>
      <c r="O2915" s="26"/>
      <c r="P2915" s="26"/>
      <c r="Q2915" s="26"/>
      <c r="R2915" s="26"/>
      <c r="S2915" s="63"/>
      <c r="T2915" s="26"/>
      <c r="U2915" s="25"/>
      <c r="V2915" s="24"/>
      <c r="W2915" s="24"/>
      <c r="X2915" s="26"/>
      <c r="Y2915" s="26"/>
      <c r="Z2915" s="26"/>
      <c r="AA2915" s="26"/>
      <c r="AB2915" s="26"/>
      <c r="AC2915" s="26"/>
      <c r="AD2915" s="26"/>
    </row>
    <row r="2916" spans="1:30" x14ac:dyDescent="0.25">
      <c r="A2916" s="26"/>
      <c r="B2916" s="26"/>
      <c r="C2916" s="26"/>
      <c r="D2916" s="26"/>
      <c r="E2916" s="26"/>
      <c r="F2916" s="26"/>
      <c r="G2916" s="26"/>
      <c r="H2916" s="26"/>
      <c r="I2916" s="26"/>
      <c r="J2916" s="26"/>
      <c r="K2916" s="26"/>
      <c r="L2916" s="26"/>
      <c r="M2916" s="26"/>
      <c r="N2916" s="26"/>
      <c r="O2916" s="26"/>
      <c r="P2916" s="26"/>
      <c r="Q2916" s="26"/>
      <c r="R2916" s="26"/>
      <c r="S2916" s="63"/>
      <c r="T2916" s="26"/>
      <c r="U2916" s="25"/>
      <c r="V2916" s="24"/>
      <c r="W2916" s="24"/>
      <c r="X2916" s="26"/>
      <c r="Y2916" s="26"/>
      <c r="Z2916" s="26"/>
      <c r="AA2916" s="26"/>
      <c r="AB2916" s="26"/>
      <c r="AC2916" s="26"/>
      <c r="AD2916" s="26"/>
    </row>
    <row r="2917" spans="1:30" x14ac:dyDescent="0.25">
      <c r="A2917" s="26"/>
      <c r="B2917" s="26"/>
      <c r="C2917" s="26"/>
      <c r="D2917" s="26"/>
      <c r="E2917" s="26"/>
      <c r="F2917" s="26"/>
      <c r="G2917" s="26"/>
      <c r="H2917" s="26"/>
      <c r="I2917" s="26"/>
      <c r="J2917" s="26"/>
      <c r="K2917" s="26"/>
      <c r="L2917" s="26"/>
      <c r="M2917" s="26"/>
      <c r="N2917" s="26"/>
      <c r="O2917" s="26"/>
      <c r="P2917" s="26"/>
      <c r="Q2917" s="26"/>
      <c r="R2917" s="26"/>
      <c r="S2917" s="63"/>
      <c r="T2917" s="26"/>
      <c r="U2917" s="25"/>
      <c r="V2917" s="24"/>
      <c r="W2917" s="24"/>
      <c r="X2917" s="26"/>
      <c r="Y2917" s="26"/>
      <c r="Z2917" s="26"/>
      <c r="AA2917" s="26"/>
      <c r="AB2917" s="26"/>
      <c r="AC2917" s="26"/>
      <c r="AD2917" s="26"/>
    </row>
    <row r="2918" spans="1:30" x14ac:dyDescent="0.25">
      <c r="A2918" s="26"/>
      <c r="B2918" s="26"/>
      <c r="C2918" s="26"/>
      <c r="D2918" s="26"/>
      <c r="E2918" s="26"/>
      <c r="F2918" s="26"/>
      <c r="G2918" s="26"/>
      <c r="H2918" s="26"/>
      <c r="I2918" s="26"/>
      <c r="J2918" s="26"/>
      <c r="K2918" s="26"/>
      <c r="L2918" s="26"/>
      <c r="M2918" s="26"/>
      <c r="N2918" s="26"/>
      <c r="O2918" s="26"/>
      <c r="P2918" s="26"/>
      <c r="Q2918" s="26"/>
      <c r="R2918" s="26"/>
      <c r="S2918" s="63"/>
      <c r="T2918" s="26"/>
      <c r="U2918" s="25"/>
      <c r="V2918" s="24"/>
      <c r="W2918" s="24"/>
      <c r="X2918" s="26"/>
      <c r="Y2918" s="26"/>
      <c r="Z2918" s="26"/>
      <c r="AA2918" s="26"/>
      <c r="AB2918" s="26"/>
      <c r="AC2918" s="26"/>
      <c r="AD2918" s="26"/>
    </row>
    <row r="2919" spans="1:30" x14ac:dyDescent="0.25">
      <c r="A2919" s="26"/>
      <c r="B2919" s="26"/>
      <c r="C2919" s="26"/>
      <c r="D2919" s="26"/>
      <c r="E2919" s="26"/>
      <c r="F2919" s="26"/>
      <c r="G2919" s="26"/>
      <c r="H2919" s="26"/>
      <c r="I2919" s="26"/>
      <c r="J2919" s="26"/>
      <c r="K2919" s="26"/>
      <c r="L2919" s="26"/>
      <c r="M2919" s="26"/>
      <c r="N2919" s="26"/>
      <c r="O2919" s="26"/>
      <c r="P2919" s="26"/>
      <c r="Q2919" s="26"/>
      <c r="R2919" s="26"/>
      <c r="S2919" s="63"/>
      <c r="T2919" s="26"/>
      <c r="U2919" s="25"/>
      <c r="V2919" s="24"/>
      <c r="W2919" s="24"/>
      <c r="X2919" s="26"/>
      <c r="Y2919" s="26"/>
      <c r="Z2919" s="26"/>
      <c r="AA2919" s="26"/>
      <c r="AB2919" s="26"/>
      <c r="AC2919" s="26"/>
      <c r="AD2919" s="26"/>
    </row>
    <row r="2920" spans="1:30" x14ac:dyDescent="0.25">
      <c r="A2920" s="26"/>
      <c r="B2920" s="26"/>
      <c r="C2920" s="26"/>
      <c r="D2920" s="26"/>
      <c r="E2920" s="26"/>
      <c r="F2920" s="26"/>
      <c r="G2920" s="26"/>
      <c r="H2920" s="26"/>
      <c r="I2920" s="26"/>
      <c r="J2920" s="26"/>
      <c r="K2920" s="26"/>
      <c r="L2920" s="26"/>
      <c r="M2920" s="26"/>
      <c r="N2920" s="26"/>
      <c r="O2920" s="26"/>
      <c r="P2920" s="26"/>
      <c r="Q2920" s="26"/>
      <c r="R2920" s="26"/>
      <c r="S2920" s="63"/>
      <c r="T2920" s="26"/>
      <c r="U2920" s="25"/>
      <c r="V2920" s="24"/>
      <c r="W2920" s="24"/>
      <c r="X2920" s="26"/>
      <c r="Y2920" s="26"/>
      <c r="Z2920" s="26"/>
      <c r="AA2920" s="26"/>
      <c r="AB2920" s="26"/>
      <c r="AC2920" s="26"/>
      <c r="AD2920" s="26"/>
    </row>
    <row r="2921" spans="1:30" x14ac:dyDescent="0.25">
      <c r="A2921" s="26"/>
      <c r="B2921" s="26"/>
      <c r="C2921" s="26"/>
      <c r="D2921" s="26"/>
      <c r="E2921" s="26"/>
      <c r="F2921" s="26"/>
      <c r="G2921" s="26"/>
      <c r="H2921" s="26"/>
      <c r="I2921" s="26"/>
      <c r="J2921" s="26"/>
      <c r="K2921" s="26"/>
      <c r="L2921" s="26"/>
      <c r="M2921" s="26"/>
      <c r="N2921" s="26"/>
      <c r="O2921" s="26"/>
      <c r="P2921" s="26"/>
      <c r="Q2921" s="26"/>
      <c r="R2921" s="26"/>
      <c r="S2921" s="63"/>
      <c r="T2921" s="26"/>
      <c r="U2921" s="33"/>
      <c r="V2921" s="24"/>
      <c r="W2921" s="24"/>
      <c r="X2921" s="26"/>
      <c r="Y2921" s="26"/>
      <c r="Z2921" s="26"/>
      <c r="AA2921" s="26"/>
      <c r="AB2921" s="26"/>
      <c r="AC2921" s="26"/>
      <c r="AD2921" s="26"/>
    </row>
    <row r="2922" spans="1:30" x14ac:dyDescent="0.25">
      <c r="A2922" s="26"/>
      <c r="B2922" s="26"/>
      <c r="C2922" s="26"/>
      <c r="D2922" s="26"/>
      <c r="E2922" s="26"/>
      <c r="F2922" s="26"/>
      <c r="G2922" s="26"/>
      <c r="H2922" s="26"/>
      <c r="I2922" s="26"/>
      <c r="J2922" s="26"/>
      <c r="K2922" s="26"/>
      <c r="L2922" s="26"/>
      <c r="M2922" s="26"/>
      <c r="N2922" s="26"/>
      <c r="O2922" s="26"/>
      <c r="P2922" s="26"/>
      <c r="Q2922" s="26"/>
      <c r="R2922" s="26"/>
      <c r="S2922" s="63"/>
      <c r="T2922" s="26"/>
      <c r="U2922" s="25"/>
      <c r="V2922" s="24"/>
      <c r="W2922" s="24"/>
      <c r="X2922" s="26"/>
      <c r="Y2922" s="26"/>
      <c r="Z2922" s="26"/>
      <c r="AA2922" s="26"/>
      <c r="AB2922" s="26"/>
      <c r="AC2922" s="26"/>
      <c r="AD2922" s="26"/>
    </row>
    <row r="2923" spans="1:30" x14ac:dyDescent="0.25">
      <c r="A2923" s="26"/>
      <c r="B2923" s="26"/>
      <c r="C2923" s="26"/>
      <c r="D2923" s="26"/>
      <c r="E2923" s="26"/>
      <c r="F2923" s="26"/>
      <c r="G2923" s="26"/>
      <c r="H2923" s="26"/>
      <c r="I2923" s="26"/>
      <c r="J2923" s="26"/>
      <c r="K2923" s="26"/>
      <c r="L2923" s="26"/>
      <c r="M2923" s="26"/>
      <c r="N2923" s="26"/>
      <c r="O2923" s="26"/>
      <c r="P2923" s="26"/>
      <c r="Q2923" s="26"/>
      <c r="R2923" s="26"/>
      <c r="S2923" s="63"/>
      <c r="T2923" s="26"/>
      <c r="U2923" s="25"/>
      <c r="V2923" s="24"/>
      <c r="W2923" s="24"/>
      <c r="X2923" s="26"/>
      <c r="Y2923" s="26"/>
      <c r="Z2923" s="26"/>
      <c r="AA2923" s="26"/>
      <c r="AB2923" s="26"/>
      <c r="AC2923" s="26"/>
      <c r="AD2923" s="26"/>
    </row>
    <row r="2924" spans="1:30" x14ac:dyDescent="0.25">
      <c r="A2924" s="26"/>
      <c r="B2924" s="26"/>
      <c r="C2924" s="26"/>
      <c r="D2924" s="26"/>
      <c r="E2924" s="26"/>
      <c r="F2924" s="26"/>
      <c r="G2924" s="26"/>
      <c r="H2924" s="26"/>
      <c r="I2924" s="26"/>
      <c r="J2924" s="26"/>
      <c r="K2924" s="26"/>
      <c r="L2924" s="26"/>
      <c r="M2924" s="26"/>
      <c r="N2924" s="26"/>
      <c r="O2924" s="26"/>
      <c r="P2924" s="26"/>
      <c r="Q2924" s="26"/>
      <c r="R2924" s="26"/>
      <c r="S2924" s="63"/>
      <c r="T2924" s="26"/>
      <c r="U2924" s="25"/>
      <c r="V2924" s="24"/>
      <c r="W2924" s="24"/>
      <c r="X2924" s="26"/>
      <c r="Y2924" s="26"/>
      <c r="Z2924" s="26"/>
      <c r="AA2924" s="26"/>
      <c r="AB2924" s="26"/>
      <c r="AC2924" s="26"/>
      <c r="AD2924" s="26"/>
    </row>
    <row r="2925" spans="1:30" x14ac:dyDescent="0.25">
      <c r="A2925" s="26"/>
      <c r="B2925" s="26"/>
      <c r="C2925" s="26"/>
      <c r="D2925" s="26"/>
      <c r="E2925" s="26"/>
      <c r="F2925" s="26"/>
      <c r="G2925" s="26"/>
      <c r="H2925" s="26"/>
      <c r="I2925" s="26"/>
      <c r="J2925" s="26"/>
      <c r="K2925" s="26"/>
      <c r="L2925" s="26"/>
      <c r="M2925" s="26"/>
      <c r="N2925" s="26"/>
      <c r="O2925" s="26"/>
      <c r="P2925" s="26"/>
      <c r="Q2925" s="26"/>
      <c r="R2925" s="26"/>
      <c r="S2925" s="63"/>
      <c r="T2925" s="26"/>
      <c r="U2925" s="33"/>
      <c r="V2925" s="24"/>
      <c r="W2925" s="24"/>
      <c r="X2925" s="26"/>
      <c r="Y2925" s="26"/>
      <c r="Z2925" s="26"/>
      <c r="AA2925" s="26"/>
      <c r="AB2925" s="26"/>
      <c r="AC2925" s="26"/>
      <c r="AD2925" s="26"/>
    </row>
    <row r="2926" spans="1:30" x14ac:dyDescent="0.25">
      <c r="A2926" s="26"/>
      <c r="B2926" s="26"/>
      <c r="C2926" s="26"/>
      <c r="D2926" s="26"/>
      <c r="E2926" s="26"/>
      <c r="F2926" s="26"/>
      <c r="G2926" s="26"/>
      <c r="H2926" s="26"/>
      <c r="I2926" s="26"/>
      <c r="J2926" s="26"/>
      <c r="K2926" s="26"/>
      <c r="L2926" s="26"/>
      <c r="M2926" s="26"/>
      <c r="N2926" s="26"/>
      <c r="O2926" s="26"/>
      <c r="P2926" s="26"/>
      <c r="Q2926" s="26"/>
      <c r="R2926" s="26"/>
      <c r="S2926" s="63"/>
      <c r="T2926" s="26"/>
      <c r="U2926" s="33"/>
      <c r="V2926" s="24"/>
      <c r="W2926" s="24"/>
      <c r="X2926" s="26"/>
      <c r="Y2926" s="26"/>
      <c r="Z2926" s="26"/>
      <c r="AA2926" s="26"/>
      <c r="AB2926" s="26"/>
      <c r="AC2926" s="26"/>
      <c r="AD2926" s="26"/>
    </row>
    <row r="2927" spans="1:30" x14ac:dyDescent="0.25">
      <c r="A2927" s="26"/>
      <c r="B2927" s="26"/>
      <c r="C2927" s="26"/>
      <c r="D2927" s="26"/>
      <c r="E2927" s="26"/>
      <c r="F2927" s="26"/>
      <c r="G2927" s="26"/>
      <c r="H2927" s="26"/>
      <c r="I2927" s="26"/>
      <c r="J2927" s="26"/>
      <c r="K2927" s="26"/>
      <c r="L2927" s="26"/>
      <c r="M2927" s="26"/>
      <c r="N2927" s="26"/>
      <c r="O2927" s="26"/>
      <c r="P2927" s="26"/>
      <c r="Q2927" s="26"/>
      <c r="R2927" s="26"/>
      <c r="S2927" s="63"/>
      <c r="T2927" s="26"/>
      <c r="U2927" s="25"/>
      <c r="V2927" s="24"/>
      <c r="W2927" s="24"/>
      <c r="X2927" s="26"/>
      <c r="Y2927" s="26"/>
      <c r="Z2927" s="26"/>
      <c r="AA2927" s="26"/>
      <c r="AB2927" s="26"/>
      <c r="AC2927" s="26"/>
      <c r="AD2927" s="26"/>
    </row>
    <row r="2928" spans="1:30" x14ac:dyDescent="0.25">
      <c r="A2928" s="26"/>
      <c r="B2928" s="26"/>
      <c r="C2928" s="26"/>
      <c r="D2928" s="26"/>
      <c r="E2928" s="26"/>
      <c r="F2928" s="26"/>
      <c r="G2928" s="26"/>
      <c r="H2928" s="26"/>
      <c r="I2928" s="26"/>
      <c r="J2928" s="26"/>
      <c r="K2928" s="26"/>
      <c r="L2928" s="26"/>
      <c r="M2928" s="26"/>
      <c r="N2928" s="26"/>
      <c r="O2928" s="26"/>
      <c r="P2928" s="26"/>
      <c r="Q2928" s="26"/>
      <c r="R2928" s="26"/>
      <c r="S2928" s="63"/>
      <c r="T2928" s="26"/>
      <c r="U2928" s="33"/>
      <c r="V2928" s="24"/>
      <c r="W2928" s="24"/>
      <c r="X2928" s="26"/>
      <c r="Y2928" s="26"/>
      <c r="Z2928" s="26"/>
      <c r="AA2928" s="26"/>
      <c r="AB2928" s="26"/>
      <c r="AC2928" s="26"/>
      <c r="AD2928" s="26"/>
    </row>
    <row r="2929" spans="1:30" x14ac:dyDescent="0.25">
      <c r="A2929" s="26"/>
      <c r="B2929" s="26"/>
      <c r="C2929" s="26"/>
      <c r="D2929" s="26"/>
      <c r="E2929" s="26"/>
      <c r="F2929" s="26"/>
      <c r="G2929" s="26"/>
      <c r="H2929" s="26"/>
      <c r="I2929" s="26"/>
      <c r="J2929" s="26"/>
      <c r="K2929" s="26"/>
      <c r="L2929" s="26"/>
      <c r="M2929" s="26"/>
      <c r="N2929" s="26"/>
      <c r="O2929" s="26"/>
      <c r="P2929" s="26"/>
      <c r="Q2929" s="26"/>
      <c r="R2929" s="26"/>
      <c r="S2929" s="63"/>
      <c r="T2929" s="26"/>
      <c r="U2929" s="33"/>
      <c r="V2929" s="24"/>
      <c r="W2929" s="24"/>
      <c r="X2929" s="26"/>
      <c r="Y2929" s="26"/>
      <c r="Z2929" s="26"/>
      <c r="AA2929" s="26"/>
      <c r="AB2929" s="26"/>
      <c r="AC2929" s="26"/>
      <c r="AD2929" s="26"/>
    </row>
    <row r="2930" spans="1:30" x14ac:dyDescent="0.25">
      <c r="A2930" s="26"/>
      <c r="B2930" s="26"/>
      <c r="C2930" s="26"/>
      <c r="D2930" s="26"/>
      <c r="E2930" s="26"/>
      <c r="F2930" s="26"/>
      <c r="G2930" s="26"/>
      <c r="H2930" s="26"/>
      <c r="I2930" s="26"/>
      <c r="J2930" s="26"/>
      <c r="K2930" s="26"/>
      <c r="L2930" s="26"/>
      <c r="M2930" s="26"/>
      <c r="N2930" s="26"/>
      <c r="O2930" s="26"/>
      <c r="P2930" s="26"/>
      <c r="Q2930" s="26"/>
      <c r="R2930" s="26"/>
      <c r="S2930" s="63"/>
      <c r="T2930" s="26"/>
      <c r="U2930" s="33"/>
      <c r="V2930" s="24"/>
      <c r="W2930" s="24"/>
      <c r="X2930" s="26"/>
      <c r="Y2930" s="26"/>
      <c r="Z2930" s="26"/>
      <c r="AA2930" s="26"/>
      <c r="AB2930" s="26"/>
      <c r="AC2930" s="26"/>
      <c r="AD2930" s="26"/>
    </row>
    <row r="2931" spans="1:30" x14ac:dyDescent="0.25">
      <c r="A2931" s="26"/>
      <c r="B2931" s="26"/>
      <c r="C2931" s="26"/>
      <c r="D2931" s="26"/>
      <c r="E2931" s="26"/>
      <c r="F2931" s="26"/>
      <c r="G2931" s="26"/>
      <c r="H2931" s="26"/>
      <c r="I2931" s="26"/>
      <c r="J2931" s="26"/>
      <c r="K2931" s="26"/>
      <c r="L2931" s="26"/>
      <c r="M2931" s="26"/>
      <c r="N2931" s="26"/>
      <c r="O2931" s="26"/>
      <c r="P2931" s="26"/>
      <c r="Q2931" s="26"/>
      <c r="R2931" s="26"/>
      <c r="S2931" s="63"/>
      <c r="T2931" s="26"/>
      <c r="U2931" s="33"/>
      <c r="V2931" s="24"/>
      <c r="W2931" s="24"/>
      <c r="X2931" s="26"/>
      <c r="Y2931" s="26"/>
      <c r="Z2931" s="26"/>
      <c r="AA2931" s="26"/>
      <c r="AB2931" s="26"/>
      <c r="AC2931" s="26"/>
      <c r="AD2931" s="26"/>
    </row>
    <row r="2932" spans="1:30" x14ac:dyDescent="0.25">
      <c r="A2932" s="26"/>
      <c r="B2932" s="26"/>
      <c r="C2932" s="26"/>
      <c r="D2932" s="26"/>
      <c r="E2932" s="26"/>
      <c r="F2932" s="26"/>
      <c r="G2932" s="26"/>
      <c r="H2932" s="26"/>
      <c r="I2932" s="26"/>
      <c r="J2932" s="26"/>
      <c r="K2932" s="26"/>
      <c r="L2932" s="26"/>
      <c r="M2932" s="26"/>
      <c r="N2932" s="26"/>
      <c r="O2932" s="26"/>
      <c r="P2932" s="26"/>
      <c r="Q2932" s="26"/>
      <c r="R2932" s="26"/>
      <c r="S2932" s="63"/>
      <c r="T2932" s="26"/>
      <c r="U2932" s="33"/>
      <c r="V2932" s="24"/>
      <c r="W2932" s="24"/>
      <c r="X2932" s="26"/>
      <c r="Y2932" s="26"/>
      <c r="Z2932" s="26"/>
      <c r="AA2932" s="26"/>
      <c r="AB2932" s="26"/>
      <c r="AC2932" s="26"/>
      <c r="AD2932" s="26"/>
    </row>
    <row r="2933" spans="1:30" x14ac:dyDescent="0.25">
      <c r="A2933" s="26"/>
      <c r="B2933" s="26"/>
      <c r="C2933" s="26"/>
      <c r="D2933" s="26"/>
      <c r="E2933" s="26"/>
      <c r="F2933" s="26"/>
      <c r="G2933" s="26"/>
      <c r="H2933" s="26"/>
      <c r="I2933" s="26"/>
      <c r="J2933" s="26"/>
      <c r="K2933" s="26"/>
      <c r="L2933" s="26"/>
      <c r="M2933" s="26"/>
      <c r="N2933" s="26"/>
      <c r="O2933" s="26"/>
      <c r="P2933" s="26"/>
      <c r="Q2933" s="26"/>
      <c r="R2933" s="26"/>
      <c r="S2933" s="63"/>
      <c r="T2933" s="26"/>
      <c r="U2933" s="33"/>
      <c r="V2933" s="24"/>
      <c r="W2933" s="24"/>
      <c r="X2933" s="26"/>
      <c r="Y2933" s="26"/>
      <c r="Z2933" s="26"/>
      <c r="AA2933" s="26"/>
      <c r="AB2933" s="26"/>
      <c r="AC2933" s="26"/>
      <c r="AD2933" s="26"/>
    </row>
    <row r="2934" spans="1:30" x14ac:dyDescent="0.25">
      <c r="A2934" s="26"/>
      <c r="B2934" s="26"/>
      <c r="C2934" s="26"/>
      <c r="D2934" s="26"/>
      <c r="E2934" s="26"/>
      <c r="F2934" s="26"/>
      <c r="G2934" s="26"/>
      <c r="H2934" s="26"/>
      <c r="I2934" s="26"/>
      <c r="J2934" s="26"/>
      <c r="K2934" s="26"/>
      <c r="L2934" s="26"/>
      <c r="M2934" s="26"/>
      <c r="N2934" s="26"/>
      <c r="O2934" s="26"/>
      <c r="P2934" s="26"/>
      <c r="Q2934" s="26"/>
      <c r="R2934" s="26"/>
      <c r="S2934" s="63"/>
      <c r="T2934" s="26"/>
      <c r="U2934" s="33"/>
      <c r="V2934" s="24"/>
      <c r="W2934" s="24"/>
      <c r="X2934" s="26"/>
      <c r="Y2934" s="26"/>
      <c r="Z2934" s="26"/>
      <c r="AA2934" s="26"/>
      <c r="AB2934" s="26"/>
      <c r="AC2934" s="26"/>
      <c r="AD2934" s="26"/>
    </row>
    <row r="2935" spans="1:30" x14ac:dyDescent="0.25">
      <c r="A2935" s="26"/>
      <c r="B2935" s="26"/>
      <c r="C2935" s="26"/>
      <c r="D2935" s="26"/>
      <c r="E2935" s="26"/>
      <c r="F2935" s="26"/>
      <c r="G2935" s="26"/>
      <c r="H2935" s="26"/>
      <c r="I2935" s="26"/>
      <c r="J2935" s="26"/>
      <c r="K2935" s="26"/>
      <c r="L2935" s="26"/>
      <c r="M2935" s="26"/>
      <c r="N2935" s="26"/>
      <c r="O2935" s="26"/>
      <c r="P2935" s="26"/>
      <c r="Q2935" s="26"/>
      <c r="R2935" s="26"/>
      <c r="S2935" s="63"/>
      <c r="T2935" s="26"/>
      <c r="U2935" s="33"/>
      <c r="V2935" s="24"/>
      <c r="W2935" s="24"/>
      <c r="X2935" s="26"/>
      <c r="Y2935" s="26"/>
      <c r="Z2935" s="26"/>
      <c r="AA2935" s="26"/>
      <c r="AB2935" s="26"/>
      <c r="AC2935" s="26"/>
      <c r="AD2935" s="26"/>
    </row>
    <row r="2936" spans="1:30" x14ac:dyDescent="0.25">
      <c r="A2936" s="26"/>
      <c r="B2936" s="26"/>
      <c r="C2936" s="26"/>
      <c r="D2936" s="26"/>
      <c r="E2936" s="26"/>
      <c r="F2936" s="26"/>
      <c r="G2936" s="26"/>
      <c r="H2936" s="26"/>
      <c r="I2936" s="26"/>
      <c r="J2936" s="26"/>
      <c r="K2936" s="26"/>
      <c r="L2936" s="26"/>
      <c r="M2936" s="26"/>
      <c r="N2936" s="26"/>
      <c r="O2936" s="26"/>
      <c r="P2936" s="26"/>
      <c r="Q2936" s="26"/>
      <c r="R2936" s="26"/>
      <c r="S2936" s="63"/>
      <c r="T2936" s="26"/>
      <c r="U2936" s="33"/>
      <c r="V2936" s="24"/>
      <c r="W2936" s="24"/>
      <c r="X2936" s="26"/>
      <c r="Y2936" s="26"/>
      <c r="Z2936" s="26"/>
      <c r="AA2936" s="26"/>
      <c r="AB2936" s="26"/>
      <c r="AC2936" s="26"/>
      <c r="AD2936" s="26"/>
    </row>
    <row r="2937" spans="1:30" x14ac:dyDescent="0.25">
      <c r="A2937" s="26"/>
      <c r="B2937" s="26"/>
      <c r="C2937" s="26"/>
      <c r="D2937" s="26"/>
      <c r="E2937" s="26"/>
      <c r="F2937" s="26"/>
      <c r="G2937" s="26"/>
      <c r="H2937" s="26"/>
      <c r="I2937" s="26"/>
      <c r="J2937" s="26"/>
      <c r="K2937" s="26"/>
      <c r="L2937" s="26"/>
      <c r="M2937" s="26"/>
      <c r="N2937" s="26"/>
      <c r="O2937" s="26"/>
      <c r="P2937" s="26"/>
      <c r="Q2937" s="26"/>
      <c r="R2937" s="26"/>
      <c r="S2937" s="63"/>
      <c r="T2937" s="26"/>
      <c r="U2937" s="25"/>
      <c r="V2937" s="24"/>
      <c r="W2937" s="24"/>
      <c r="X2937" s="26"/>
      <c r="Y2937" s="26"/>
      <c r="Z2937" s="26"/>
      <c r="AA2937" s="26"/>
      <c r="AB2937" s="26"/>
      <c r="AC2937" s="26"/>
      <c r="AD2937" s="26"/>
    </row>
    <row r="2938" spans="1:30" x14ac:dyDescent="0.25">
      <c r="A2938" s="26"/>
      <c r="B2938" s="26"/>
      <c r="C2938" s="26"/>
      <c r="D2938" s="26"/>
      <c r="E2938" s="26"/>
      <c r="F2938" s="26"/>
      <c r="G2938" s="26"/>
      <c r="H2938" s="26"/>
      <c r="I2938" s="26"/>
      <c r="J2938" s="26"/>
      <c r="K2938" s="26"/>
      <c r="L2938" s="26"/>
      <c r="M2938" s="26"/>
      <c r="N2938" s="26"/>
      <c r="O2938" s="26"/>
      <c r="P2938" s="26"/>
      <c r="Q2938" s="26"/>
      <c r="R2938" s="26"/>
      <c r="S2938" s="63"/>
      <c r="T2938" s="26"/>
      <c r="U2938" s="25"/>
      <c r="V2938" s="24"/>
      <c r="W2938" s="24"/>
      <c r="X2938" s="26"/>
      <c r="Y2938" s="26"/>
      <c r="Z2938" s="26"/>
      <c r="AA2938" s="26"/>
      <c r="AB2938" s="26"/>
      <c r="AC2938" s="26"/>
      <c r="AD2938" s="26"/>
    </row>
    <row r="2939" spans="1:30" x14ac:dyDescent="0.25">
      <c r="A2939" s="26"/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  <c r="M2939" s="26"/>
      <c r="N2939" s="26"/>
      <c r="O2939" s="26"/>
      <c r="P2939" s="26"/>
      <c r="Q2939" s="26"/>
      <c r="R2939" s="26"/>
      <c r="S2939" s="63"/>
      <c r="T2939" s="26"/>
      <c r="U2939" s="25"/>
      <c r="V2939" s="24"/>
      <c r="W2939" s="24"/>
      <c r="X2939" s="26"/>
      <c r="Y2939" s="26"/>
      <c r="Z2939" s="26"/>
      <c r="AA2939" s="26"/>
      <c r="AB2939" s="26"/>
      <c r="AC2939" s="26"/>
      <c r="AD2939" s="26"/>
    </row>
    <row r="2940" spans="1:30" x14ac:dyDescent="0.25">
      <c r="A2940" s="26"/>
      <c r="B2940" s="26"/>
      <c r="C2940" s="26"/>
      <c r="D2940" s="26"/>
      <c r="E2940" s="26"/>
      <c r="F2940" s="26"/>
      <c r="G2940" s="26"/>
      <c r="H2940" s="26"/>
      <c r="I2940" s="26"/>
      <c r="J2940" s="26"/>
      <c r="K2940" s="26"/>
      <c r="L2940" s="26"/>
      <c r="M2940" s="26"/>
      <c r="N2940" s="26"/>
      <c r="O2940" s="26"/>
      <c r="P2940" s="26"/>
      <c r="Q2940" s="26"/>
      <c r="R2940" s="26"/>
      <c r="S2940" s="63"/>
      <c r="T2940" s="26"/>
      <c r="U2940" s="25"/>
      <c r="V2940" s="24"/>
      <c r="W2940" s="24"/>
      <c r="X2940" s="26"/>
      <c r="Y2940" s="26"/>
      <c r="Z2940" s="26"/>
      <c r="AA2940" s="26"/>
      <c r="AB2940" s="26"/>
      <c r="AC2940" s="26"/>
      <c r="AD2940" s="26"/>
    </row>
    <row r="2941" spans="1:30" x14ac:dyDescent="0.25">
      <c r="A2941" s="26"/>
      <c r="B2941" s="26"/>
      <c r="C2941" s="26"/>
      <c r="D2941" s="26"/>
      <c r="E2941" s="26"/>
      <c r="F2941" s="26"/>
      <c r="G2941" s="26"/>
      <c r="H2941" s="26"/>
      <c r="I2941" s="26"/>
      <c r="J2941" s="26"/>
      <c r="K2941" s="26"/>
      <c r="L2941" s="26"/>
      <c r="M2941" s="26"/>
      <c r="N2941" s="26"/>
      <c r="O2941" s="26"/>
      <c r="P2941" s="26"/>
      <c r="Q2941" s="26"/>
      <c r="R2941" s="26"/>
      <c r="S2941" s="63"/>
      <c r="T2941" s="26"/>
      <c r="U2941" s="25"/>
      <c r="V2941" s="24"/>
      <c r="W2941" s="24"/>
      <c r="X2941" s="26"/>
      <c r="Y2941" s="26"/>
      <c r="Z2941" s="26"/>
      <c r="AA2941" s="26"/>
      <c r="AB2941" s="26"/>
      <c r="AC2941" s="26"/>
      <c r="AD2941" s="26"/>
    </row>
    <row r="2942" spans="1:30" x14ac:dyDescent="0.25">
      <c r="A2942" s="26"/>
      <c r="B2942" s="26"/>
      <c r="C2942" s="26"/>
      <c r="D2942" s="26"/>
      <c r="E2942" s="26"/>
      <c r="F2942" s="26"/>
      <c r="G2942" s="26"/>
      <c r="H2942" s="26"/>
      <c r="I2942" s="26"/>
      <c r="J2942" s="26"/>
      <c r="K2942" s="26"/>
      <c r="L2942" s="26"/>
      <c r="M2942" s="26"/>
      <c r="N2942" s="26"/>
      <c r="O2942" s="26"/>
      <c r="P2942" s="26"/>
      <c r="Q2942" s="26"/>
      <c r="R2942" s="26"/>
      <c r="S2942" s="63"/>
      <c r="T2942" s="26"/>
      <c r="U2942" s="25"/>
      <c r="V2942" s="24"/>
      <c r="W2942" s="24"/>
      <c r="X2942" s="26"/>
      <c r="Y2942" s="26"/>
      <c r="Z2942" s="26"/>
      <c r="AA2942" s="26"/>
      <c r="AB2942" s="26"/>
      <c r="AC2942" s="26"/>
      <c r="AD2942" s="26"/>
    </row>
    <row r="2943" spans="1:30" x14ac:dyDescent="0.25">
      <c r="A2943" s="26"/>
      <c r="B2943" s="26"/>
      <c r="C2943" s="26"/>
      <c r="D2943" s="26"/>
      <c r="E2943" s="26"/>
      <c r="F2943" s="26"/>
      <c r="G2943" s="26"/>
      <c r="H2943" s="26"/>
      <c r="I2943" s="26"/>
      <c r="J2943" s="26"/>
      <c r="K2943" s="26"/>
      <c r="L2943" s="26"/>
      <c r="M2943" s="26"/>
      <c r="N2943" s="26"/>
      <c r="O2943" s="26"/>
      <c r="P2943" s="26"/>
      <c r="Q2943" s="26"/>
      <c r="R2943" s="26"/>
      <c r="S2943" s="63"/>
      <c r="T2943" s="26"/>
      <c r="U2943" s="25"/>
      <c r="V2943" s="24"/>
      <c r="W2943" s="24"/>
      <c r="X2943" s="26"/>
      <c r="Y2943" s="26"/>
      <c r="Z2943" s="26"/>
      <c r="AA2943" s="26"/>
      <c r="AB2943" s="26"/>
      <c r="AC2943" s="26"/>
      <c r="AD2943" s="26"/>
    </row>
    <row r="2944" spans="1:30" x14ac:dyDescent="0.25">
      <c r="A2944" s="26"/>
      <c r="B2944" s="26"/>
      <c r="C2944" s="26"/>
      <c r="D2944" s="26"/>
      <c r="E2944" s="26"/>
      <c r="F2944" s="26"/>
      <c r="G2944" s="26"/>
      <c r="H2944" s="26"/>
      <c r="I2944" s="26"/>
      <c r="J2944" s="26"/>
      <c r="K2944" s="26"/>
      <c r="L2944" s="26"/>
      <c r="M2944" s="26"/>
      <c r="N2944" s="26"/>
      <c r="O2944" s="26"/>
      <c r="P2944" s="26"/>
      <c r="Q2944" s="26"/>
      <c r="R2944" s="26"/>
      <c r="S2944" s="63"/>
      <c r="T2944" s="26"/>
      <c r="U2944" s="25"/>
      <c r="V2944" s="24"/>
      <c r="W2944" s="24"/>
      <c r="X2944" s="26"/>
      <c r="Y2944" s="26"/>
      <c r="Z2944" s="26"/>
      <c r="AA2944" s="26"/>
      <c r="AB2944" s="26"/>
      <c r="AC2944" s="26"/>
      <c r="AD2944" s="26"/>
    </row>
    <row r="2945" spans="1:30" x14ac:dyDescent="0.25">
      <c r="A2945" s="26"/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  <c r="N2945" s="26"/>
      <c r="O2945" s="26"/>
      <c r="P2945" s="26"/>
      <c r="Q2945" s="26"/>
      <c r="R2945" s="26"/>
      <c r="S2945" s="63"/>
      <c r="T2945" s="26"/>
      <c r="U2945" s="25"/>
      <c r="V2945" s="24"/>
      <c r="W2945" s="24"/>
      <c r="X2945" s="26"/>
      <c r="Y2945" s="26"/>
      <c r="Z2945" s="26"/>
      <c r="AA2945" s="26"/>
      <c r="AB2945" s="26"/>
      <c r="AC2945" s="26"/>
      <c r="AD2945" s="26"/>
    </row>
    <row r="2946" spans="1:30" x14ac:dyDescent="0.25">
      <c r="A2946" s="26"/>
      <c r="B2946" s="26"/>
      <c r="C2946" s="26"/>
      <c r="D2946" s="26"/>
      <c r="E2946" s="26"/>
      <c r="F2946" s="26"/>
      <c r="G2946" s="26"/>
      <c r="H2946" s="26"/>
      <c r="I2946" s="26"/>
      <c r="J2946" s="26"/>
      <c r="K2946" s="26"/>
      <c r="L2946" s="26"/>
      <c r="M2946" s="26"/>
      <c r="N2946" s="26"/>
      <c r="O2946" s="26"/>
      <c r="P2946" s="26"/>
      <c r="Q2946" s="26"/>
      <c r="R2946" s="26"/>
      <c r="S2946" s="63"/>
      <c r="T2946" s="26"/>
      <c r="U2946" s="25"/>
      <c r="V2946" s="24"/>
      <c r="W2946" s="24"/>
      <c r="X2946" s="26"/>
      <c r="Y2946" s="26"/>
      <c r="Z2946" s="26"/>
      <c r="AA2946" s="26"/>
      <c r="AB2946" s="26"/>
      <c r="AC2946" s="26"/>
      <c r="AD2946" s="26"/>
    </row>
    <row r="2947" spans="1:30" x14ac:dyDescent="0.25">
      <c r="A2947" s="26"/>
      <c r="B2947" s="26"/>
      <c r="C2947" s="26"/>
      <c r="D2947" s="26"/>
      <c r="E2947" s="26"/>
      <c r="F2947" s="26"/>
      <c r="G2947" s="26"/>
      <c r="H2947" s="26"/>
      <c r="I2947" s="26"/>
      <c r="J2947" s="26"/>
      <c r="K2947" s="26"/>
      <c r="L2947" s="26"/>
      <c r="M2947" s="26"/>
      <c r="N2947" s="26"/>
      <c r="O2947" s="26"/>
      <c r="P2947" s="26"/>
      <c r="Q2947" s="26"/>
      <c r="R2947" s="26"/>
      <c r="S2947" s="63"/>
      <c r="T2947" s="26"/>
      <c r="U2947" s="25"/>
      <c r="V2947" s="24"/>
      <c r="W2947" s="24"/>
      <c r="X2947" s="26"/>
      <c r="Y2947" s="26"/>
      <c r="Z2947" s="26"/>
      <c r="AA2947" s="26"/>
      <c r="AB2947" s="26"/>
      <c r="AC2947" s="26"/>
      <c r="AD2947" s="26"/>
    </row>
    <row r="2948" spans="1:30" x14ac:dyDescent="0.25">
      <c r="A2948" s="26"/>
      <c r="B2948" s="26"/>
      <c r="C2948" s="26"/>
      <c r="D2948" s="26"/>
      <c r="E2948" s="26"/>
      <c r="F2948" s="26"/>
      <c r="G2948" s="26"/>
      <c r="H2948" s="26"/>
      <c r="I2948" s="26"/>
      <c r="J2948" s="26"/>
      <c r="K2948" s="26"/>
      <c r="L2948" s="26"/>
      <c r="M2948" s="26"/>
      <c r="N2948" s="26"/>
      <c r="O2948" s="26"/>
      <c r="P2948" s="26"/>
      <c r="Q2948" s="26"/>
      <c r="R2948" s="26"/>
      <c r="S2948" s="63"/>
      <c r="T2948" s="26"/>
      <c r="U2948" s="25"/>
      <c r="V2948" s="24"/>
      <c r="W2948" s="24"/>
      <c r="X2948" s="26"/>
      <c r="Y2948" s="26"/>
      <c r="Z2948" s="26"/>
      <c r="AA2948" s="26"/>
      <c r="AB2948" s="26"/>
      <c r="AC2948" s="26"/>
      <c r="AD2948" s="26"/>
    </row>
    <row r="2949" spans="1:30" x14ac:dyDescent="0.25">
      <c r="A2949" s="26"/>
      <c r="B2949" s="26"/>
      <c r="C2949" s="26"/>
      <c r="D2949" s="26"/>
      <c r="E2949" s="26"/>
      <c r="F2949" s="26"/>
      <c r="G2949" s="26"/>
      <c r="H2949" s="26"/>
      <c r="I2949" s="26"/>
      <c r="J2949" s="26"/>
      <c r="K2949" s="26"/>
      <c r="L2949" s="26"/>
      <c r="M2949" s="26"/>
      <c r="N2949" s="26"/>
      <c r="O2949" s="26"/>
      <c r="P2949" s="26"/>
      <c r="Q2949" s="26"/>
      <c r="R2949" s="26"/>
      <c r="S2949" s="63"/>
      <c r="T2949" s="26"/>
      <c r="U2949" s="33"/>
      <c r="V2949" s="24"/>
      <c r="W2949" s="24"/>
      <c r="X2949" s="26"/>
      <c r="Y2949" s="26"/>
      <c r="Z2949" s="26"/>
      <c r="AA2949" s="26"/>
      <c r="AB2949" s="26"/>
      <c r="AC2949" s="26"/>
      <c r="AD2949" s="26"/>
    </row>
    <row r="2950" spans="1:30" x14ac:dyDescent="0.25">
      <c r="A2950" s="26"/>
      <c r="B2950" s="26"/>
      <c r="C2950" s="26"/>
      <c r="D2950" s="26"/>
      <c r="E2950" s="26"/>
      <c r="F2950" s="26"/>
      <c r="G2950" s="26"/>
      <c r="H2950" s="26"/>
      <c r="I2950" s="26"/>
      <c r="J2950" s="26"/>
      <c r="K2950" s="26"/>
      <c r="L2950" s="26"/>
      <c r="M2950" s="26"/>
      <c r="N2950" s="26"/>
      <c r="O2950" s="26"/>
      <c r="P2950" s="26"/>
      <c r="Q2950" s="26"/>
      <c r="R2950" s="26"/>
      <c r="S2950" s="63"/>
      <c r="T2950" s="26"/>
      <c r="U2950" s="33"/>
      <c r="V2950" s="24"/>
      <c r="W2950" s="24"/>
      <c r="X2950" s="26"/>
      <c r="Y2950" s="26"/>
      <c r="Z2950" s="26"/>
      <c r="AA2950" s="26"/>
      <c r="AB2950" s="26"/>
      <c r="AC2950" s="26"/>
      <c r="AD2950" s="26"/>
    </row>
    <row r="2951" spans="1:30" x14ac:dyDescent="0.25">
      <c r="A2951" s="26"/>
      <c r="B2951" s="26"/>
      <c r="C2951" s="26"/>
      <c r="D2951" s="26"/>
      <c r="E2951" s="26"/>
      <c r="F2951" s="26"/>
      <c r="G2951" s="26"/>
      <c r="H2951" s="26"/>
      <c r="I2951" s="26"/>
      <c r="J2951" s="26"/>
      <c r="K2951" s="26"/>
      <c r="L2951" s="26"/>
      <c r="M2951" s="26"/>
      <c r="N2951" s="26"/>
      <c r="O2951" s="26"/>
      <c r="P2951" s="26"/>
      <c r="Q2951" s="26"/>
      <c r="R2951" s="26"/>
      <c r="S2951" s="63"/>
      <c r="T2951" s="26"/>
      <c r="U2951" s="33"/>
      <c r="V2951" s="24"/>
      <c r="W2951" s="24"/>
      <c r="X2951" s="26"/>
      <c r="Y2951" s="26"/>
      <c r="Z2951" s="26"/>
      <c r="AA2951" s="26"/>
      <c r="AB2951" s="26"/>
      <c r="AC2951" s="26"/>
      <c r="AD2951" s="26"/>
    </row>
    <row r="2952" spans="1:30" x14ac:dyDescent="0.25">
      <c r="A2952" s="26"/>
      <c r="B2952" s="26"/>
      <c r="C2952" s="26"/>
      <c r="D2952" s="26"/>
      <c r="E2952" s="26"/>
      <c r="F2952" s="26"/>
      <c r="G2952" s="26"/>
      <c r="H2952" s="26"/>
      <c r="I2952" s="26"/>
      <c r="J2952" s="26"/>
      <c r="K2952" s="26"/>
      <c r="L2952" s="26"/>
      <c r="M2952" s="26"/>
      <c r="N2952" s="26"/>
      <c r="O2952" s="26"/>
      <c r="P2952" s="26"/>
      <c r="Q2952" s="26"/>
      <c r="R2952" s="26"/>
      <c r="S2952" s="63"/>
      <c r="T2952" s="26"/>
      <c r="U2952" s="25"/>
      <c r="V2952" s="24"/>
      <c r="W2952" s="24"/>
      <c r="X2952" s="26"/>
      <c r="Y2952" s="26"/>
      <c r="Z2952" s="26"/>
      <c r="AA2952" s="26"/>
      <c r="AB2952" s="26"/>
      <c r="AC2952" s="26"/>
      <c r="AD2952" s="26"/>
    </row>
    <row r="2953" spans="1:30" x14ac:dyDescent="0.25">
      <c r="A2953" s="26"/>
      <c r="B2953" s="26"/>
      <c r="C2953" s="26"/>
      <c r="D2953" s="26"/>
      <c r="E2953" s="26"/>
      <c r="F2953" s="26"/>
      <c r="G2953" s="26"/>
      <c r="H2953" s="26"/>
      <c r="I2953" s="26"/>
      <c r="J2953" s="26"/>
      <c r="K2953" s="26"/>
      <c r="L2953" s="26"/>
      <c r="M2953" s="26"/>
      <c r="N2953" s="26"/>
      <c r="O2953" s="26"/>
      <c r="P2953" s="26"/>
      <c r="Q2953" s="26"/>
      <c r="R2953" s="26"/>
      <c r="S2953" s="63"/>
      <c r="T2953" s="26"/>
      <c r="U2953" s="25"/>
      <c r="V2953" s="24"/>
      <c r="W2953" s="24"/>
      <c r="X2953" s="26"/>
      <c r="Y2953" s="26"/>
      <c r="Z2953" s="26"/>
      <c r="AA2953" s="26"/>
      <c r="AB2953" s="26"/>
      <c r="AC2953" s="26"/>
      <c r="AD2953" s="26"/>
    </row>
    <row r="2954" spans="1:30" x14ac:dyDescent="0.25">
      <c r="A2954" s="26"/>
      <c r="B2954" s="26"/>
      <c r="C2954" s="26"/>
      <c r="D2954" s="26"/>
      <c r="E2954" s="26"/>
      <c r="F2954" s="26"/>
      <c r="G2954" s="26"/>
      <c r="H2954" s="26"/>
      <c r="I2954" s="26"/>
      <c r="J2954" s="26"/>
      <c r="K2954" s="26"/>
      <c r="L2954" s="26"/>
      <c r="M2954" s="26"/>
      <c r="N2954" s="26"/>
      <c r="O2954" s="26"/>
      <c r="P2954" s="26"/>
      <c r="Q2954" s="26"/>
      <c r="R2954" s="26"/>
      <c r="S2954" s="63"/>
      <c r="T2954" s="26"/>
      <c r="U2954" s="33"/>
      <c r="V2954" s="24"/>
      <c r="W2954" s="24"/>
      <c r="X2954" s="26"/>
      <c r="Y2954" s="26"/>
      <c r="Z2954" s="26"/>
      <c r="AA2954" s="26"/>
      <c r="AB2954" s="26"/>
      <c r="AC2954" s="26"/>
      <c r="AD2954" s="26"/>
    </row>
    <row r="2955" spans="1:30" x14ac:dyDescent="0.25">
      <c r="A2955" s="26"/>
      <c r="B2955" s="26"/>
      <c r="C2955" s="26"/>
      <c r="D2955" s="26"/>
      <c r="E2955" s="26"/>
      <c r="F2955" s="26"/>
      <c r="G2955" s="26"/>
      <c r="H2955" s="26"/>
      <c r="I2955" s="26"/>
      <c r="J2955" s="26"/>
      <c r="K2955" s="26"/>
      <c r="L2955" s="26"/>
      <c r="M2955" s="26"/>
      <c r="N2955" s="26"/>
      <c r="O2955" s="26"/>
      <c r="P2955" s="26"/>
      <c r="Q2955" s="26"/>
      <c r="R2955" s="26"/>
      <c r="S2955" s="63"/>
      <c r="T2955" s="26"/>
      <c r="U2955" s="25"/>
      <c r="V2955" s="24"/>
      <c r="W2955" s="24"/>
      <c r="X2955" s="26"/>
      <c r="Y2955" s="26"/>
      <c r="Z2955" s="26"/>
      <c r="AA2955" s="26"/>
      <c r="AB2955" s="26"/>
      <c r="AC2955" s="26"/>
      <c r="AD2955" s="26"/>
    </row>
    <row r="2956" spans="1:30" x14ac:dyDescent="0.25">
      <c r="A2956" s="26"/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  <c r="M2956" s="26"/>
      <c r="N2956" s="26"/>
      <c r="O2956" s="26"/>
      <c r="P2956" s="26"/>
      <c r="Q2956" s="26"/>
      <c r="R2956" s="26"/>
      <c r="S2956" s="63"/>
      <c r="T2956" s="26"/>
      <c r="U2956" s="25"/>
      <c r="V2956" s="24"/>
      <c r="W2956" s="24"/>
      <c r="X2956" s="26"/>
      <c r="Y2956" s="26"/>
      <c r="Z2956" s="26"/>
      <c r="AA2956" s="26"/>
      <c r="AB2956" s="26"/>
      <c r="AC2956" s="26"/>
      <c r="AD2956" s="26"/>
    </row>
    <row r="2957" spans="1:30" x14ac:dyDescent="0.25">
      <c r="A2957" s="26"/>
      <c r="B2957" s="26"/>
      <c r="C2957" s="26"/>
      <c r="D2957" s="26"/>
      <c r="E2957" s="26"/>
      <c r="F2957" s="26"/>
      <c r="G2957" s="26"/>
      <c r="H2957" s="26"/>
      <c r="I2957" s="26"/>
      <c r="J2957" s="26"/>
      <c r="K2957" s="26"/>
      <c r="L2957" s="26"/>
      <c r="M2957" s="26"/>
      <c r="N2957" s="26"/>
      <c r="O2957" s="26"/>
      <c r="P2957" s="26"/>
      <c r="Q2957" s="26"/>
      <c r="R2957" s="26"/>
      <c r="S2957" s="63"/>
      <c r="T2957" s="26"/>
      <c r="U2957" s="25"/>
      <c r="V2957" s="24"/>
      <c r="W2957" s="24"/>
      <c r="X2957" s="26"/>
      <c r="Y2957" s="26"/>
      <c r="Z2957" s="26"/>
      <c r="AA2957" s="26"/>
      <c r="AB2957" s="26"/>
      <c r="AC2957" s="26"/>
      <c r="AD2957" s="26"/>
    </row>
    <row r="2958" spans="1:30" x14ac:dyDescent="0.25">
      <c r="A2958" s="26"/>
      <c r="B2958" s="26"/>
      <c r="C2958" s="26"/>
      <c r="D2958" s="26"/>
      <c r="E2958" s="26"/>
      <c r="F2958" s="26"/>
      <c r="G2958" s="26"/>
      <c r="H2958" s="26"/>
      <c r="I2958" s="26"/>
      <c r="J2958" s="26"/>
      <c r="K2958" s="26"/>
      <c r="L2958" s="26"/>
      <c r="M2958" s="26"/>
      <c r="N2958" s="26"/>
      <c r="O2958" s="26"/>
      <c r="P2958" s="26"/>
      <c r="Q2958" s="26"/>
      <c r="R2958" s="26"/>
      <c r="S2958" s="63"/>
      <c r="T2958" s="26"/>
      <c r="U2958" s="25"/>
      <c r="V2958" s="24"/>
      <c r="W2958" s="24"/>
      <c r="X2958" s="26"/>
      <c r="Y2958" s="26"/>
      <c r="Z2958" s="26"/>
      <c r="AA2958" s="26"/>
      <c r="AB2958" s="26"/>
      <c r="AC2958" s="26"/>
      <c r="AD2958" s="26"/>
    </row>
    <row r="2959" spans="1:30" x14ac:dyDescent="0.25">
      <c r="A2959" s="26"/>
      <c r="B2959" s="26"/>
      <c r="C2959" s="26"/>
      <c r="D2959" s="26"/>
      <c r="E2959" s="26"/>
      <c r="F2959" s="26"/>
      <c r="G2959" s="26"/>
      <c r="H2959" s="26"/>
      <c r="I2959" s="26"/>
      <c r="J2959" s="26"/>
      <c r="K2959" s="26"/>
      <c r="L2959" s="26"/>
      <c r="M2959" s="26"/>
      <c r="N2959" s="26"/>
      <c r="O2959" s="26"/>
      <c r="P2959" s="26"/>
      <c r="Q2959" s="26"/>
      <c r="R2959" s="26"/>
      <c r="S2959" s="63"/>
      <c r="T2959" s="26"/>
      <c r="U2959" s="25"/>
      <c r="V2959" s="24"/>
      <c r="W2959" s="24"/>
      <c r="X2959" s="26"/>
      <c r="Y2959" s="26"/>
      <c r="Z2959" s="26"/>
      <c r="AA2959" s="26"/>
      <c r="AB2959" s="26"/>
      <c r="AC2959" s="26"/>
      <c r="AD2959" s="26"/>
    </row>
    <row r="2960" spans="1:30" x14ac:dyDescent="0.25">
      <c r="A2960" s="26"/>
      <c r="B2960" s="26"/>
      <c r="C2960" s="26"/>
      <c r="D2960" s="26"/>
      <c r="E2960" s="26"/>
      <c r="F2960" s="26"/>
      <c r="G2960" s="26"/>
      <c r="H2960" s="26"/>
      <c r="I2960" s="26"/>
      <c r="J2960" s="26"/>
      <c r="K2960" s="26"/>
      <c r="L2960" s="26"/>
      <c r="M2960" s="26"/>
      <c r="N2960" s="26"/>
      <c r="O2960" s="26"/>
      <c r="P2960" s="26"/>
      <c r="Q2960" s="26"/>
      <c r="R2960" s="26"/>
      <c r="S2960" s="63"/>
      <c r="T2960" s="26"/>
      <c r="U2960" s="25"/>
      <c r="V2960" s="24"/>
      <c r="W2960" s="24"/>
      <c r="X2960" s="26"/>
      <c r="Y2960" s="26"/>
      <c r="Z2960" s="26"/>
      <c r="AA2960" s="26"/>
      <c r="AB2960" s="26"/>
      <c r="AC2960" s="26"/>
      <c r="AD2960" s="26"/>
    </row>
    <row r="2961" spans="1:30" x14ac:dyDescent="0.25">
      <c r="A2961" s="26"/>
      <c r="B2961" s="26"/>
      <c r="C2961" s="26"/>
      <c r="D2961" s="26"/>
      <c r="E2961" s="26"/>
      <c r="F2961" s="26"/>
      <c r="G2961" s="26"/>
      <c r="H2961" s="26"/>
      <c r="I2961" s="26"/>
      <c r="J2961" s="26"/>
      <c r="K2961" s="26"/>
      <c r="L2961" s="26"/>
      <c r="M2961" s="26"/>
      <c r="N2961" s="26"/>
      <c r="O2961" s="26"/>
      <c r="P2961" s="26"/>
      <c r="Q2961" s="26"/>
      <c r="R2961" s="26"/>
      <c r="S2961" s="63"/>
      <c r="T2961" s="26"/>
      <c r="U2961" s="25"/>
      <c r="V2961" s="24"/>
      <c r="W2961" s="24"/>
      <c r="X2961" s="26"/>
      <c r="Y2961" s="26"/>
      <c r="Z2961" s="26"/>
      <c r="AA2961" s="26"/>
      <c r="AB2961" s="26"/>
      <c r="AC2961" s="26"/>
      <c r="AD2961" s="26"/>
    </row>
    <row r="2962" spans="1:30" x14ac:dyDescent="0.25">
      <c r="A2962" s="26"/>
      <c r="B2962" s="26"/>
      <c r="C2962" s="26"/>
      <c r="D2962" s="26"/>
      <c r="E2962" s="26"/>
      <c r="F2962" s="26"/>
      <c r="G2962" s="26"/>
      <c r="H2962" s="26"/>
      <c r="I2962" s="26"/>
      <c r="J2962" s="26"/>
      <c r="K2962" s="26"/>
      <c r="L2962" s="26"/>
      <c r="M2962" s="26"/>
      <c r="N2962" s="26"/>
      <c r="O2962" s="26"/>
      <c r="P2962" s="26"/>
      <c r="Q2962" s="26"/>
      <c r="R2962" s="26"/>
      <c r="S2962" s="63"/>
      <c r="T2962" s="26"/>
      <c r="U2962" s="33"/>
      <c r="V2962" s="24"/>
      <c r="W2962" s="24"/>
      <c r="X2962" s="26"/>
      <c r="Y2962" s="26"/>
      <c r="Z2962" s="26"/>
      <c r="AA2962" s="26"/>
      <c r="AB2962" s="26"/>
      <c r="AC2962" s="26"/>
      <c r="AD2962" s="26"/>
    </row>
    <row r="2963" spans="1:30" x14ac:dyDescent="0.25">
      <c r="A2963" s="26"/>
      <c r="B2963" s="26"/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6"/>
      <c r="N2963" s="26"/>
      <c r="O2963" s="26"/>
      <c r="P2963" s="26"/>
      <c r="Q2963" s="26"/>
      <c r="R2963" s="26"/>
      <c r="S2963" s="63"/>
      <c r="T2963" s="26"/>
      <c r="U2963" s="25"/>
      <c r="V2963" s="24"/>
      <c r="W2963" s="24"/>
      <c r="X2963" s="26"/>
      <c r="Y2963" s="26"/>
      <c r="Z2963" s="26"/>
      <c r="AA2963" s="26"/>
      <c r="AB2963" s="26"/>
      <c r="AC2963" s="26"/>
      <c r="AD2963" s="26"/>
    </row>
    <row r="2964" spans="1:30" x14ac:dyDescent="0.25">
      <c r="A2964" s="26"/>
      <c r="B2964" s="26"/>
      <c r="C2964" s="26"/>
      <c r="D2964" s="26"/>
      <c r="E2964" s="26"/>
      <c r="F2964" s="26"/>
      <c r="G2964" s="26"/>
      <c r="H2964" s="26"/>
      <c r="I2964" s="26"/>
      <c r="J2964" s="26"/>
      <c r="K2964" s="26"/>
      <c r="L2964" s="26"/>
      <c r="M2964" s="26"/>
      <c r="N2964" s="26"/>
      <c r="O2964" s="26"/>
      <c r="P2964" s="26"/>
      <c r="Q2964" s="26"/>
      <c r="R2964" s="26"/>
      <c r="S2964" s="63"/>
      <c r="T2964" s="26"/>
      <c r="U2964" s="25"/>
      <c r="V2964" s="24"/>
      <c r="W2964" s="24"/>
      <c r="X2964" s="26"/>
      <c r="Y2964" s="26"/>
      <c r="Z2964" s="26"/>
      <c r="AA2964" s="26"/>
      <c r="AB2964" s="26"/>
      <c r="AC2964" s="26"/>
      <c r="AD2964" s="26"/>
    </row>
    <row r="2965" spans="1:30" x14ac:dyDescent="0.25">
      <c r="A2965" s="26"/>
      <c r="B2965" s="26"/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6"/>
      <c r="N2965" s="26"/>
      <c r="O2965" s="26"/>
      <c r="P2965" s="26"/>
      <c r="Q2965" s="26"/>
      <c r="R2965" s="26"/>
      <c r="S2965" s="63"/>
      <c r="T2965" s="26"/>
      <c r="U2965" s="25"/>
      <c r="V2965" s="24"/>
      <c r="W2965" s="24"/>
      <c r="X2965" s="26"/>
      <c r="Y2965" s="26"/>
      <c r="Z2965" s="26"/>
      <c r="AA2965" s="26"/>
      <c r="AB2965" s="26"/>
      <c r="AC2965" s="26"/>
      <c r="AD2965" s="26"/>
    </row>
    <row r="2966" spans="1:30" x14ac:dyDescent="0.25">
      <c r="A2966" s="26"/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  <c r="M2966" s="26"/>
      <c r="N2966" s="26"/>
      <c r="O2966" s="26"/>
      <c r="P2966" s="26"/>
      <c r="Q2966" s="26"/>
      <c r="R2966" s="26"/>
      <c r="S2966" s="63"/>
      <c r="T2966" s="26"/>
      <c r="U2966" s="25"/>
      <c r="V2966" s="24"/>
      <c r="W2966" s="24"/>
      <c r="X2966" s="26"/>
      <c r="Y2966" s="26"/>
      <c r="Z2966" s="26"/>
      <c r="AA2966" s="26"/>
      <c r="AB2966" s="26"/>
      <c r="AC2966" s="26"/>
      <c r="AD2966" s="26"/>
    </row>
    <row r="2967" spans="1:30" x14ac:dyDescent="0.25">
      <c r="A2967" s="26"/>
      <c r="B2967" s="26"/>
      <c r="C2967" s="26"/>
      <c r="D2967" s="26"/>
      <c r="E2967" s="26"/>
      <c r="F2967" s="26"/>
      <c r="G2967" s="26"/>
      <c r="H2967" s="26"/>
      <c r="I2967" s="26"/>
      <c r="J2967" s="26"/>
      <c r="K2967" s="26"/>
      <c r="L2967" s="26"/>
      <c r="M2967" s="26"/>
      <c r="N2967" s="26"/>
      <c r="O2967" s="26"/>
      <c r="P2967" s="26"/>
      <c r="Q2967" s="26"/>
      <c r="R2967" s="26"/>
      <c r="S2967" s="63"/>
      <c r="T2967" s="26"/>
      <c r="U2967" s="25"/>
      <c r="V2967" s="24"/>
      <c r="W2967" s="24"/>
      <c r="X2967" s="26"/>
      <c r="Y2967" s="26"/>
      <c r="Z2967" s="26"/>
      <c r="AA2967" s="26"/>
      <c r="AB2967" s="26"/>
      <c r="AC2967" s="26"/>
      <c r="AD2967" s="26"/>
    </row>
    <row r="2968" spans="1:30" x14ac:dyDescent="0.25">
      <c r="A2968" s="26"/>
      <c r="B2968" s="26"/>
      <c r="C2968" s="26"/>
      <c r="D2968" s="26"/>
      <c r="E2968" s="26"/>
      <c r="F2968" s="26"/>
      <c r="G2968" s="26"/>
      <c r="H2968" s="26"/>
      <c r="I2968" s="26"/>
      <c r="J2968" s="26"/>
      <c r="K2968" s="26"/>
      <c r="L2968" s="26"/>
      <c r="M2968" s="26"/>
      <c r="N2968" s="26"/>
      <c r="O2968" s="26"/>
      <c r="P2968" s="26"/>
      <c r="Q2968" s="26"/>
      <c r="R2968" s="26"/>
      <c r="S2968" s="63"/>
      <c r="T2968" s="26"/>
      <c r="U2968" s="25"/>
      <c r="V2968" s="24"/>
      <c r="W2968" s="24"/>
      <c r="X2968" s="26"/>
      <c r="Y2968" s="26"/>
      <c r="Z2968" s="26"/>
      <c r="AA2968" s="26"/>
      <c r="AB2968" s="26"/>
      <c r="AC2968" s="26"/>
      <c r="AD2968" s="26"/>
    </row>
    <row r="2969" spans="1:30" x14ac:dyDescent="0.25">
      <c r="A2969" s="26"/>
      <c r="B2969" s="26"/>
      <c r="C2969" s="26"/>
      <c r="D2969" s="26"/>
      <c r="E2969" s="26"/>
      <c r="F2969" s="26"/>
      <c r="G2969" s="26"/>
      <c r="H2969" s="26"/>
      <c r="I2969" s="26"/>
      <c r="J2969" s="26"/>
      <c r="K2969" s="26"/>
      <c r="L2969" s="26"/>
      <c r="M2969" s="26"/>
      <c r="N2969" s="26"/>
      <c r="O2969" s="26"/>
      <c r="P2969" s="26"/>
      <c r="Q2969" s="26"/>
      <c r="R2969" s="26"/>
      <c r="S2969" s="63"/>
      <c r="T2969" s="26"/>
      <c r="U2969" s="25"/>
      <c r="V2969" s="24"/>
      <c r="W2969" s="24"/>
      <c r="X2969" s="26"/>
      <c r="Y2969" s="26"/>
      <c r="Z2969" s="26"/>
      <c r="AA2969" s="26"/>
      <c r="AB2969" s="26"/>
      <c r="AC2969" s="26"/>
      <c r="AD2969" s="26"/>
    </row>
    <row r="2970" spans="1:30" x14ac:dyDescent="0.25">
      <c r="A2970" s="26"/>
      <c r="B2970" s="26"/>
      <c r="C2970" s="26"/>
      <c r="D2970" s="26"/>
      <c r="E2970" s="26"/>
      <c r="F2970" s="26"/>
      <c r="G2970" s="26"/>
      <c r="H2970" s="26"/>
      <c r="I2970" s="26"/>
      <c r="J2970" s="26"/>
      <c r="K2970" s="26"/>
      <c r="L2970" s="26"/>
      <c r="M2970" s="26"/>
      <c r="N2970" s="26"/>
      <c r="O2970" s="26"/>
      <c r="P2970" s="26"/>
      <c r="Q2970" s="26"/>
      <c r="R2970" s="26"/>
      <c r="S2970" s="63"/>
      <c r="T2970" s="26"/>
      <c r="U2970" s="25"/>
      <c r="V2970" s="24"/>
      <c r="W2970" s="24"/>
      <c r="X2970" s="26"/>
      <c r="Y2970" s="26"/>
      <c r="Z2970" s="26"/>
      <c r="AA2970" s="26"/>
      <c r="AB2970" s="26"/>
      <c r="AC2970" s="26"/>
      <c r="AD2970" s="26"/>
    </row>
    <row r="2971" spans="1:30" x14ac:dyDescent="0.25">
      <c r="A2971" s="26"/>
      <c r="B2971" s="26"/>
      <c r="C2971" s="26"/>
      <c r="D2971" s="26"/>
      <c r="E2971" s="26"/>
      <c r="F2971" s="26"/>
      <c r="G2971" s="26"/>
      <c r="H2971" s="26"/>
      <c r="I2971" s="26"/>
      <c r="J2971" s="26"/>
      <c r="K2971" s="26"/>
      <c r="L2971" s="26"/>
      <c r="M2971" s="26"/>
      <c r="N2971" s="26"/>
      <c r="O2971" s="26"/>
      <c r="P2971" s="26"/>
      <c r="Q2971" s="26"/>
      <c r="R2971" s="26"/>
      <c r="S2971" s="63"/>
      <c r="T2971" s="26"/>
      <c r="U2971" s="25"/>
      <c r="V2971" s="24"/>
      <c r="W2971" s="24"/>
      <c r="X2971" s="26"/>
      <c r="Y2971" s="26"/>
      <c r="Z2971" s="26"/>
      <c r="AA2971" s="26"/>
      <c r="AB2971" s="26"/>
      <c r="AC2971" s="26"/>
      <c r="AD2971" s="26"/>
    </row>
    <row r="2972" spans="1:30" x14ac:dyDescent="0.25">
      <c r="A2972" s="26"/>
      <c r="B2972" s="26"/>
      <c r="C2972" s="26"/>
      <c r="D2972" s="26"/>
      <c r="E2972" s="26"/>
      <c r="F2972" s="26"/>
      <c r="G2972" s="26"/>
      <c r="H2972" s="26"/>
      <c r="I2972" s="26"/>
      <c r="J2972" s="26"/>
      <c r="K2972" s="26"/>
      <c r="L2972" s="26"/>
      <c r="M2972" s="26"/>
      <c r="N2972" s="26"/>
      <c r="O2972" s="26"/>
      <c r="P2972" s="26"/>
      <c r="Q2972" s="26"/>
      <c r="R2972" s="26"/>
      <c r="S2972" s="63"/>
      <c r="T2972" s="26"/>
      <c r="U2972" s="25"/>
      <c r="V2972" s="24"/>
      <c r="W2972" s="24"/>
      <c r="X2972" s="26"/>
      <c r="Y2972" s="26"/>
      <c r="Z2972" s="26"/>
      <c r="AA2972" s="26"/>
      <c r="AB2972" s="26"/>
      <c r="AC2972" s="26"/>
      <c r="AD2972" s="26"/>
    </row>
    <row r="2973" spans="1:30" x14ac:dyDescent="0.25">
      <c r="A2973" s="26"/>
      <c r="B2973" s="26"/>
      <c r="C2973" s="26"/>
      <c r="D2973" s="26"/>
      <c r="E2973" s="26"/>
      <c r="F2973" s="26"/>
      <c r="G2973" s="26"/>
      <c r="H2973" s="26"/>
      <c r="I2973" s="26"/>
      <c r="J2973" s="26"/>
      <c r="K2973" s="26"/>
      <c r="L2973" s="26"/>
      <c r="M2973" s="26"/>
      <c r="N2973" s="26"/>
      <c r="O2973" s="26"/>
      <c r="P2973" s="26"/>
      <c r="Q2973" s="26"/>
      <c r="R2973" s="26"/>
      <c r="S2973" s="63"/>
      <c r="T2973" s="26"/>
      <c r="U2973" s="25"/>
      <c r="V2973" s="24"/>
      <c r="W2973" s="24"/>
      <c r="X2973" s="26"/>
      <c r="Y2973" s="26"/>
      <c r="Z2973" s="26"/>
      <c r="AA2973" s="26"/>
      <c r="AB2973" s="26"/>
      <c r="AC2973" s="26"/>
      <c r="AD2973" s="26"/>
    </row>
    <row r="2974" spans="1:30" x14ac:dyDescent="0.25">
      <c r="A2974" s="26"/>
      <c r="B2974" s="26"/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6"/>
      <c r="N2974" s="26"/>
      <c r="O2974" s="26"/>
      <c r="P2974" s="26"/>
      <c r="Q2974" s="26"/>
      <c r="R2974" s="26"/>
      <c r="S2974" s="63"/>
      <c r="T2974" s="26"/>
      <c r="U2974" s="25"/>
      <c r="V2974" s="24"/>
      <c r="W2974" s="24"/>
      <c r="X2974" s="26"/>
      <c r="Y2974" s="26"/>
      <c r="Z2974" s="26"/>
      <c r="AA2974" s="26"/>
      <c r="AB2974" s="26"/>
      <c r="AC2974" s="26"/>
      <c r="AD2974" s="26"/>
    </row>
    <row r="2975" spans="1:30" x14ac:dyDescent="0.25">
      <c r="A2975" s="26"/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  <c r="N2975" s="26"/>
      <c r="O2975" s="26"/>
      <c r="P2975" s="26"/>
      <c r="Q2975" s="26"/>
      <c r="R2975" s="26"/>
      <c r="S2975" s="63"/>
      <c r="T2975" s="26"/>
      <c r="U2975" s="25"/>
      <c r="V2975" s="24"/>
      <c r="W2975" s="24"/>
      <c r="X2975" s="26"/>
      <c r="Y2975" s="26"/>
      <c r="Z2975" s="26"/>
      <c r="AA2975" s="26"/>
      <c r="AB2975" s="26"/>
      <c r="AC2975" s="26"/>
      <c r="AD2975" s="26"/>
    </row>
    <row r="2976" spans="1:30" x14ac:dyDescent="0.25">
      <c r="A2976" s="26"/>
      <c r="B2976" s="26"/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6"/>
      <c r="N2976" s="26"/>
      <c r="O2976" s="26"/>
      <c r="P2976" s="26"/>
      <c r="Q2976" s="26"/>
      <c r="R2976" s="26"/>
      <c r="S2976" s="63"/>
      <c r="T2976" s="26"/>
      <c r="U2976" s="25"/>
      <c r="V2976" s="24"/>
      <c r="W2976" s="24"/>
      <c r="X2976" s="26"/>
      <c r="Y2976" s="26"/>
      <c r="Z2976" s="26"/>
      <c r="AA2976" s="26"/>
      <c r="AB2976" s="26"/>
      <c r="AC2976" s="26"/>
      <c r="AD2976" s="26"/>
    </row>
    <row r="2977" spans="1:30" x14ac:dyDescent="0.25">
      <c r="A2977" s="26"/>
      <c r="B2977" s="26"/>
      <c r="C2977" s="26"/>
      <c r="D2977" s="26"/>
      <c r="E2977" s="26"/>
      <c r="F2977" s="26"/>
      <c r="G2977" s="26"/>
      <c r="H2977" s="26"/>
      <c r="I2977" s="26"/>
      <c r="J2977" s="26"/>
      <c r="K2977" s="26"/>
      <c r="L2977" s="26"/>
      <c r="M2977" s="26"/>
      <c r="N2977" s="26"/>
      <c r="O2977" s="26"/>
      <c r="P2977" s="26"/>
      <c r="Q2977" s="26"/>
      <c r="R2977" s="26"/>
      <c r="S2977" s="63"/>
      <c r="T2977" s="26"/>
      <c r="U2977" s="33"/>
      <c r="V2977" s="24"/>
      <c r="W2977" s="24"/>
      <c r="X2977" s="26"/>
      <c r="Y2977" s="26"/>
      <c r="Z2977" s="26"/>
      <c r="AA2977" s="26"/>
      <c r="AB2977" s="26"/>
      <c r="AC2977" s="26"/>
      <c r="AD2977" s="26"/>
    </row>
    <row r="2978" spans="1:30" x14ac:dyDescent="0.25">
      <c r="A2978" s="26"/>
      <c r="B2978" s="26"/>
      <c r="C2978" s="26"/>
      <c r="D2978" s="26"/>
      <c r="E2978" s="26"/>
      <c r="F2978" s="26"/>
      <c r="G2978" s="26"/>
      <c r="H2978" s="26"/>
      <c r="I2978" s="26"/>
      <c r="J2978" s="26"/>
      <c r="K2978" s="26"/>
      <c r="L2978" s="26"/>
      <c r="M2978" s="26"/>
      <c r="N2978" s="26"/>
      <c r="O2978" s="26"/>
      <c r="P2978" s="26"/>
      <c r="Q2978" s="26"/>
      <c r="R2978" s="26"/>
      <c r="S2978" s="63"/>
      <c r="T2978" s="26"/>
      <c r="U2978" s="25"/>
      <c r="V2978" s="24"/>
      <c r="W2978" s="24"/>
      <c r="X2978" s="26"/>
      <c r="Y2978" s="26"/>
      <c r="Z2978" s="26"/>
      <c r="AA2978" s="26"/>
      <c r="AB2978" s="26"/>
      <c r="AC2978" s="26"/>
      <c r="AD2978" s="26"/>
    </row>
    <row r="2979" spans="1:30" x14ac:dyDescent="0.25">
      <c r="A2979" s="26"/>
      <c r="B2979" s="26"/>
      <c r="C2979" s="26"/>
      <c r="D2979" s="26"/>
      <c r="E2979" s="26"/>
      <c r="F2979" s="26"/>
      <c r="G2979" s="26"/>
      <c r="H2979" s="26"/>
      <c r="I2979" s="26"/>
      <c r="J2979" s="26"/>
      <c r="K2979" s="26"/>
      <c r="L2979" s="26"/>
      <c r="M2979" s="26"/>
      <c r="N2979" s="26"/>
      <c r="O2979" s="26"/>
      <c r="P2979" s="26"/>
      <c r="Q2979" s="26"/>
      <c r="R2979" s="26"/>
      <c r="S2979" s="63"/>
      <c r="T2979" s="26"/>
      <c r="U2979" s="25"/>
      <c r="V2979" s="24"/>
      <c r="W2979" s="24"/>
      <c r="X2979" s="26"/>
      <c r="Y2979" s="26"/>
      <c r="Z2979" s="26"/>
      <c r="AA2979" s="26"/>
      <c r="AB2979" s="26"/>
      <c r="AC2979" s="26"/>
      <c r="AD2979" s="26"/>
    </row>
    <row r="2980" spans="1:30" x14ac:dyDescent="0.25">
      <c r="A2980" s="26"/>
      <c r="B2980" s="26"/>
      <c r="C2980" s="26"/>
      <c r="D2980" s="26"/>
      <c r="E2980" s="26"/>
      <c r="F2980" s="26"/>
      <c r="G2980" s="26"/>
      <c r="H2980" s="26"/>
      <c r="I2980" s="26"/>
      <c r="J2980" s="26"/>
      <c r="K2980" s="26"/>
      <c r="L2980" s="26"/>
      <c r="M2980" s="26"/>
      <c r="N2980" s="26"/>
      <c r="O2980" s="26"/>
      <c r="P2980" s="26"/>
      <c r="Q2980" s="26"/>
      <c r="R2980" s="26"/>
      <c r="S2980" s="63"/>
      <c r="T2980" s="26"/>
      <c r="U2980" s="25"/>
      <c r="V2980" s="24"/>
      <c r="W2980" s="24"/>
      <c r="X2980" s="26"/>
      <c r="Y2980" s="26"/>
      <c r="Z2980" s="26"/>
      <c r="AA2980" s="26"/>
      <c r="AB2980" s="26"/>
      <c r="AC2980" s="26"/>
      <c r="AD2980" s="26"/>
    </row>
    <row r="2981" spans="1:30" x14ac:dyDescent="0.25">
      <c r="A2981" s="26"/>
      <c r="B2981" s="26"/>
      <c r="C2981" s="26"/>
      <c r="D2981" s="26"/>
      <c r="E2981" s="26"/>
      <c r="F2981" s="26"/>
      <c r="G2981" s="26"/>
      <c r="H2981" s="26"/>
      <c r="I2981" s="26"/>
      <c r="J2981" s="26"/>
      <c r="K2981" s="26"/>
      <c r="L2981" s="26"/>
      <c r="M2981" s="26"/>
      <c r="N2981" s="26"/>
      <c r="O2981" s="26"/>
      <c r="P2981" s="26"/>
      <c r="Q2981" s="26"/>
      <c r="R2981" s="26"/>
      <c r="S2981" s="63"/>
      <c r="T2981" s="26"/>
      <c r="U2981" s="25"/>
      <c r="V2981" s="24"/>
      <c r="W2981" s="24"/>
      <c r="X2981" s="26"/>
      <c r="Y2981" s="26"/>
      <c r="Z2981" s="26"/>
      <c r="AA2981" s="26"/>
      <c r="AB2981" s="26"/>
      <c r="AC2981" s="26"/>
      <c r="AD2981" s="26"/>
    </row>
    <row r="2982" spans="1:30" x14ac:dyDescent="0.25">
      <c r="A2982" s="26"/>
      <c r="B2982" s="26"/>
      <c r="C2982" s="26"/>
      <c r="D2982" s="26"/>
      <c r="E2982" s="26"/>
      <c r="F2982" s="26"/>
      <c r="G2982" s="26"/>
      <c r="H2982" s="26"/>
      <c r="I2982" s="26"/>
      <c r="J2982" s="26"/>
      <c r="K2982" s="26"/>
      <c r="L2982" s="26"/>
      <c r="M2982" s="26"/>
      <c r="N2982" s="26"/>
      <c r="O2982" s="26"/>
      <c r="P2982" s="26"/>
      <c r="Q2982" s="26"/>
      <c r="R2982" s="26"/>
      <c r="S2982" s="63"/>
      <c r="T2982" s="26"/>
      <c r="U2982" s="25"/>
      <c r="V2982" s="24"/>
      <c r="W2982" s="24"/>
      <c r="X2982" s="26"/>
      <c r="Y2982" s="26"/>
      <c r="Z2982" s="26"/>
      <c r="AA2982" s="26"/>
      <c r="AB2982" s="26"/>
      <c r="AC2982" s="26"/>
      <c r="AD2982" s="26"/>
    </row>
    <row r="2983" spans="1:30" x14ac:dyDescent="0.25">
      <c r="A2983" s="26"/>
      <c r="B2983" s="26"/>
      <c r="C2983" s="26"/>
      <c r="D2983" s="26"/>
      <c r="E2983" s="26"/>
      <c r="F2983" s="26"/>
      <c r="G2983" s="26"/>
      <c r="H2983" s="26"/>
      <c r="I2983" s="26"/>
      <c r="J2983" s="26"/>
      <c r="K2983" s="26"/>
      <c r="L2983" s="26"/>
      <c r="M2983" s="26"/>
      <c r="N2983" s="26"/>
      <c r="O2983" s="26"/>
      <c r="P2983" s="26"/>
      <c r="Q2983" s="26"/>
      <c r="R2983" s="26"/>
      <c r="S2983" s="63"/>
      <c r="T2983" s="26"/>
      <c r="U2983" s="25"/>
      <c r="V2983" s="24"/>
      <c r="W2983" s="24"/>
      <c r="X2983" s="26"/>
      <c r="Y2983" s="26"/>
      <c r="Z2983" s="26"/>
      <c r="AA2983" s="26"/>
      <c r="AB2983" s="26"/>
      <c r="AC2983" s="26"/>
      <c r="AD2983" s="26"/>
    </row>
    <row r="2984" spans="1:30" x14ac:dyDescent="0.25">
      <c r="A2984" s="26"/>
      <c r="B2984" s="26"/>
      <c r="C2984" s="26"/>
      <c r="D2984" s="26"/>
      <c r="E2984" s="26"/>
      <c r="F2984" s="26"/>
      <c r="G2984" s="26"/>
      <c r="H2984" s="26"/>
      <c r="I2984" s="26"/>
      <c r="J2984" s="26"/>
      <c r="K2984" s="26"/>
      <c r="L2984" s="26"/>
      <c r="M2984" s="26"/>
      <c r="N2984" s="26"/>
      <c r="O2984" s="26"/>
      <c r="P2984" s="26"/>
      <c r="Q2984" s="26"/>
      <c r="R2984" s="26"/>
      <c r="S2984" s="63"/>
      <c r="T2984" s="26"/>
      <c r="U2984" s="25"/>
      <c r="V2984" s="24"/>
      <c r="W2984" s="24"/>
      <c r="X2984" s="26"/>
      <c r="Y2984" s="26"/>
      <c r="Z2984" s="26"/>
      <c r="AA2984" s="26"/>
      <c r="AB2984" s="26"/>
      <c r="AC2984" s="26"/>
      <c r="AD2984" s="26"/>
    </row>
    <row r="2985" spans="1:30" x14ac:dyDescent="0.25">
      <c r="A2985" s="26"/>
      <c r="B2985" s="26"/>
      <c r="C2985" s="26"/>
      <c r="D2985" s="26"/>
      <c r="E2985" s="26"/>
      <c r="F2985" s="26"/>
      <c r="G2985" s="26"/>
      <c r="H2985" s="26"/>
      <c r="I2985" s="26"/>
      <c r="J2985" s="26"/>
      <c r="K2985" s="26"/>
      <c r="L2985" s="26"/>
      <c r="M2985" s="26"/>
      <c r="N2985" s="26"/>
      <c r="O2985" s="26"/>
      <c r="P2985" s="26"/>
      <c r="Q2985" s="26"/>
      <c r="R2985" s="26"/>
      <c r="S2985" s="63"/>
      <c r="T2985" s="26"/>
      <c r="U2985" s="33"/>
      <c r="V2985" s="24"/>
      <c r="W2985" s="24"/>
      <c r="X2985" s="26"/>
      <c r="Y2985" s="26"/>
      <c r="Z2985" s="26"/>
      <c r="AA2985" s="26"/>
      <c r="AB2985" s="26"/>
      <c r="AC2985" s="26"/>
      <c r="AD2985" s="26"/>
    </row>
    <row r="2986" spans="1:30" x14ac:dyDescent="0.25">
      <c r="A2986" s="26"/>
      <c r="B2986" s="26"/>
      <c r="C2986" s="26"/>
      <c r="D2986" s="26"/>
      <c r="E2986" s="26"/>
      <c r="F2986" s="26"/>
      <c r="G2986" s="26"/>
      <c r="H2986" s="26"/>
      <c r="I2986" s="26"/>
      <c r="J2986" s="26"/>
      <c r="K2986" s="26"/>
      <c r="L2986" s="26"/>
      <c r="M2986" s="26"/>
      <c r="N2986" s="26"/>
      <c r="O2986" s="26"/>
      <c r="P2986" s="26"/>
      <c r="Q2986" s="26"/>
      <c r="R2986" s="26"/>
      <c r="S2986" s="63"/>
      <c r="T2986" s="26"/>
      <c r="U2986" s="33"/>
      <c r="V2986" s="24"/>
      <c r="W2986" s="24"/>
      <c r="X2986" s="26"/>
      <c r="Y2986" s="26"/>
      <c r="Z2986" s="26"/>
      <c r="AA2986" s="26"/>
      <c r="AB2986" s="26"/>
      <c r="AC2986" s="26"/>
      <c r="AD2986" s="26"/>
    </row>
    <row r="2987" spans="1:30" x14ac:dyDescent="0.25">
      <c r="A2987" s="26"/>
      <c r="B2987" s="26"/>
      <c r="C2987" s="26"/>
      <c r="D2987" s="26"/>
      <c r="E2987" s="26"/>
      <c r="F2987" s="26"/>
      <c r="G2987" s="26"/>
      <c r="H2987" s="26"/>
      <c r="I2987" s="26"/>
      <c r="J2987" s="26"/>
      <c r="K2987" s="26"/>
      <c r="L2987" s="26"/>
      <c r="M2987" s="26"/>
      <c r="N2987" s="26"/>
      <c r="O2987" s="26"/>
      <c r="P2987" s="26"/>
      <c r="Q2987" s="26"/>
      <c r="R2987" s="26"/>
      <c r="S2987" s="63"/>
      <c r="T2987" s="26"/>
      <c r="U2987" s="33"/>
      <c r="V2987" s="24"/>
      <c r="W2987" s="24"/>
      <c r="X2987" s="26"/>
      <c r="Y2987" s="26"/>
      <c r="Z2987" s="26"/>
      <c r="AA2987" s="26"/>
      <c r="AB2987" s="26"/>
      <c r="AC2987" s="26"/>
      <c r="AD2987" s="26"/>
    </row>
    <row r="2988" spans="1:30" x14ac:dyDescent="0.25">
      <c r="A2988" s="26"/>
      <c r="B2988" s="26"/>
      <c r="C2988" s="26"/>
      <c r="D2988" s="26"/>
      <c r="E2988" s="26"/>
      <c r="F2988" s="26"/>
      <c r="G2988" s="26"/>
      <c r="H2988" s="26"/>
      <c r="I2988" s="26"/>
      <c r="J2988" s="26"/>
      <c r="K2988" s="26"/>
      <c r="L2988" s="26"/>
      <c r="M2988" s="26"/>
      <c r="N2988" s="26"/>
      <c r="O2988" s="26"/>
      <c r="P2988" s="26"/>
      <c r="Q2988" s="26"/>
      <c r="R2988" s="26"/>
      <c r="S2988" s="63"/>
      <c r="T2988" s="26"/>
      <c r="U2988" s="25"/>
      <c r="V2988" s="24"/>
      <c r="W2988" s="24"/>
      <c r="X2988" s="26"/>
      <c r="Y2988" s="26"/>
      <c r="Z2988" s="26"/>
      <c r="AA2988" s="26"/>
      <c r="AB2988" s="26"/>
      <c r="AC2988" s="26"/>
      <c r="AD2988" s="26"/>
    </row>
    <row r="2989" spans="1:30" x14ac:dyDescent="0.25">
      <c r="A2989" s="26"/>
      <c r="B2989" s="26"/>
      <c r="C2989" s="26"/>
      <c r="D2989" s="26"/>
      <c r="E2989" s="26"/>
      <c r="F2989" s="26"/>
      <c r="G2989" s="26"/>
      <c r="H2989" s="26"/>
      <c r="I2989" s="26"/>
      <c r="J2989" s="26"/>
      <c r="K2989" s="26"/>
      <c r="L2989" s="26"/>
      <c r="M2989" s="26"/>
      <c r="N2989" s="26"/>
      <c r="O2989" s="26"/>
      <c r="P2989" s="26"/>
      <c r="Q2989" s="26"/>
      <c r="R2989" s="26"/>
      <c r="S2989" s="63"/>
      <c r="T2989" s="26"/>
      <c r="U2989" s="25"/>
      <c r="V2989" s="24"/>
      <c r="W2989" s="24"/>
      <c r="X2989" s="26"/>
      <c r="Y2989" s="26"/>
      <c r="Z2989" s="26"/>
      <c r="AA2989" s="26"/>
      <c r="AB2989" s="26"/>
      <c r="AC2989" s="26"/>
      <c r="AD2989" s="26"/>
    </row>
    <row r="2990" spans="1:30" x14ac:dyDescent="0.25">
      <c r="A2990" s="26"/>
      <c r="B2990" s="26"/>
      <c r="C2990" s="26"/>
      <c r="D2990" s="26"/>
      <c r="E2990" s="26"/>
      <c r="F2990" s="26"/>
      <c r="G2990" s="26"/>
      <c r="H2990" s="26"/>
      <c r="I2990" s="26"/>
      <c r="J2990" s="26"/>
      <c r="K2990" s="26"/>
      <c r="L2990" s="26"/>
      <c r="M2990" s="26"/>
      <c r="N2990" s="26"/>
      <c r="O2990" s="26"/>
      <c r="P2990" s="26"/>
      <c r="Q2990" s="26"/>
      <c r="R2990" s="26"/>
      <c r="S2990" s="63"/>
      <c r="T2990" s="26"/>
      <c r="U2990" s="25"/>
      <c r="V2990" s="24"/>
      <c r="W2990" s="24"/>
      <c r="X2990" s="26"/>
      <c r="Y2990" s="26"/>
      <c r="Z2990" s="26"/>
      <c r="AA2990" s="26"/>
      <c r="AB2990" s="26"/>
      <c r="AC2990" s="26"/>
      <c r="AD2990" s="26"/>
    </row>
    <row r="2991" spans="1:30" x14ac:dyDescent="0.25">
      <c r="A2991" s="26"/>
      <c r="B2991" s="26"/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6"/>
      <c r="N2991" s="26"/>
      <c r="O2991" s="26"/>
      <c r="P2991" s="26"/>
      <c r="Q2991" s="26"/>
      <c r="R2991" s="26"/>
      <c r="S2991" s="63"/>
      <c r="T2991" s="26"/>
      <c r="U2991" s="25"/>
      <c r="V2991" s="24"/>
      <c r="W2991" s="24"/>
      <c r="X2991" s="26"/>
      <c r="Y2991" s="26"/>
      <c r="Z2991" s="26"/>
      <c r="AA2991" s="26"/>
      <c r="AB2991" s="26"/>
      <c r="AC2991" s="26"/>
      <c r="AD2991" s="26"/>
    </row>
    <row r="2992" spans="1:30" x14ac:dyDescent="0.25">
      <c r="A2992" s="26"/>
      <c r="B2992" s="26"/>
      <c r="C2992" s="26"/>
      <c r="D2992" s="26"/>
      <c r="E2992" s="26"/>
      <c r="F2992" s="26"/>
      <c r="G2992" s="26"/>
      <c r="H2992" s="26"/>
      <c r="I2992" s="26"/>
      <c r="J2992" s="26"/>
      <c r="K2992" s="26"/>
      <c r="L2992" s="26"/>
      <c r="M2992" s="26"/>
      <c r="N2992" s="26"/>
      <c r="O2992" s="26"/>
      <c r="P2992" s="26"/>
      <c r="Q2992" s="26"/>
      <c r="R2992" s="26"/>
      <c r="S2992" s="63"/>
      <c r="T2992" s="26"/>
      <c r="U2992" s="25"/>
      <c r="V2992" s="24"/>
      <c r="W2992" s="24"/>
      <c r="X2992" s="26"/>
      <c r="Y2992" s="26"/>
      <c r="Z2992" s="26"/>
      <c r="AA2992" s="26"/>
      <c r="AB2992" s="26"/>
      <c r="AC2992" s="26"/>
      <c r="AD2992" s="26"/>
    </row>
    <row r="2993" spans="1:30" x14ac:dyDescent="0.25">
      <c r="A2993" s="26"/>
      <c r="B2993" s="26"/>
      <c r="C2993" s="26"/>
      <c r="D2993" s="26"/>
      <c r="E2993" s="26"/>
      <c r="F2993" s="26"/>
      <c r="G2993" s="26"/>
      <c r="H2993" s="26"/>
      <c r="I2993" s="26"/>
      <c r="J2993" s="26"/>
      <c r="K2993" s="26"/>
      <c r="L2993" s="26"/>
      <c r="M2993" s="26"/>
      <c r="N2993" s="26"/>
      <c r="O2993" s="26"/>
      <c r="P2993" s="26"/>
      <c r="Q2993" s="26"/>
      <c r="R2993" s="26"/>
      <c r="S2993" s="63"/>
      <c r="T2993" s="26"/>
      <c r="U2993" s="25"/>
      <c r="V2993" s="24"/>
      <c r="W2993" s="24"/>
      <c r="X2993" s="26"/>
      <c r="Y2993" s="26"/>
      <c r="Z2993" s="26"/>
      <c r="AA2993" s="26"/>
      <c r="AB2993" s="26"/>
      <c r="AC2993" s="26"/>
      <c r="AD2993" s="26"/>
    </row>
    <row r="2994" spans="1:30" x14ac:dyDescent="0.25">
      <c r="A2994" s="26"/>
      <c r="B2994" s="26"/>
      <c r="C2994" s="26"/>
      <c r="D2994" s="26"/>
      <c r="E2994" s="26"/>
      <c r="F2994" s="26"/>
      <c r="G2994" s="26"/>
      <c r="H2994" s="26"/>
      <c r="I2994" s="26"/>
      <c r="J2994" s="26"/>
      <c r="K2994" s="26"/>
      <c r="L2994" s="26"/>
      <c r="M2994" s="26"/>
      <c r="N2994" s="26"/>
      <c r="O2994" s="26"/>
      <c r="P2994" s="26"/>
      <c r="Q2994" s="26"/>
      <c r="R2994" s="26"/>
      <c r="S2994" s="63"/>
      <c r="T2994" s="26"/>
      <c r="U2994" s="33"/>
      <c r="V2994" s="24"/>
      <c r="W2994" s="24"/>
      <c r="X2994" s="26"/>
      <c r="Y2994" s="26"/>
      <c r="Z2994" s="26"/>
      <c r="AA2994" s="26"/>
      <c r="AB2994" s="26"/>
      <c r="AC2994" s="26"/>
      <c r="AD2994" s="26"/>
    </row>
    <row r="2995" spans="1:30" x14ac:dyDescent="0.25">
      <c r="A2995" s="26"/>
      <c r="B2995" s="26"/>
      <c r="C2995" s="26"/>
      <c r="D2995" s="26"/>
      <c r="E2995" s="26"/>
      <c r="F2995" s="26"/>
      <c r="G2995" s="26"/>
      <c r="H2995" s="26"/>
      <c r="I2995" s="26"/>
      <c r="J2995" s="26"/>
      <c r="K2995" s="26"/>
      <c r="L2995" s="26"/>
      <c r="M2995" s="26"/>
      <c r="N2995" s="26"/>
      <c r="O2995" s="26"/>
      <c r="P2995" s="26"/>
      <c r="Q2995" s="26"/>
      <c r="R2995" s="26"/>
      <c r="S2995" s="63"/>
      <c r="T2995" s="26"/>
      <c r="U2995" s="25"/>
      <c r="V2995" s="24"/>
      <c r="W2995" s="24"/>
      <c r="X2995" s="26"/>
      <c r="Y2995" s="26"/>
      <c r="Z2995" s="26"/>
      <c r="AA2995" s="26"/>
      <c r="AB2995" s="26"/>
      <c r="AC2995" s="26"/>
      <c r="AD2995" s="26"/>
    </row>
    <row r="2996" spans="1:30" x14ac:dyDescent="0.25">
      <c r="A2996" s="26"/>
      <c r="B2996" s="26"/>
      <c r="C2996" s="26"/>
      <c r="D2996" s="26"/>
      <c r="E2996" s="26"/>
      <c r="F2996" s="26"/>
      <c r="G2996" s="26"/>
      <c r="H2996" s="26"/>
      <c r="I2996" s="26"/>
      <c r="J2996" s="26"/>
      <c r="K2996" s="26"/>
      <c r="L2996" s="26"/>
      <c r="M2996" s="26"/>
      <c r="N2996" s="26"/>
      <c r="O2996" s="26"/>
      <c r="P2996" s="26"/>
      <c r="Q2996" s="26"/>
      <c r="R2996" s="26"/>
      <c r="S2996" s="63"/>
      <c r="T2996" s="26"/>
      <c r="U2996" s="25"/>
      <c r="V2996" s="24"/>
      <c r="W2996" s="24"/>
      <c r="X2996" s="26"/>
      <c r="Y2996" s="26"/>
      <c r="Z2996" s="26"/>
      <c r="AA2996" s="26"/>
      <c r="AB2996" s="26"/>
      <c r="AC2996" s="26"/>
      <c r="AD2996" s="26"/>
    </row>
    <row r="2997" spans="1:30" x14ac:dyDescent="0.25">
      <c r="A2997" s="26"/>
      <c r="B2997" s="26"/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6"/>
      <c r="N2997" s="26"/>
      <c r="O2997" s="26"/>
      <c r="P2997" s="26"/>
      <c r="Q2997" s="26"/>
      <c r="R2997" s="26"/>
      <c r="S2997" s="63"/>
      <c r="T2997" s="26"/>
      <c r="U2997" s="25"/>
      <c r="V2997" s="24"/>
      <c r="W2997" s="24"/>
      <c r="X2997" s="26"/>
      <c r="Y2997" s="26"/>
      <c r="Z2997" s="26"/>
      <c r="AA2997" s="26"/>
      <c r="AB2997" s="26"/>
      <c r="AC2997" s="26"/>
      <c r="AD2997" s="26"/>
    </row>
    <row r="2998" spans="1:30" x14ac:dyDescent="0.25">
      <c r="A2998" s="26"/>
      <c r="B2998" s="26"/>
      <c r="C2998" s="26"/>
      <c r="D2998" s="26"/>
      <c r="E2998" s="26"/>
      <c r="F2998" s="26"/>
      <c r="G2998" s="26"/>
      <c r="H2998" s="26"/>
      <c r="I2998" s="26"/>
      <c r="J2998" s="26"/>
      <c r="K2998" s="26"/>
      <c r="L2998" s="26"/>
      <c r="M2998" s="26"/>
      <c r="N2998" s="26"/>
      <c r="O2998" s="26"/>
      <c r="P2998" s="26"/>
      <c r="Q2998" s="26"/>
      <c r="R2998" s="26"/>
      <c r="S2998" s="63"/>
      <c r="T2998" s="26"/>
      <c r="U2998" s="25"/>
      <c r="V2998" s="24"/>
      <c r="W2998" s="24"/>
      <c r="X2998" s="26"/>
      <c r="Y2998" s="26"/>
      <c r="Z2998" s="26"/>
      <c r="AA2998" s="26"/>
      <c r="AB2998" s="26"/>
      <c r="AC2998" s="26"/>
      <c r="AD2998" s="26"/>
    </row>
    <row r="2999" spans="1:30" x14ac:dyDescent="0.25">
      <c r="A2999" s="26"/>
      <c r="B2999" s="26"/>
      <c r="C2999" s="26"/>
      <c r="D2999" s="26"/>
      <c r="E2999" s="26"/>
      <c r="F2999" s="26"/>
      <c r="G2999" s="26"/>
      <c r="H2999" s="26"/>
      <c r="I2999" s="26"/>
      <c r="J2999" s="26"/>
      <c r="K2999" s="26"/>
      <c r="L2999" s="26"/>
      <c r="M2999" s="26"/>
      <c r="N2999" s="26"/>
      <c r="O2999" s="26"/>
      <c r="P2999" s="26"/>
      <c r="Q2999" s="26"/>
      <c r="R2999" s="26"/>
      <c r="S2999" s="63"/>
      <c r="T2999" s="26"/>
      <c r="U2999" s="25"/>
      <c r="V2999" s="24"/>
      <c r="W2999" s="24"/>
      <c r="X2999" s="26"/>
      <c r="Y2999" s="26"/>
      <c r="Z2999" s="26"/>
      <c r="AA2999" s="26"/>
      <c r="AB2999" s="26"/>
      <c r="AC2999" s="26"/>
      <c r="AD2999" s="26"/>
    </row>
    <row r="3000" spans="1:30" x14ac:dyDescent="0.25">
      <c r="A3000" s="26"/>
      <c r="B3000" s="26"/>
      <c r="C3000" s="26"/>
      <c r="D3000" s="26"/>
      <c r="E3000" s="26"/>
      <c r="F3000" s="26"/>
      <c r="G3000" s="26"/>
      <c r="H3000" s="26"/>
      <c r="I3000" s="26"/>
      <c r="J3000" s="26"/>
      <c r="K3000" s="26"/>
      <c r="L3000" s="26"/>
      <c r="M3000" s="26"/>
      <c r="N3000" s="26"/>
      <c r="O3000" s="26"/>
      <c r="P3000" s="26"/>
      <c r="Q3000" s="26"/>
      <c r="R3000" s="26"/>
      <c r="S3000" s="63"/>
      <c r="T3000" s="26"/>
      <c r="U3000" s="25"/>
      <c r="V3000" s="24"/>
      <c r="W3000" s="24"/>
      <c r="X3000" s="26"/>
      <c r="Y3000" s="26"/>
      <c r="Z3000" s="26"/>
      <c r="AA3000" s="26"/>
      <c r="AB3000" s="26"/>
      <c r="AC3000" s="26"/>
      <c r="AD3000" s="26"/>
    </row>
    <row r="3001" spans="1:30" x14ac:dyDescent="0.25">
      <c r="A3001" s="26"/>
      <c r="B3001" s="26"/>
      <c r="C3001" s="26"/>
      <c r="D3001" s="26"/>
      <c r="E3001" s="26"/>
      <c r="F3001" s="26"/>
      <c r="G3001" s="26"/>
      <c r="H3001" s="26"/>
      <c r="I3001" s="26"/>
      <c r="J3001" s="26"/>
      <c r="K3001" s="26"/>
      <c r="L3001" s="26"/>
      <c r="M3001" s="26"/>
      <c r="N3001" s="26"/>
      <c r="O3001" s="26"/>
      <c r="P3001" s="26"/>
      <c r="Q3001" s="26"/>
      <c r="R3001" s="26"/>
      <c r="S3001" s="63"/>
      <c r="T3001" s="26"/>
      <c r="U3001" s="25"/>
      <c r="V3001" s="24"/>
      <c r="W3001" s="24"/>
      <c r="X3001" s="26"/>
      <c r="Y3001" s="26"/>
      <c r="Z3001" s="26"/>
      <c r="AA3001" s="26"/>
      <c r="AB3001" s="26"/>
      <c r="AC3001" s="26"/>
      <c r="AD3001" s="26"/>
    </row>
    <row r="3002" spans="1:30" x14ac:dyDescent="0.25">
      <c r="A3002" s="26"/>
      <c r="B3002" s="26"/>
      <c r="C3002" s="26"/>
      <c r="D3002" s="26"/>
      <c r="E3002" s="26"/>
      <c r="F3002" s="26"/>
      <c r="G3002" s="26"/>
      <c r="H3002" s="26"/>
      <c r="I3002" s="26"/>
      <c r="J3002" s="26"/>
      <c r="K3002" s="26"/>
      <c r="L3002" s="26"/>
      <c r="M3002" s="26"/>
      <c r="N3002" s="26"/>
      <c r="O3002" s="26"/>
      <c r="P3002" s="26"/>
      <c r="Q3002" s="26"/>
      <c r="R3002" s="26"/>
      <c r="S3002" s="63"/>
      <c r="T3002" s="26"/>
      <c r="U3002" s="25"/>
      <c r="V3002" s="24"/>
      <c r="W3002" s="24"/>
      <c r="X3002" s="26"/>
      <c r="Y3002" s="26"/>
      <c r="Z3002" s="26"/>
      <c r="AA3002" s="26"/>
      <c r="AB3002" s="26"/>
      <c r="AC3002" s="26"/>
      <c r="AD3002" s="26"/>
    </row>
    <row r="3003" spans="1:30" x14ac:dyDescent="0.25">
      <c r="A3003" s="26"/>
      <c r="B3003" s="26"/>
      <c r="C3003" s="26"/>
      <c r="D3003" s="26"/>
      <c r="E3003" s="26"/>
      <c r="F3003" s="26"/>
      <c r="G3003" s="26"/>
      <c r="H3003" s="26"/>
      <c r="I3003" s="26"/>
      <c r="J3003" s="26"/>
      <c r="K3003" s="26"/>
      <c r="L3003" s="26"/>
      <c r="M3003" s="26"/>
      <c r="N3003" s="26"/>
      <c r="O3003" s="26"/>
      <c r="P3003" s="26"/>
      <c r="Q3003" s="26"/>
      <c r="R3003" s="26"/>
      <c r="S3003" s="63"/>
      <c r="T3003" s="26"/>
      <c r="U3003" s="33"/>
      <c r="V3003" s="24"/>
      <c r="W3003" s="24"/>
      <c r="X3003" s="26"/>
      <c r="Y3003" s="26"/>
      <c r="Z3003" s="26"/>
      <c r="AA3003" s="26"/>
      <c r="AB3003" s="26"/>
      <c r="AC3003" s="26"/>
      <c r="AD3003" s="26"/>
    </row>
    <row r="3004" spans="1:30" x14ac:dyDescent="0.25">
      <c r="A3004" s="26"/>
      <c r="B3004" s="26"/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6"/>
      <c r="N3004" s="26"/>
      <c r="O3004" s="26"/>
      <c r="P3004" s="26"/>
      <c r="Q3004" s="26"/>
      <c r="R3004" s="26"/>
      <c r="S3004" s="63"/>
      <c r="T3004" s="26"/>
      <c r="U3004" s="25"/>
      <c r="V3004" s="24"/>
      <c r="W3004" s="24"/>
      <c r="X3004" s="26"/>
      <c r="Y3004" s="26"/>
      <c r="Z3004" s="26"/>
      <c r="AA3004" s="26"/>
      <c r="AB3004" s="26"/>
      <c r="AC3004" s="26"/>
      <c r="AD3004" s="26"/>
    </row>
    <row r="3005" spans="1:30" x14ac:dyDescent="0.25">
      <c r="A3005" s="26"/>
      <c r="B3005" s="26"/>
      <c r="C3005" s="26"/>
      <c r="D3005" s="26"/>
      <c r="E3005" s="26"/>
      <c r="F3005" s="26"/>
      <c r="G3005" s="26"/>
      <c r="H3005" s="26"/>
      <c r="I3005" s="26"/>
      <c r="J3005" s="26"/>
      <c r="K3005" s="26"/>
      <c r="L3005" s="26"/>
      <c r="M3005" s="26"/>
      <c r="N3005" s="26"/>
      <c r="O3005" s="26"/>
      <c r="P3005" s="26"/>
      <c r="Q3005" s="26"/>
      <c r="R3005" s="26"/>
      <c r="S3005" s="63"/>
      <c r="T3005" s="26"/>
      <c r="U3005" s="33"/>
      <c r="V3005" s="24"/>
      <c r="W3005" s="24"/>
      <c r="X3005" s="26"/>
      <c r="Y3005" s="26"/>
      <c r="Z3005" s="26"/>
      <c r="AA3005" s="26"/>
      <c r="AB3005" s="26"/>
      <c r="AC3005" s="26"/>
      <c r="AD3005" s="26"/>
    </row>
    <row r="3006" spans="1:30" x14ac:dyDescent="0.25">
      <c r="A3006" s="26"/>
      <c r="B3006" s="26"/>
      <c r="C3006" s="26"/>
      <c r="D3006" s="26"/>
      <c r="E3006" s="26"/>
      <c r="F3006" s="26"/>
      <c r="G3006" s="26"/>
      <c r="H3006" s="26"/>
      <c r="I3006" s="26"/>
      <c r="J3006" s="26"/>
      <c r="K3006" s="26"/>
      <c r="L3006" s="26"/>
      <c r="M3006" s="26"/>
      <c r="N3006" s="26"/>
      <c r="O3006" s="26"/>
      <c r="P3006" s="26"/>
      <c r="Q3006" s="26"/>
      <c r="R3006" s="26"/>
      <c r="S3006" s="63"/>
      <c r="T3006" s="26"/>
      <c r="U3006" s="25"/>
      <c r="V3006" s="24"/>
      <c r="W3006" s="24"/>
      <c r="X3006" s="26"/>
      <c r="Y3006" s="26"/>
      <c r="Z3006" s="26"/>
      <c r="AA3006" s="26"/>
      <c r="AB3006" s="26"/>
      <c r="AC3006" s="26"/>
      <c r="AD3006" s="26"/>
    </row>
    <row r="3007" spans="1:30" x14ac:dyDescent="0.25">
      <c r="A3007" s="26"/>
      <c r="B3007" s="26"/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6"/>
      <c r="N3007" s="26"/>
      <c r="O3007" s="26"/>
      <c r="P3007" s="26"/>
      <c r="Q3007" s="26"/>
      <c r="R3007" s="26"/>
      <c r="S3007" s="63"/>
      <c r="T3007" s="26"/>
      <c r="U3007" s="25"/>
      <c r="V3007" s="24"/>
      <c r="W3007" s="24"/>
      <c r="X3007" s="26"/>
      <c r="Y3007" s="26"/>
      <c r="Z3007" s="26"/>
      <c r="AA3007" s="26"/>
      <c r="AB3007" s="26"/>
      <c r="AC3007" s="26"/>
      <c r="AD3007" s="26"/>
    </row>
    <row r="3008" spans="1:30" x14ac:dyDescent="0.25">
      <c r="A3008" s="26"/>
      <c r="B3008" s="26"/>
      <c r="C3008" s="26"/>
      <c r="D3008" s="26"/>
      <c r="E3008" s="26"/>
      <c r="F3008" s="26"/>
      <c r="G3008" s="26"/>
      <c r="H3008" s="26"/>
      <c r="I3008" s="26"/>
      <c r="J3008" s="26"/>
      <c r="K3008" s="26"/>
      <c r="L3008" s="26"/>
      <c r="M3008" s="26"/>
      <c r="N3008" s="26"/>
      <c r="O3008" s="26"/>
      <c r="P3008" s="26"/>
      <c r="Q3008" s="26"/>
      <c r="R3008" s="26"/>
      <c r="S3008" s="63"/>
      <c r="T3008" s="26"/>
      <c r="U3008" s="33"/>
      <c r="V3008" s="24"/>
      <c r="W3008" s="24"/>
      <c r="X3008" s="26"/>
      <c r="Y3008" s="26"/>
      <c r="Z3008" s="26"/>
      <c r="AA3008" s="26"/>
      <c r="AB3008" s="26"/>
      <c r="AC3008" s="26"/>
      <c r="AD3008" s="26"/>
    </row>
    <row r="3009" spans="1:30" x14ac:dyDescent="0.25">
      <c r="A3009" s="26"/>
      <c r="B3009" s="26"/>
      <c r="C3009" s="26"/>
      <c r="D3009" s="26"/>
      <c r="E3009" s="26"/>
      <c r="F3009" s="26"/>
      <c r="G3009" s="26"/>
      <c r="H3009" s="26"/>
      <c r="I3009" s="26"/>
      <c r="J3009" s="26"/>
      <c r="K3009" s="26"/>
      <c r="L3009" s="26"/>
      <c r="M3009" s="26"/>
      <c r="N3009" s="26"/>
      <c r="O3009" s="26"/>
      <c r="P3009" s="26"/>
      <c r="Q3009" s="26"/>
      <c r="R3009" s="26"/>
      <c r="S3009" s="63"/>
      <c r="T3009" s="26"/>
      <c r="U3009" s="33"/>
      <c r="V3009" s="24"/>
      <c r="W3009" s="24"/>
      <c r="X3009" s="26"/>
      <c r="Y3009" s="26"/>
      <c r="Z3009" s="26"/>
      <c r="AA3009" s="26"/>
      <c r="AB3009" s="26"/>
      <c r="AC3009" s="26"/>
      <c r="AD3009" s="26"/>
    </row>
    <row r="3010" spans="1:30" x14ac:dyDescent="0.25">
      <c r="A3010" s="26"/>
      <c r="B3010" s="26"/>
      <c r="C3010" s="26"/>
      <c r="D3010" s="26"/>
      <c r="E3010" s="26"/>
      <c r="F3010" s="26"/>
      <c r="G3010" s="26"/>
      <c r="H3010" s="26"/>
      <c r="I3010" s="26"/>
      <c r="J3010" s="26"/>
      <c r="K3010" s="26"/>
      <c r="L3010" s="26"/>
      <c r="M3010" s="26"/>
      <c r="N3010" s="26"/>
      <c r="O3010" s="26"/>
      <c r="P3010" s="26"/>
      <c r="Q3010" s="26"/>
      <c r="R3010" s="26"/>
      <c r="S3010" s="63"/>
      <c r="T3010" s="26"/>
      <c r="U3010" s="25"/>
      <c r="V3010" s="24"/>
      <c r="W3010" s="24"/>
      <c r="X3010" s="26"/>
      <c r="Y3010" s="26"/>
      <c r="Z3010" s="26"/>
      <c r="AA3010" s="26"/>
      <c r="AB3010" s="26"/>
      <c r="AC3010" s="26"/>
      <c r="AD3010" s="26"/>
    </row>
    <row r="3011" spans="1:30" x14ac:dyDescent="0.25">
      <c r="A3011" s="26"/>
      <c r="B3011" s="26"/>
      <c r="C3011" s="26"/>
      <c r="D3011" s="26"/>
      <c r="E3011" s="26"/>
      <c r="F3011" s="26"/>
      <c r="G3011" s="26"/>
      <c r="H3011" s="26"/>
      <c r="I3011" s="26"/>
      <c r="J3011" s="26"/>
      <c r="K3011" s="26"/>
      <c r="L3011" s="26"/>
      <c r="M3011" s="26"/>
      <c r="N3011" s="26"/>
      <c r="O3011" s="26"/>
      <c r="P3011" s="26"/>
      <c r="Q3011" s="26"/>
      <c r="R3011" s="26"/>
      <c r="S3011" s="63"/>
      <c r="T3011" s="26"/>
      <c r="U3011" s="25"/>
      <c r="V3011" s="24"/>
      <c r="W3011" s="24"/>
      <c r="X3011" s="26"/>
      <c r="Y3011" s="26"/>
      <c r="Z3011" s="26"/>
      <c r="AA3011" s="26"/>
      <c r="AB3011" s="26"/>
      <c r="AC3011" s="26"/>
      <c r="AD3011" s="26"/>
    </row>
    <row r="3012" spans="1:30" x14ac:dyDescent="0.25">
      <c r="A3012" s="26"/>
      <c r="B3012" s="26"/>
      <c r="C3012" s="26"/>
      <c r="D3012" s="26"/>
      <c r="E3012" s="26"/>
      <c r="F3012" s="26"/>
      <c r="G3012" s="26"/>
      <c r="H3012" s="26"/>
      <c r="I3012" s="26"/>
      <c r="J3012" s="26"/>
      <c r="K3012" s="26"/>
      <c r="L3012" s="26"/>
      <c r="M3012" s="26"/>
      <c r="N3012" s="26"/>
      <c r="O3012" s="26"/>
      <c r="P3012" s="26"/>
      <c r="Q3012" s="26"/>
      <c r="R3012" s="26"/>
      <c r="S3012" s="63"/>
      <c r="T3012" s="26"/>
      <c r="U3012" s="25"/>
      <c r="V3012" s="24"/>
      <c r="W3012" s="24"/>
      <c r="X3012" s="26"/>
      <c r="Y3012" s="26"/>
      <c r="Z3012" s="26"/>
      <c r="AA3012" s="26"/>
      <c r="AB3012" s="26"/>
      <c r="AC3012" s="26"/>
      <c r="AD3012" s="26"/>
    </row>
    <row r="3013" spans="1:30" x14ac:dyDescent="0.25">
      <c r="A3013" s="26"/>
      <c r="B3013" s="26"/>
      <c r="C3013" s="26"/>
      <c r="D3013" s="26"/>
      <c r="E3013" s="26"/>
      <c r="F3013" s="26"/>
      <c r="G3013" s="26"/>
      <c r="H3013" s="26"/>
      <c r="I3013" s="26"/>
      <c r="J3013" s="26"/>
      <c r="K3013" s="26"/>
      <c r="L3013" s="26"/>
      <c r="M3013" s="26"/>
      <c r="N3013" s="26"/>
      <c r="O3013" s="26"/>
      <c r="P3013" s="26"/>
      <c r="Q3013" s="26"/>
      <c r="R3013" s="26"/>
      <c r="S3013" s="63"/>
      <c r="T3013" s="26"/>
      <c r="U3013" s="25"/>
      <c r="V3013" s="24"/>
      <c r="W3013" s="24"/>
      <c r="X3013" s="26"/>
      <c r="Y3013" s="26"/>
      <c r="Z3013" s="26"/>
      <c r="AA3013" s="26"/>
      <c r="AB3013" s="26"/>
      <c r="AC3013" s="26"/>
      <c r="AD3013" s="26"/>
    </row>
    <row r="3014" spans="1:30" x14ac:dyDescent="0.25">
      <c r="A3014" s="26"/>
      <c r="B3014" s="26"/>
      <c r="C3014" s="26"/>
      <c r="D3014" s="26"/>
      <c r="E3014" s="26"/>
      <c r="F3014" s="26"/>
      <c r="G3014" s="26"/>
      <c r="H3014" s="26"/>
      <c r="I3014" s="26"/>
      <c r="J3014" s="26"/>
      <c r="K3014" s="26"/>
      <c r="L3014" s="26"/>
      <c r="M3014" s="26"/>
      <c r="N3014" s="26"/>
      <c r="O3014" s="26"/>
      <c r="P3014" s="26"/>
      <c r="Q3014" s="26"/>
      <c r="R3014" s="26"/>
      <c r="S3014" s="63"/>
      <c r="T3014" s="26"/>
      <c r="U3014" s="25"/>
      <c r="V3014" s="24"/>
      <c r="W3014" s="24"/>
      <c r="X3014" s="26"/>
      <c r="Y3014" s="26"/>
      <c r="Z3014" s="26"/>
      <c r="AA3014" s="26"/>
      <c r="AB3014" s="26"/>
      <c r="AC3014" s="26"/>
      <c r="AD3014" s="26"/>
    </row>
    <row r="3015" spans="1:30" x14ac:dyDescent="0.25">
      <c r="A3015" s="26"/>
      <c r="B3015" s="26"/>
      <c r="C3015" s="26"/>
      <c r="D3015" s="26"/>
      <c r="E3015" s="26"/>
      <c r="F3015" s="26"/>
      <c r="G3015" s="26"/>
      <c r="H3015" s="26"/>
      <c r="I3015" s="26"/>
      <c r="J3015" s="26"/>
      <c r="K3015" s="26"/>
      <c r="L3015" s="26"/>
      <c r="M3015" s="26"/>
      <c r="N3015" s="26"/>
      <c r="O3015" s="26"/>
      <c r="P3015" s="26"/>
      <c r="Q3015" s="26"/>
      <c r="R3015" s="26"/>
      <c r="S3015" s="63"/>
      <c r="T3015" s="26"/>
      <c r="U3015" s="25"/>
      <c r="V3015" s="24"/>
      <c r="W3015" s="24"/>
      <c r="X3015" s="26"/>
      <c r="Y3015" s="26"/>
      <c r="Z3015" s="26"/>
      <c r="AA3015" s="26"/>
      <c r="AB3015" s="26"/>
      <c r="AC3015" s="26"/>
      <c r="AD3015" s="26"/>
    </row>
    <row r="3016" spans="1:30" x14ac:dyDescent="0.25">
      <c r="A3016" s="26"/>
      <c r="B3016" s="26"/>
      <c r="C3016" s="26"/>
      <c r="D3016" s="26"/>
      <c r="E3016" s="26"/>
      <c r="F3016" s="26"/>
      <c r="G3016" s="26"/>
      <c r="H3016" s="26"/>
      <c r="I3016" s="26"/>
      <c r="J3016" s="26"/>
      <c r="K3016" s="26"/>
      <c r="L3016" s="26"/>
      <c r="M3016" s="26"/>
      <c r="N3016" s="26"/>
      <c r="O3016" s="26"/>
      <c r="P3016" s="26"/>
      <c r="Q3016" s="26"/>
      <c r="R3016" s="26"/>
      <c r="S3016" s="63"/>
      <c r="T3016" s="26"/>
      <c r="U3016" s="25"/>
      <c r="V3016" s="24"/>
      <c r="W3016" s="24"/>
      <c r="X3016" s="26"/>
      <c r="Y3016" s="26"/>
      <c r="Z3016" s="26"/>
      <c r="AA3016" s="26"/>
      <c r="AB3016" s="26"/>
      <c r="AC3016" s="26"/>
      <c r="AD3016" s="26"/>
    </row>
    <row r="3017" spans="1:30" x14ac:dyDescent="0.25">
      <c r="A3017" s="26"/>
      <c r="B3017" s="26"/>
      <c r="C3017" s="26"/>
      <c r="D3017" s="26"/>
      <c r="E3017" s="26"/>
      <c r="F3017" s="26"/>
      <c r="G3017" s="26"/>
      <c r="H3017" s="26"/>
      <c r="I3017" s="26"/>
      <c r="J3017" s="26"/>
      <c r="K3017" s="26"/>
      <c r="L3017" s="26"/>
      <c r="M3017" s="26"/>
      <c r="N3017" s="26"/>
      <c r="O3017" s="26"/>
      <c r="P3017" s="26"/>
      <c r="Q3017" s="26"/>
      <c r="R3017" s="26"/>
      <c r="S3017" s="63"/>
      <c r="T3017" s="26"/>
      <c r="U3017" s="25"/>
      <c r="V3017" s="24"/>
      <c r="W3017" s="24"/>
      <c r="X3017" s="26"/>
      <c r="Y3017" s="26"/>
      <c r="Z3017" s="26"/>
      <c r="AA3017" s="26"/>
      <c r="AB3017" s="26"/>
      <c r="AC3017" s="26"/>
      <c r="AD3017" s="26"/>
    </row>
    <row r="3018" spans="1:30" x14ac:dyDescent="0.25">
      <c r="A3018" s="26"/>
      <c r="B3018" s="26"/>
      <c r="C3018" s="26"/>
      <c r="D3018" s="26"/>
      <c r="E3018" s="26"/>
      <c r="F3018" s="26"/>
      <c r="G3018" s="26"/>
      <c r="H3018" s="26"/>
      <c r="I3018" s="26"/>
      <c r="J3018" s="26"/>
      <c r="K3018" s="26"/>
      <c r="L3018" s="26"/>
      <c r="M3018" s="26"/>
      <c r="N3018" s="26"/>
      <c r="O3018" s="26"/>
      <c r="P3018" s="26"/>
      <c r="Q3018" s="26"/>
      <c r="R3018" s="26"/>
      <c r="S3018" s="63"/>
      <c r="T3018" s="26"/>
      <c r="U3018" s="25"/>
      <c r="V3018" s="24"/>
      <c r="W3018" s="24"/>
      <c r="X3018" s="26"/>
      <c r="Y3018" s="26"/>
      <c r="Z3018" s="26"/>
      <c r="AA3018" s="26"/>
      <c r="AB3018" s="26"/>
      <c r="AC3018" s="26"/>
      <c r="AD3018" s="26"/>
    </row>
    <row r="3019" spans="1:30" x14ac:dyDescent="0.25">
      <c r="A3019" s="26"/>
      <c r="B3019" s="26"/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6"/>
      <c r="N3019" s="26"/>
      <c r="O3019" s="26"/>
      <c r="P3019" s="26"/>
      <c r="Q3019" s="26"/>
      <c r="R3019" s="26"/>
      <c r="S3019" s="63"/>
      <c r="T3019" s="26"/>
      <c r="U3019" s="25"/>
      <c r="V3019" s="24"/>
      <c r="W3019" s="24"/>
      <c r="X3019" s="26"/>
      <c r="Y3019" s="26"/>
      <c r="Z3019" s="26"/>
      <c r="AA3019" s="26"/>
      <c r="AB3019" s="26"/>
      <c r="AC3019" s="26"/>
      <c r="AD3019" s="26"/>
    </row>
    <row r="3020" spans="1:30" x14ac:dyDescent="0.25">
      <c r="A3020" s="26"/>
      <c r="B3020" s="26"/>
      <c r="C3020" s="26"/>
      <c r="D3020" s="26"/>
      <c r="E3020" s="26"/>
      <c r="F3020" s="26"/>
      <c r="G3020" s="26"/>
      <c r="H3020" s="26"/>
      <c r="I3020" s="26"/>
      <c r="J3020" s="26"/>
      <c r="K3020" s="26"/>
      <c r="L3020" s="26"/>
      <c r="M3020" s="26"/>
      <c r="N3020" s="26"/>
      <c r="O3020" s="26"/>
      <c r="P3020" s="26"/>
      <c r="Q3020" s="26"/>
      <c r="R3020" s="26"/>
      <c r="S3020" s="63"/>
      <c r="T3020" s="26"/>
      <c r="U3020" s="25"/>
      <c r="V3020" s="24"/>
      <c r="W3020" s="24"/>
      <c r="X3020" s="26"/>
      <c r="Y3020" s="26"/>
      <c r="Z3020" s="26"/>
      <c r="AA3020" s="26"/>
      <c r="AB3020" s="26"/>
      <c r="AC3020" s="26"/>
      <c r="AD3020" s="26"/>
    </row>
    <row r="3021" spans="1:30" x14ac:dyDescent="0.25">
      <c r="A3021" s="26"/>
      <c r="B3021" s="26"/>
      <c r="C3021" s="26"/>
      <c r="D3021" s="26"/>
      <c r="E3021" s="26"/>
      <c r="F3021" s="26"/>
      <c r="G3021" s="26"/>
      <c r="H3021" s="26"/>
      <c r="I3021" s="26"/>
      <c r="J3021" s="26"/>
      <c r="K3021" s="26"/>
      <c r="L3021" s="26"/>
      <c r="M3021" s="26"/>
      <c r="N3021" s="26"/>
      <c r="O3021" s="26"/>
      <c r="P3021" s="26"/>
      <c r="Q3021" s="26"/>
      <c r="R3021" s="26"/>
      <c r="S3021" s="63"/>
      <c r="T3021" s="26"/>
      <c r="U3021" s="25"/>
      <c r="V3021" s="24"/>
      <c r="W3021" s="24"/>
      <c r="X3021" s="26"/>
      <c r="Y3021" s="26"/>
      <c r="Z3021" s="26"/>
      <c r="AA3021" s="26"/>
      <c r="AB3021" s="26"/>
      <c r="AC3021" s="26"/>
      <c r="AD3021" s="26"/>
    </row>
    <row r="3022" spans="1:30" x14ac:dyDescent="0.25">
      <c r="A3022" s="26"/>
      <c r="B3022" s="26"/>
      <c r="C3022" s="26"/>
      <c r="D3022" s="26"/>
      <c r="E3022" s="26"/>
      <c r="F3022" s="26"/>
      <c r="G3022" s="26"/>
      <c r="H3022" s="26"/>
      <c r="I3022" s="26"/>
      <c r="J3022" s="26"/>
      <c r="K3022" s="26"/>
      <c r="L3022" s="26"/>
      <c r="M3022" s="26"/>
      <c r="N3022" s="26"/>
      <c r="O3022" s="26"/>
      <c r="P3022" s="26"/>
      <c r="Q3022" s="26"/>
      <c r="R3022" s="26"/>
      <c r="S3022" s="63"/>
      <c r="T3022" s="26"/>
      <c r="U3022" s="25"/>
      <c r="V3022" s="24"/>
      <c r="W3022" s="24"/>
      <c r="X3022" s="26"/>
      <c r="Y3022" s="26"/>
      <c r="Z3022" s="26"/>
      <c r="AA3022" s="26"/>
      <c r="AB3022" s="26"/>
      <c r="AC3022" s="26"/>
      <c r="AD3022" s="26"/>
    </row>
    <row r="3023" spans="1:30" x14ac:dyDescent="0.25">
      <c r="A3023" s="26"/>
      <c r="B3023" s="26"/>
      <c r="C3023" s="26"/>
      <c r="D3023" s="26"/>
      <c r="E3023" s="26"/>
      <c r="F3023" s="26"/>
      <c r="G3023" s="26"/>
      <c r="H3023" s="26"/>
      <c r="I3023" s="26"/>
      <c r="J3023" s="26"/>
      <c r="K3023" s="26"/>
      <c r="L3023" s="26"/>
      <c r="M3023" s="26"/>
      <c r="N3023" s="26"/>
      <c r="O3023" s="26"/>
      <c r="P3023" s="26"/>
      <c r="Q3023" s="26"/>
      <c r="R3023" s="26"/>
      <c r="S3023" s="63"/>
      <c r="T3023" s="26"/>
      <c r="U3023" s="25"/>
      <c r="V3023" s="24"/>
      <c r="W3023" s="24"/>
      <c r="X3023" s="26"/>
      <c r="Y3023" s="26"/>
      <c r="Z3023" s="26"/>
      <c r="AA3023" s="26"/>
      <c r="AB3023" s="26"/>
      <c r="AC3023" s="26"/>
      <c r="AD3023" s="26"/>
    </row>
    <row r="3024" spans="1:30" x14ac:dyDescent="0.25">
      <c r="A3024" s="26"/>
      <c r="B3024" s="26"/>
      <c r="C3024" s="26"/>
      <c r="D3024" s="26"/>
      <c r="E3024" s="26"/>
      <c r="F3024" s="26"/>
      <c r="G3024" s="26"/>
      <c r="H3024" s="26"/>
      <c r="I3024" s="26"/>
      <c r="J3024" s="26"/>
      <c r="K3024" s="26"/>
      <c r="L3024" s="26"/>
      <c r="M3024" s="26"/>
      <c r="N3024" s="26"/>
      <c r="O3024" s="26"/>
      <c r="P3024" s="26"/>
      <c r="Q3024" s="26"/>
      <c r="R3024" s="26"/>
      <c r="S3024" s="63"/>
      <c r="T3024" s="26"/>
      <c r="U3024" s="25"/>
      <c r="V3024" s="24"/>
      <c r="W3024" s="24"/>
      <c r="X3024" s="26"/>
      <c r="Y3024" s="26"/>
      <c r="Z3024" s="26"/>
      <c r="AA3024" s="26"/>
      <c r="AB3024" s="26"/>
      <c r="AC3024" s="26"/>
      <c r="AD3024" s="26"/>
    </row>
    <row r="3025" spans="1:30" x14ac:dyDescent="0.25">
      <c r="A3025" s="26"/>
      <c r="B3025" s="26"/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6"/>
      <c r="N3025" s="26"/>
      <c r="O3025" s="26"/>
      <c r="P3025" s="26"/>
      <c r="Q3025" s="26"/>
      <c r="R3025" s="26"/>
      <c r="S3025" s="63"/>
      <c r="T3025" s="26"/>
      <c r="U3025" s="25"/>
      <c r="V3025" s="24"/>
      <c r="W3025" s="24"/>
      <c r="X3025" s="26"/>
      <c r="Y3025" s="26"/>
      <c r="Z3025" s="26"/>
      <c r="AA3025" s="26"/>
      <c r="AB3025" s="26"/>
      <c r="AC3025" s="26"/>
      <c r="AD3025" s="26"/>
    </row>
    <row r="3026" spans="1:30" x14ac:dyDescent="0.25">
      <c r="A3026" s="26"/>
      <c r="B3026" s="26"/>
      <c r="C3026" s="26"/>
      <c r="D3026" s="26"/>
      <c r="E3026" s="26"/>
      <c r="F3026" s="26"/>
      <c r="G3026" s="26"/>
      <c r="H3026" s="26"/>
      <c r="I3026" s="26"/>
      <c r="J3026" s="26"/>
      <c r="K3026" s="26"/>
      <c r="L3026" s="26"/>
      <c r="M3026" s="26"/>
      <c r="N3026" s="26"/>
      <c r="O3026" s="26"/>
      <c r="P3026" s="26"/>
      <c r="Q3026" s="26"/>
      <c r="R3026" s="26"/>
      <c r="S3026" s="63"/>
      <c r="T3026" s="26"/>
      <c r="U3026" s="25"/>
      <c r="V3026" s="24"/>
      <c r="W3026" s="24"/>
      <c r="X3026" s="26"/>
      <c r="Y3026" s="26"/>
      <c r="Z3026" s="26"/>
      <c r="AA3026" s="26"/>
      <c r="AB3026" s="26"/>
      <c r="AC3026" s="26"/>
      <c r="AD3026" s="26"/>
    </row>
    <row r="3027" spans="1:30" x14ac:dyDescent="0.25">
      <c r="A3027" s="26"/>
      <c r="B3027" s="26"/>
      <c r="C3027" s="26"/>
      <c r="D3027" s="26"/>
      <c r="E3027" s="26"/>
      <c r="F3027" s="26"/>
      <c r="G3027" s="26"/>
      <c r="H3027" s="26"/>
      <c r="I3027" s="26"/>
      <c r="J3027" s="26"/>
      <c r="K3027" s="26"/>
      <c r="L3027" s="26"/>
      <c r="M3027" s="26"/>
      <c r="N3027" s="26"/>
      <c r="O3027" s="26"/>
      <c r="P3027" s="26"/>
      <c r="Q3027" s="26"/>
      <c r="R3027" s="26"/>
      <c r="S3027" s="63"/>
      <c r="T3027" s="26"/>
      <c r="U3027" s="25"/>
      <c r="V3027" s="24"/>
      <c r="W3027" s="24"/>
      <c r="X3027" s="26"/>
      <c r="Y3027" s="26"/>
      <c r="Z3027" s="26"/>
      <c r="AA3027" s="26"/>
      <c r="AB3027" s="26"/>
      <c r="AC3027" s="26"/>
      <c r="AD3027" s="26"/>
    </row>
    <row r="3028" spans="1:30" x14ac:dyDescent="0.25">
      <c r="A3028" s="26"/>
      <c r="B3028" s="26"/>
      <c r="C3028" s="26"/>
      <c r="D3028" s="26"/>
      <c r="E3028" s="26"/>
      <c r="F3028" s="26"/>
      <c r="G3028" s="26"/>
      <c r="H3028" s="26"/>
      <c r="I3028" s="26"/>
      <c r="J3028" s="26"/>
      <c r="K3028" s="26"/>
      <c r="L3028" s="26"/>
      <c r="M3028" s="26"/>
      <c r="N3028" s="26"/>
      <c r="O3028" s="26"/>
      <c r="P3028" s="26"/>
      <c r="Q3028" s="26"/>
      <c r="R3028" s="26"/>
      <c r="S3028" s="63"/>
      <c r="T3028" s="26"/>
      <c r="U3028" s="25"/>
      <c r="V3028" s="24"/>
      <c r="W3028" s="24"/>
      <c r="X3028" s="26"/>
      <c r="Y3028" s="26"/>
      <c r="Z3028" s="26"/>
      <c r="AA3028" s="26"/>
      <c r="AB3028" s="26"/>
      <c r="AC3028" s="26"/>
      <c r="AD3028" s="26"/>
    </row>
    <row r="3029" spans="1:30" x14ac:dyDescent="0.25">
      <c r="A3029" s="26"/>
      <c r="B3029" s="26"/>
      <c r="C3029" s="26"/>
      <c r="D3029" s="26"/>
      <c r="E3029" s="26"/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  <c r="R3029" s="26"/>
      <c r="S3029" s="63"/>
      <c r="T3029" s="26"/>
      <c r="U3029" s="25"/>
      <c r="V3029" s="24"/>
      <c r="W3029" s="24"/>
      <c r="X3029" s="26"/>
      <c r="Y3029" s="26"/>
      <c r="Z3029" s="26"/>
      <c r="AA3029" s="26"/>
      <c r="AB3029" s="26"/>
      <c r="AC3029" s="26"/>
      <c r="AD3029" s="26"/>
    </row>
    <row r="3030" spans="1:30" x14ac:dyDescent="0.25">
      <c r="A3030" s="26"/>
      <c r="B3030" s="26"/>
      <c r="C3030" s="26"/>
      <c r="D3030" s="26"/>
      <c r="E3030" s="26"/>
      <c r="F3030" s="26"/>
      <c r="G3030" s="26"/>
      <c r="H3030" s="26"/>
      <c r="I3030" s="26"/>
      <c r="J3030" s="26"/>
      <c r="K3030" s="26"/>
      <c r="L3030" s="26"/>
      <c r="M3030" s="26"/>
      <c r="N3030" s="26"/>
      <c r="O3030" s="26"/>
      <c r="P3030" s="26"/>
      <c r="Q3030" s="26"/>
      <c r="R3030" s="26"/>
      <c r="S3030" s="63"/>
      <c r="T3030" s="26"/>
      <c r="U3030" s="25"/>
      <c r="V3030" s="24"/>
      <c r="W3030" s="24"/>
      <c r="X3030" s="26"/>
      <c r="Y3030" s="26"/>
      <c r="Z3030" s="26"/>
      <c r="AA3030" s="26"/>
      <c r="AB3030" s="26"/>
      <c r="AC3030" s="26"/>
      <c r="AD3030" s="26"/>
    </row>
    <row r="3031" spans="1:30" x14ac:dyDescent="0.25">
      <c r="A3031" s="26"/>
      <c r="B3031" s="26"/>
      <c r="C3031" s="26"/>
      <c r="D3031" s="26"/>
      <c r="E3031" s="26"/>
      <c r="F3031" s="26"/>
      <c r="G3031" s="26"/>
      <c r="H3031" s="26"/>
      <c r="I3031" s="26"/>
      <c r="J3031" s="26"/>
      <c r="K3031" s="26"/>
      <c r="L3031" s="26"/>
      <c r="M3031" s="26"/>
      <c r="N3031" s="26"/>
      <c r="O3031" s="26"/>
      <c r="P3031" s="26"/>
      <c r="Q3031" s="26"/>
      <c r="R3031" s="26"/>
      <c r="S3031" s="63"/>
      <c r="T3031" s="26"/>
      <c r="U3031" s="25"/>
      <c r="V3031" s="24"/>
      <c r="W3031" s="24"/>
      <c r="X3031" s="26"/>
      <c r="Y3031" s="26"/>
      <c r="Z3031" s="26"/>
      <c r="AA3031" s="26"/>
      <c r="AB3031" s="26"/>
      <c r="AC3031" s="26"/>
      <c r="AD3031" s="26"/>
    </row>
    <row r="3032" spans="1:30" x14ac:dyDescent="0.25">
      <c r="A3032" s="26"/>
      <c r="B3032" s="26"/>
      <c r="C3032" s="26"/>
      <c r="D3032" s="26"/>
      <c r="E3032" s="26"/>
      <c r="F3032" s="26"/>
      <c r="G3032" s="26"/>
      <c r="H3032" s="26"/>
      <c r="I3032" s="26"/>
      <c r="J3032" s="26"/>
      <c r="K3032" s="26"/>
      <c r="L3032" s="26"/>
      <c r="M3032" s="26"/>
      <c r="N3032" s="26"/>
      <c r="O3032" s="26"/>
      <c r="P3032" s="26"/>
      <c r="Q3032" s="26"/>
      <c r="R3032" s="26"/>
      <c r="S3032" s="63"/>
      <c r="T3032" s="26"/>
      <c r="U3032" s="25"/>
      <c r="V3032" s="24"/>
      <c r="W3032" s="24"/>
      <c r="X3032" s="26"/>
      <c r="Y3032" s="26"/>
      <c r="Z3032" s="26"/>
      <c r="AA3032" s="26"/>
      <c r="AB3032" s="26"/>
      <c r="AC3032" s="26"/>
      <c r="AD3032" s="26"/>
    </row>
    <row r="3033" spans="1:30" x14ac:dyDescent="0.25">
      <c r="A3033" s="26"/>
      <c r="B3033" s="26"/>
      <c r="C3033" s="26"/>
      <c r="D3033" s="26"/>
      <c r="E3033" s="26"/>
      <c r="F3033" s="26"/>
      <c r="G3033" s="26"/>
      <c r="H3033" s="26"/>
      <c r="I3033" s="26"/>
      <c r="J3033" s="26"/>
      <c r="K3033" s="26"/>
      <c r="L3033" s="26"/>
      <c r="M3033" s="26"/>
      <c r="N3033" s="26"/>
      <c r="O3033" s="26"/>
      <c r="P3033" s="26"/>
      <c r="Q3033" s="26"/>
      <c r="R3033" s="26"/>
      <c r="S3033" s="63"/>
      <c r="T3033" s="26"/>
      <c r="U3033" s="25"/>
      <c r="V3033" s="24"/>
      <c r="W3033" s="24"/>
      <c r="X3033" s="26"/>
      <c r="Y3033" s="26"/>
      <c r="Z3033" s="26"/>
      <c r="AA3033" s="26"/>
      <c r="AB3033" s="26"/>
      <c r="AC3033" s="26"/>
      <c r="AD3033" s="26"/>
    </row>
    <row r="3034" spans="1:30" x14ac:dyDescent="0.25">
      <c r="A3034" s="26"/>
      <c r="B3034" s="26"/>
      <c r="C3034" s="26"/>
      <c r="D3034" s="26"/>
      <c r="E3034" s="26"/>
      <c r="F3034" s="26"/>
      <c r="G3034" s="26"/>
      <c r="H3034" s="26"/>
      <c r="I3034" s="26"/>
      <c r="J3034" s="26"/>
      <c r="K3034" s="26"/>
      <c r="L3034" s="26"/>
      <c r="M3034" s="26"/>
      <c r="N3034" s="26"/>
      <c r="O3034" s="26"/>
      <c r="P3034" s="26"/>
      <c r="Q3034" s="26"/>
      <c r="R3034" s="26"/>
      <c r="S3034" s="63"/>
      <c r="T3034" s="26"/>
      <c r="U3034" s="25"/>
      <c r="V3034" s="24"/>
      <c r="W3034" s="24"/>
      <c r="X3034" s="26"/>
      <c r="Y3034" s="26"/>
      <c r="Z3034" s="26"/>
      <c r="AA3034" s="26"/>
      <c r="AB3034" s="26"/>
      <c r="AC3034" s="26"/>
      <c r="AD3034" s="26"/>
    </row>
    <row r="3035" spans="1:30" x14ac:dyDescent="0.25">
      <c r="A3035" s="26"/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  <c r="N3035" s="26"/>
      <c r="O3035" s="26"/>
      <c r="P3035" s="26"/>
      <c r="Q3035" s="26"/>
      <c r="R3035" s="26"/>
      <c r="S3035" s="63"/>
      <c r="T3035" s="26"/>
      <c r="U3035" s="25"/>
      <c r="V3035" s="24"/>
      <c r="W3035" s="24"/>
      <c r="X3035" s="26"/>
      <c r="Y3035" s="26"/>
      <c r="Z3035" s="26"/>
      <c r="AA3035" s="26"/>
      <c r="AB3035" s="26"/>
      <c r="AC3035" s="26"/>
      <c r="AD3035" s="26"/>
    </row>
    <row r="3036" spans="1:30" x14ac:dyDescent="0.25">
      <c r="A3036" s="26"/>
      <c r="B3036" s="26"/>
      <c r="C3036" s="26"/>
      <c r="D3036" s="26"/>
      <c r="E3036" s="26"/>
      <c r="F3036" s="26"/>
      <c r="G3036" s="26"/>
      <c r="H3036" s="26"/>
      <c r="I3036" s="26"/>
      <c r="J3036" s="26"/>
      <c r="K3036" s="26"/>
      <c r="L3036" s="26"/>
      <c r="M3036" s="26"/>
      <c r="N3036" s="26"/>
      <c r="O3036" s="26"/>
      <c r="P3036" s="26"/>
      <c r="Q3036" s="26"/>
      <c r="R3036" s="26"/>
      <c r="S3036" s="63"/>
      <c r="T3036" s="26"/>
      <c r="U3036" s="25"/>
      <c r="V3036" s="24"/>
      <c r="W3036" s="24"/>
      <c r="X3036" s="26"/>
      <c r="Y3036" s="26"/>
      <c r="Z3036" s="26"/>
      <c r="AA3036" s="26"/>
      <c r="AB3036" s="26"/>
      <c r="AC3036" s="26"/>
      <c r="AD3036" s="26"/>
    </row>
    <row r="3037" spans="1:30" x14ac:dyDescent="0.25">
      <c r="A3037" s="26"/>
      <c r="B3037" s="26"/>
      <c r="C3037" s="26"/>
      <c r="D3037" s="26"/>
      <c r="E3037" s="26"/>
      <c r="F3037" s="26"/>
      <c r="G3037" s="26"/>
      <c r="H3037" s="26"/>
      <c r="I3037" s="26"/>
      <c r="J3037" s="26"/>
      <c r="K3037" s="26"/>
      <c r="L3037" s="26"/>
      <c r="M3037" s="26"/>
      <c r="N3037" s="26"/>
      <c r="O3037" s="26"/>
      <c r="P3037" s="26"/>
      <c r="Q3037" s="26"/>
      <c r="R3037" s="26"/>
      <c r="S3037" s="63"/>
      <c r="T3037" s="26"/>
      <c r="U3037" s="25"/>
      <c r="V3037" s="24"/>
      <c r="W3037" s="24"/>
      <c r="X3037" s="26"/>
      <c r="Y3037" s="26"/>
      <c r="Z3037" s="26"/>
      <c r="AA3037" s="26"/>
      <c r="AB3037" s="26"/>
      <c r="AC3037" s="26"/>
      <c r="AD3037" s="26"/>
    </row>
    <row r="3038" spans="1:30" x14ac:dyDescent="0.25">
      <c r="A3038" s="26"/>
      <c r="B3038" s="26"/>
      <c r="C3038" s="26"/>
      <c r="D3038" s="26"/>
      <c r="E3038" s="26"/>
      <c r="F3038" s="26"/>
      <c r="G3038" s="26"/>
      <c r="H3038" s="26"/>
      <c r="I3038" s="26"/>
      <c r="J3038" s="26"/>
      <c r="K3038" s="26"/>
      <c r="L3038" s="26"/>
      <c r="M3038" s="26"/>
      <c r="N3038" s="26"/>
      <c r="O3038" s="26"/>
      <c r="P3038" s="26"/>
      <c r="Q3038" s="26"/>
      <c r="R3038" s="26"/>
      <c r="S3038" s="63"/>
      <c r="T3038" s="26"/>
      <c r="U3038" s="25"/>
      <c r="V3038" s="24"/>
      <c r="W3038" s="24"/>
      <c r="X3038" s="26"/>
      <c r="Y3038" s="26"/>
      <c r="Z3038" s="26"/>
      <c r="AA3038" s="26"/>
      <c r="AB3038" s="26"/>
      <c r="AC3038" s="26"/>
      <c r="AD3038" s="26"/>
    </row>
    <row r="3039" spans="1:30" x14ac:dyDescent="0.25">
      <c r="A3039" s="26"/>
      <c r="B3039" s="26"/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6"/>
      <c r="N3039" s="26"/>
      <c r="O3039" s="26"/>
      <c r="P3039" s="26"/>
      <c r="Q3039" s="26"/>
      <c r="R3039" s="26"/>
      <c r="S3039" s="63"/>
      <c r="T3039" s="26"/>
      <c r="U3039" s="25"/>
      <c r="V3039" s="24"/>
      <c r="W3039" s="24"/>
      <c r="X3039" s="26"/>
      <c r="Y3039" s="26"/>
      <c r="Z3039" s="26"/>
      <c r="AA3039" s="26"/>
      <c r="AB3039" s="26"/>
      <c r="AC3039" s="26"/>
      <c r="AD3039" s="26"/>
    </row>
    <row r="3040" spans="1:30" x14ac:dyDescent="0.25">
      <c r="A3040" s="26"/>
      <c r="B3040" s="26"/>
      <c r="C3040" s="26"/>
      <c r="D3040" s="26"/>
      <c r="E3040" s="26"/>
      <c r="F3040" s="26"/>
      <c r="G3040" s="26"/>
      <c r="H3040" s="26"/>
      <c r="I3040" s="26"/>
      <c r="J3040" s="26"/>
      <c r="K3040" s="26"/>
      <c r="L3040" s="26"/>
      <c r="M3040" s="26"/>
      <c r="N3040" s="26"/>
      <c r="O3040" s="26"/>
      <c r="P3040" s="26"/>
      <c r="Q3040" s="26"/>
      <c r="R3040" s="26"/>
      <c r="S3040" s="63"/>
      <c r="T3040" s="26"/>
      <c r="U3040" s="25"/>
      <c r="V3040" s="24"/>
      <c r="W3040" s="24"/>
      <c r="X3040" s="26"/>
      <c r="Y3040" s="26"/>
      <c r="Z3040" s="26"/>
      <c r="AA3040" s="26"/>
      <c r="AB3040" s="26"/>
      <c r="AC3040" s="26"/>
      <c r="AD3040" s="26"/>
    </row>
    <row r="3041" spans="1:30" x14ac:dyDescent="0.25">
      <c r="A3041" s="26"/>
      <c r="B3041" s="26"/>
      <c r="C3041" s="26"/>
      <c r="D3041" s="26"/>
      <c r="E3041" s="26"/>
      <c r="F3041" s="26"/>
      <c r="G3041" s="26"/>
      <c r="H3041" s="26"/>
      <c r="I3041" s="26"/>
      <c r="J3041" s="26"/>
      <c r="K3041" s="26"/>
      <c r="L3041" s="26"/>
      <c r="M3041" s="26"/>
      <c r="N3041" s="26"/>
      <c r="O3041" s="26"/>
      <c r="P3041" s="26"/>
      <c r="Q3041" s="26"/>
      <c r="R3041" s="26"/>
      <c r="S3041" s="63"/>
      <c r="T3041" s="26"/>
      <c r="U3041" s="25"/>
      <c r="V3041" s="24"/>
      <c r="W3041" s="24"/>
      <c r="X3041" s="26"/>
      <c r="Y3041" s="26"/>
      <c r="Z3041" s="26"/>
      <c r="AA3041" s="26"/>
      <c r="AB3041" s="26"/>
      <c r="AC3041" s="26"/>
      <c r="AD3041" s="26"/>
    </row>
    <row r="3042" spans="1:30" x14ac:dyDescent="0.25">
      <c r="A3042" s="26"/>
      <c r="B3042" s="26"/>
      <c r="C3042" s="26"/>
      <c r="D3042" s="26"/>
      <c r="E3042" s="26"/>
      <c r="F3042" s="26"/>
      <c r="G3042" s="26"/>
      <c r="H3042" s="26"/>
      <c r="I3042" s="26"/>
      <c r="J3042" s="26"/>
      <c r="K3042" s="26"/>
      <c r="L3042" s="26"/>
      <c r="M3042" s="26"/>
      <c r="N3042" s="26"/>
      <c r="O3042" s="26"/>
      <c r="P3042" s="26"/>
      <c r="Q3042" s="26"/>
      <c r="R3042" s="26"/>
      <c r="S3042" s="63"/>
      <c r="T3042" s="26"/>
      <c r="U3042" s="25"/>
      <c r="V3042" s="24"/>
      <c r="W3042" s="24"/>
      <c r="X3042" s="26"/>
      <c r="Y3042" s="26"/>
      <c r="Z3042" s="26"/>
      <c r="AA3042" s="26"/>
      <c r="AB3042" s="26"/>
      <c r="AC3042" s="26"/>
      <c r="AD3042" s="26"/>
    </row>
    <row r="3043" spans="1:30" x14ac:dyDescent="0.25">
      <c r="A3043" s="26"/>
      <c r="B3043" s="26"/>
      <c r="C3043" s="26"/>
      <c r="D3043" s="26"/>
      <c r="E3043" s="26"/>
      <c r="F3043" s="26"/>
      <c r="G3043" s="26"/>
      <c r="H3043" s="26"/>
      <c r="I3043" s="26"/>
      <c r="J3043" s="26"/>
      <c r="K3043" s="26"/>
      <c r="L3043" s="26"/>
      <c r="M3043" s="26"/>
      <c r="N3043" s="26"/>
      <c r="O3043" s="26"/>
      <c r="P3043" s="26"/>
      <c r="Q3043" s="26"/>
      <c r="R3043" s="26"/>
      <c r="S3043" s="63"/>
      <c r="T3043" s="26"/>
      <c r="U3043" s="25"/>
      <c r="V3043" s="24"/>
      <c r="W3043" s="24"/>
      <c r="X3043" s="26"/>
      <c r="Y3043" s="26"/>
      <c r="Z3043" s="26"/>
      <c r="AA3043" s="26"/>
      <c r="AB3043" s="26"/>
      <c r="AC3043" s="26"/>
      <c r="AD3043" s="26"/>
    </row>
    <row r="3044" spans="1:30" x14ac:dyDescent="0.25">
      <c r="A3044" s="26"/>
      <c r="B3044" s="26"/>
      <c r="C3044" s="26"/>
      <c r="D3044" s="26"/>
      <c r="E3044" s="26"/>
      <c r="F3044" s="26"/>
      <c r="G3044" s="26"/>
      <c r="H3044" s="26"/>
      <c r="I3044" s="26"/>
      <c r="J3044" s="26"/>
      <c r="K3044" s="26"/>
      <c r="L3044" s="26"/>
      <c r="M3044" s="26"/>
      <c r="N3044" s="26"/>
      <c r="O3044" s="26"/>
      <c r="P3044" s="26"/>
      <c r="Q3044" s="26"/>
      <c r="R3044" s="26"/>
      <c r="S3044" s="63"/>
      <c r="T3044" s="26"/>
      <c r="U3044" s="25"/>
      <c r="V3044" s="24"/>
      <c r="W3044" s="24"/>
      <c r="X3044" s="26"/>
      <c r="Y3044" s="26"/>
      <c r="Z3044" s="26"/>
      <c r="AA3044" s="26"/>
      <c r="AB3044" s="26"/>
      <c r="AC3044" s="26"/>
      <c r="AD3044" s="26"/>
    </row>
    <row r="3045" spans="1:30" x14ac:dyDescent="0.25">
      <c r="A3045" s="26"/>
      <c r="B3045" s="26"/>
      <c r="C3045" s="26"/>
      <c r="D3045" s="26"/>
      <c r="E3045" s="26"/>
      <c r="F3045" s="26"/>
      <c r="G3045" s="26"/>
      <c r="H3045" s="26"/>
      <c r="I3045" s="26"/>
      <c r="J3045" s="26"/>
      <c r="K3045" s="26"/>
      <c r="L3045" s="26"/>
      <c r="M3045" s="26"/>
      <c r="N3045" s="26"/>
      <c r="O3045" s="26"/>
      <c r="P3045" s="26"/>
      <c r="Q3045" s="26"/>
      <c r="R3045" s="26"/>
      <c r="S3045" s="63"/>
      <c r="T3045" s="26"/>
      <c r="U3045" s="25"/>
      <c r="V3045" s="24"/>
      <c r="W3045" s="24"/>
      <c r="X3045" s="26"/>
      <c r="Y3045" s="26"/>
      <c r="Z3045" s="26"/>
      <c r="AA3045" s="26"/>
      <c r="AB3045" s="26"/>
      <c r="AC3045" s="26"/>
      <c r="AD3045" s="26"/>
    </row>
    <row r="3046" spans="1:30" x14ac:dyDescent="0.25">
      <c r="A3046" s="26"/>
      <c r="B3046" s="26"/>
      <c r="C3046" s="26"/>
      <c r="D3046" s="26"/>
      <c r="E3046" s="26"/>
      <c r="F3046" s="26"/>
      <c r="G3046" s="26"/>
      <c r="H3046" s="26"/>
      <c r="I3046" s="26"/>
      <c r="J3046" s="26"/>
      <c r="K3046" s="26"/>
      <c r="L3046" s="26"/>
      <c r="M3046" s="26"/>
      <c r="N3046" s="26"/>
      <c r="O3046" s="26"/>
      <c r="P3046" s="26"/>
      <c r="Q3046" s="26"/>
      <c r="R3046" s="26"/>
      <c r="S3046" s="63"/>
      <c r="T3046" s="26"/>
      <c r="U3046" s="25"/>
      <c r="V3046" s="24"/>
      <c r="W3046" s="24"/>
      <c r="X3046" s="26"/>
      <c r="Y3046" s="26"/>
      <c r="Z3046" s="26"/>
      <c r="AA3046" s="26"/>
      <c r="AB3046" s="26"/>
      <c r="AC3046" s="26"/>
      <c r="AD3046" s="26"/>
    </row>
    <row r="3047" spans="1:30" x14ac:dyDescent="0.25">
      <c r="A3047" s="26"/>
      <c r="B3047" s="26"/>
      <c r="C3047" s="26"/>
      <c r="D3047" s="26"/>
      <c r="E3047" s="26"/>
      <c r="F3047" s="26"/>
      <c r="G3047" s="26"/>
      <c r="H3047" s="26"/>
      <c r="I3047" s="26"/>
      <c r="J3047" s="26"/>
      <c r="K3047" s="26"/>
      <c r="L3047" s="26"/>
      <c r="M3047" s="26"/>
      <c r="N3047" s="26"/>
      <c r="O3047" s="26"/>
      <c r="P3047" s="26"/>
      <c r="Q3047" s="26"/>
      <c r="R3047" s="26"/>
      <c r="S3047" s="63"/>
      <c r="T3047" s="26"/>
      <c r="U3047" s="25"/>
      <c r="V3047" s="24"/>
      <c r="W3047" s="24"/>
      <c r="X3047" s="26"/>
      <c r="Y3047" s="26"/>
      <c r="Z3047" s="26"/>
      <c r="AA3047" s="26"/>
      <c r="AB3047" s="26"/>
      <c r="AC3047" s="26"/>
      <c r="AD3047" s="26"/>
    </row>
    <row r="3048" spans="1:30" x14ac:dyDescent="0.25">
      <c r="A3048" s="26"/>
      <c r="B3048" s="26"/>
      <c r="C3048" s="26"/>
      <c r="D3048" s="26"/>
      <c r="E3048" s="26"/>
      <c r="F3048" s="26"/>
      <c r="G3048" s="26"/>
      <c r="H3048" s="26"/>
      <c r="I3048" s="26"/>
      <c r="J3048" s="26"/>
      <c r="K3048" s="26"/>
      <c r="L3048" s="26"/>
      <c r="M3048" s="26"/>
      <c r="N3048" s="26"/>
      <c r="O3048" s="26"/>
      <c r="P3048" s="26"/>
      <c r="Q3048" s="26"/>
      <c r="R3048" s="26"/>
      <c r="S3048" s="63"/>
      <c r="T3048" s="26"/>
      <c r="U3048" s="25"/>
      <c r="V3048" s="24"/>
      <c r="W3048" s="24"/>
      <c r="X3048" s="26"/>
      <c r="Y3048" s="26"/>
      <c r="Z3048" s="26"/>
      <c r="AA3048" s="26"/>
      <c r="AB3048" s="26"/>
      <c r="AC3048" s="26"/>
      <c r="AD3048" s="26"/>
    </row>
    <row r="3049" spans="1:30" x14ac:dyDescent="0.25">
      <c r="A3049" s="26"/>
      <c r="B3049" s="26"/>
      <c r="C3049" s="26"/>
      <c r="D3049" s="26"/>
      <c r="E3049" s="26"/>
      <c r="F3049" s="26"/>
      <c r="G3049" s="26"/>
      <c r="H3049" s="26"/>
      <c r="I3049" s="26"/>
      <c r="J3049" s="26"/>
      <c r="K3049" s="26"/>
      <c r="L3049" s="26"/>
      <c r="M3049" s="26"/>
      <c r="N3049" s="26"/>
      <c r="O3049" s="26"/>
      <c r="P3049" s="26"/>
      <c r="Q3049" s="26"/>
      <c r="R3049" s="26"/>
      <c r="S3049" s="63"/>
      <c r="T3049" s="26"/>
      <c r="U3049" s="25"/>
      <c r="V3049" s="24"/>
      <c r="W3049" s="24"/>
      <c r="X3049" s="26"/>
      <c r="Y3049" s="26"/>
      <c r="Z3049" s="26"/>
      <c r="AA3049" s="26"/>
      <c r="AB3049" s="26"/>
      <c r="AC3049" s="26"/>
      <c r="AD3049" s="26"/>
    </row>
    <row r="3050" spans="1:30" x14ac:dyDescent="0.25">
      <c r="A3050" s="26"/>
      <c r="B3050" s="26"/>
      <c r="C3050" s="26"/>
      <c r="D3050" s="26"/>
      <c r="E3050" s="26"/>
      <c r="F3050" s="26"/>
      <c r="G3050" s="26"/>
      <c r="H3050" s="26"/>
      <c r="I3050" s="26"/>
      <c r="J3050" s="26"/>
      <c r="K3050" s="26"/>
      <c r="L3050" s="26"/>
      <c r="M3050" s="26"/>
      <c r="N3050" s="26"/>
      <c r="O3050" s="26"/>
      <c r="P3050" s="26"/>
      <c r="Q3050" s="26"/>
      <c r="R3050" s="26"/>
      <c r="S3050" s="63"/>
      <c r="T3050" s="26"/>
      <c r="U3050" s="25"/>
      <c r="V3050" s="24"/>
      <c r="W3050" s="24"/>
      <c r="X3050" s="26"/>
      <c r="Y3050" s="26"/>
      <c r="Z3050" s="26"/>
      <c r="AA3050" s="26"/>
      <c r="AB3050" s="26"/>
      <c r="AC3050" s="26"/>
      <c r="AD3050" s="26"/>
    </row>
    <row r="3051" spans="1:30" x14ac:dyDescent="0.25">
      <c r="A3051" s="26"/>
      <c r="B3051" s="26"/>
      <c r="C3051" s="26"/>
      <c r="D3051" s="26"/>
      <c r="E3051" s="26"/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26"/>
      <c r="S3051" s="63"/>
      <c r="T3051" s="26"/>
      <c r="U3051" s="25"/>
      <c r="V3051" s="24"/>
      <c r="W3051" s="24"/>
      <c r="X3051" s="26"/>
      <c r="Y3051" s="26"/>
      <c r="Z3051" s="26"/>
      <c r="AA3051" s="26"/>
      <c r="AB3051" s="26"/>
      <c r="AC3051" s="26"/>
      <c r="AD3051" s="26"/>
    </row>
    <row r="3052" spans="1:30" x14ac:dyDescent="0.25">
      <c r="A3052" s="26"/>
      <c r="B3052" s="26"/>
      <c r="C3052" s="26"/>
      <c r="D3052" s="26"/>
      <c r="E3052" s="26"/>
      <c r="F3052" s="26"/>
      <c r="G3052" s="26"/>
      <c r="H3052" s="26"/>
      <c r="I3052" s="26"/>
      <c r="J3052" s="26"/>
      <c r="K3052" s="26"/>
      <c r="L3052" s="26"/>
      <c r="M3052" s="26"/>
      <c r="N3052" s="26"/>
      <c r="O3052" s="26"/>
      <c r="P3052" s="26"/>
      <c r="Q3052" s="26"/>
      <c r="R3052" s="26"/>
      <c r="S3052" s="63"/>
      <c r="T3052" s="26"/>
      <c r="U3052" s="25"/>
      <c r="V3052" s="24"/>
      <c r="W3052" s="24"/>
      <c r="X3052" s="26"/>
      <c r="Y3052" s="26"/>
      <c r="Z3052" s="26"/>
      <c r="AA3052" s="26"/>
      <c r="AB3052" s="26"/>
      <c r="AC3052" s="26"/>
      <c r="AD3052" s="26"/>
    </row>
    <row r="3053" spans="1:30" x14ac:dyDescent="0.25">
      <c r="A3053" s="26"/>
      <c r="B3053" s="26"/>
      <c r="C3053" s="26"/>
      <c r="D3053" s="26"/>
      <c r="E3053" s="26"/>
      <c r="F3053" s="26"/>
      <c r="G3053" s="26"/>
      <c r="H3053" s="26"/>
      <c r="I3053" s="26"/>
      <c r="J3053" s="26"/>
      <c r="K3053" s="26"/>
      <c r="L3053" s="26"/>
      <c r="M3053" s="26"/>
      <c r="N3053" s="26"/>
      <c r="O3053" s="26"/>
      <c r="P3053" s="26"/>
      <c r="Q3053" s="26"/>
      <c r="R3053" s="26"/>
      <c r="S3053" s="63"/>
      <c r="T3053" s="26"/>
      <c r="U3053" s="25"/>
      <c r="V3053" s="24"/>
      <c r="W3053" s="24"/>
      <c r="X3053" s="26"/>
      <c r="Y3053" s="26"/>
      <c r="Z3053" s="26"/>
      <c r="AA3053" s="26"/>
      <c r="AB3053" s="26"/>
      <c r="AC3053" s="26"/>
      <c r="AD3053" s="26"/>
    </row>
    <row r="3054" spans="1:30" x14ac:dyDescent="0.25">
      <c r="A3054" s="26"/>
      <c r="B3054" s="26"/>
      <c r="C3054" s="26"/>
      <c r="D3054" s="26"/>
      <c r="E3054" s="26"/>
      <c r="F3054" s="26"/>
      <c r="G3054" s="26"/>
      <c r="H3054" s="26"/>
      <c r="I3054" s="26"/>
      <c r="J3054" s="26"/>
      <c r="K3054" s="26"/>
      <c r="L3054" s="26"/>
      <c r="M3054" s="26"/>
      <c r="N3054" s="26"/>
      <c r="O3054" s="26"/>
      <c r="P3054" s="26"/>
      <c r="Q3054" s="26"/>
      <c r="R3054" s="26"/>
      <c r="S3054" s="63"/>
      <c r="T3054" s="26"/>
      <c r="U3054" s="25"/>
      <c r="V3054" s="24"/>
      <c r="W3054" s="24"/>
      <c r="X3054" s="26"/>
      <c r="Y3054" s="26"/>
      <c r="Z3054" s="26"/>
      <c r="AA3054" s="26"/>
      <c r="AB3054" s="26"/>
      <c r="AC3054" s="26"/>
      <c r="AD3054" s="26"/>
    </row>
    <row r="3055" spans="1:30" x14ac:dyDescent="0.25">
      <c r="A3055" s="26"/>
      <c r="B3055" s="26"/>
      <c r="C3055" s="26"/>
      <c r="D3055" s="26"/>
      <c r="E3055" s="26"/>
      <c r="F3055" s="26"/>
      <c r="G3055" s="26"/>
      <c r="H3055" s="26"/>
      <c r="I3055" s="26"/>
      <c r="J3055" s="26"/>
      <c r="K3055" s="26"/>
      <c r="L3055" s="26"/>
      <c r="M3055" s="26"/>
      <c r="N3055" s="26"/>
      <c r="O3055" s="26"/>
      <c r="P3055" s="26"/>
      <c r="Q3055" s="26"/>
      <c r="R3055" s="26"/>
      <c r="S3055" s="63"/>
      <c r="T3055" s="26"/>
      <c r="U3055" s="25"/>
      <c r="V3055" s="24"/>
      <c r="W3055" s="24"/>
      <c r="X3055" s="26"/>
      <c r="Y3055" s="26"/>
      <c r="Z3055" s="26"/>
      <c r="AA3055" s="26"/>
      <c r="AB3055" s="26"/>
      <c r="AC3055" s="26"/>
      <c r="AD3055" s="26"/>
    </row>
    <row r="3056" spans="1:30" x14ac:dyDescent="0.25">
      <c r="A3056" s="26"/>
      <c r="B3056" s="26"/>
      <c r="C3056" s="26"/>
      <c r="D3056" s="26"/>
      <c r="E3056" s="26"/>
      <c r="F3056" s="26"/>
      <c r="G3056" s="26"/>
      <c r="H3056" s="26"/>
      <c r="I3056" s="26"/>
      <c r="J3056" s="26"/>
      <c r="K3056" s="26"/>
      <c r="L3056" s="26"/>
      <c r="M3056" s="26"/>
      <c r="N3056" s="26"/>
      <c r="O3056" s="26"/>
      <c r="P3056" s="26"/>
      <c r="Q3056" s="26"/>
      <c r="R3056" s="26"/>
      <c r="S3056" s="63"/>
      <c r="T3056" s="26"/>
      <c r="U3056" s="25"/>
      <c r="V3056" s="24"/>
      <c r="W3056" s="24"/>
      <c r="X3056" s="26"/>
      <c r="Y3056" s="26"/>
      <c r="Z3056" s="26"/>
      <c r="AA3056" s="26"/>
      <c r="AB3056" s="26"/>
      <c r="AC3056" s="26"/>
      <c r="AD3056" s="26"/>
    </row>
    <row r="3057" spans="1:30" x14ac:dyDescent="0.25">
      <c r="A3057" s="26"/>
      <c r="B3057" s="26"/>
      <c r="C3057" s="26"/>
      <c r="D3057" s="26"/>
      <c r="E3057" s="26"/>
      <c r="F3057" s="26"/>
      <c r="G3057" s="26"/>
      <c r="H3057" s="26"/>
      <c r="I3057" s="26"/>
      <c r="J3057" s="26"/>
      <c r="K3057" s="26"/>
      <c r="L3057" s="26"/>
      <c r="M3057" s="26"/>
      <c r="N3057" s="26"/>
      <c r="O3057" s="26"/>
      <c r="P3057" s="26"/>
      <c r="Q3057" s="26"/>
      <c r="R3057" s="26"/>
      <c r="S3057" s="63"/>
      <c r="T3057" s="26"/>
      <c r="U3057" s="25"/>
      <c r="V3057" s="24"/>
      <c r="W3057" s="24"/>
      <c r="X3057" s="26"/>
      <c r="Y3057" s="26"/>
      <c r="Z3057" s="26"/>
      <c r="AA3057" s="26"/>
      <c r="AB3057" s="26"/>
      <c r="AC3057" s="26"/>
      <c r="AD3057" s="26"/>
    </row>
    <row r="3058" spans="1:30" x14ac:dyDescent="0.25">
      <c r="A3058" s="26"/>
      <c r="B3058" s="26"/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  <c r="M3058" s="26"/>
      <c r="N3058" s="26"/>
      <c r="O3058" s="26"/>
      <c r="P3058" s="26"/>
      <c r="Q3058" s="26"/>
      <c r="R3058" s="26"/>
      <c r="S3058" s="63"/>
      <c r="T3058" s="26"/>
      <c r="U3058" s="25"/>
      <c r="V3058" s="24"/>
      <c r="W3058" s="24"/>
      <c r="X3058" s="26"/>
      <c r="Y3058" s="26"/>
      <c r="Z3058" s="26"/>
      <c r="AA3058" s="26"/>
      <c r="AB3058" s="26"/>
      <c r="AC3058" s="26"/>
      <c r="AD3058" s="26"/>
    </row>
    <row r="3059" spans="1:30" x14ac:dyDescent="0.25">
      <c r="A3059" s="26"/>
      <c r="B3059" s="26"/>
      <c r="C3059" s="26"/>
      <c r="D3059" s="26"/>
      <c r="E3059" s="26"/>
      <c r="F3059" s="26"/>
      <c r="G3059" s="26"/>
      <c r="H3059" s="26"/>
      <c r="I3059" s="26"/>
      <c r="J3059" s="26"/>
      <c r="K3059" s="26"/>
      <c r="L3059" s="26"/>
      <c r="M3059" s="26"/>
      <c r="N3059" s="26"/>
      <c r="O3059" s="26"/>
      <c r="P3059" s="26"/>
      <c r="Q3059" s="26"/>
      <c r="R3059" s="26"/>
      <c r="S3059" s="63"/>
      <c r="T3059" s="26"/>
      <c r="U3059" s="25"/>
      <c r="V3059" s="24"/>
      <c r="W3059" s="24"/>
      <c r="X3059" s="26"/>
      <c r="Y3059" s="26"/>
      <c r="Z3059" s="26"/>
      <c r="AA3059" s="26"/>
      <c r="AB3059" s="26"/>
      <c r="AC3059" s="26"/>
      <c r="AD3059" s="26"/>
    </row>
    <row r="3060" spans="1:30" x14ac:dyDescent="0.25">
      <c r="A3060" s="26"/>
      <c r="B3060" s="26"/>
      <c r="C3060" s="26"/>
      <c r="D3060" s="26"/>
      <c r="E3060" s="26"/>
      <c r="F3060" s="26"/>
      <c r="G3060" s="26"/>
      <c r="H3060" s="26"/>
      <c r="I3060" s="26"/>
      <c r="J3060" s="26"/>
      <c r="K3060" s="26"/>
      <c r="L3060" s="26"/>
      <c r="M3060" s="26"/>
      <c r="N3060" s="26"/>
      <c r="O3060" s="26"/>
      <c r="P3060" s="26"/>
      <c r="Q3060" s="26"/>
      <c r="R3060" s="26"/>
      <c r="S3060" s="63"/>
      <c r="T3060" s="26"/>
      <c r="U3060" s="25"/>
      <c r="V3060" s="24"/>
      <c r="W3060" s="24"/>
      <c r="X3060" s="26"/>
      <c r="Y3060" s="26"/>
      <c r="Z3060" s="26"/>
      <c r="AA3060" s="26"/>
      <c r="AB3060" s="26"/>
      <c r="AC3060" s="26"/>
      <c r="AD3060" s="26"/>
    </row>
    <row r="3061" spans="1:30" x14ac:dyDescent="0.25">
      <c r="A3061" s="26"/>
      <c r="B3061" s="26"/>
      <c r="C3061" s="26"/>
      <c r="D3061" s="26"/>
      <c r="E3061" s="26"/>
      <c r="F3061" s="26"/>
      <c r="G3061" s="26"/>
      <c r="H3061" s="26"/>
      <c r="I3061" s="26"/>
      <c r="J3061" s="26"/>
      <c r="K3061" s="26"/>
      <c r="L3061" s="26"/>
      <c r="M3061" s="26"/>
      <c r="N3061" s="26"/>
      <c r="O3061" s="26"/>
      <c r="P3061" s="26"/>
      <c r="Q3061" s="26"/>
      <c r="R3061" s="26"/>
      <c r="S3061" s="63"/>
      <c r="T3061" s="26"/>
      <c r="U3061" s="25"/>
      <c r="V3061" s="24"/>
      <c r="W3061" s="24"/>
      <c r="X3061" s="26"/>
      <c r="Y3061" s="26"/>
      <c r="Z3061" s="26"/>
      <c r="AA3061" s="26"/>
      <c r="AB3061" s="26"/>
      <c r="AC3061" s="26"/>
      <c r="AD3061" s="26"/>
    </row>
    <row r="3062" spans="1:30" x14ac:dyDescent="0.25">
      <c r="A3062" s="26"/>
      <c r="B3062" s="26"/>
      <c r="C3062" s="26"/>
      <c r="D3062" s="26"/>
      <c r="E3062" s="26"/>
      <c r="F3062" s="26"/>
      <c r="G3062" s="26"/>
      <c r="H3062" s="26"/>
      <c r="I3062" s="26"/>
      <c r="J3062" s="26"/>
      <c r="K3062" s="26"/>
      <c r="L3062" s="26"/>
      <c r="M3062" s="26"/>
      <c r="N3062" s="26"/>
      <c r="O3062" s="26"/>
      <c r="P3062" s="26"/>
      <c r="Q3062" s="26"/>
      <c r="R3062" s="26"/>
      <c r="S3062" s="63"/>
      <c r="T3062" s="26"/>
      <c r="U3062" s="25"/>
      <c r="V3062" s="24"/>
      <c r="W3062" s="24"/>
      <c r="X3062" s="26"/>
      <c r="Y3062" s="26"/>
      <c r="Z3062" s="26"/>
      <c r="AA3062" s="26"/>
      <c r="AB3062" s="26"/>
      <c r="AC3062" s="26"/>
      <c r="AD3062" s="26"/>
    </row>
    <row r="3063" spans="1:30" x14ac:dyDescent="0.25">
      <c r="A3063" s="26"/>
      <c r="B3063" s="26"/>
      <c r="C3063" s="26"/>
      <c r="D3063" s="26"/>
      <c r="E3063" s="26"/>
      <c r="F3063" s="26"/>
      <c r="G3063" s="26"/>
      <c r="H3063" s="26"/>
      <c r="I3063" s="26"/>
      <c r="J3063" s="26"/>
      <c r="K3063" s="26"/>
      <c r="L3063" s="26"/>
      <c r="M3063" s="26"/>
      <c r="N3063" s="26"/>
      <c r="O3063" s="26"/>
      <c r="P3063" s="26"/>
      <c r="Q3063" s="26"/>
      <c r="R3063" s="26"/>
      <c r="S3063" s="63"/>
      <c r="T3063" s="26"/>
      <c r="U3063" s="25"/>
      <c r="V3063" s="24"/>
      <c r="W3063" s="24"/>
      <c r="X3063" s="26"/>
      <c r="Y3063" s="26"/>
      <c r="Z3063" s="26"/>
      <c r="AA3063" s="26"/>
      <c r="AB3063" s="26"/>
      <c r="AC3063" s="26"/>
      <c r="AD3063" s="26"/>
    </row>
    <row r="3064" spans="1:30" x14ac:dyDescent="0.25">
      <c r="A3064" s="26"/>
      <c r="B3064" s="26"/>
      <c r="C3064" s="26"/>
      <c r="D3064" s="26"/>
      <c r="E3064" s="26"/>
      <c r="F3064" s="26"/>
      <c r="G3064" s="26"/>
      <c r="H3064" s="26"/>
      <c r="I3064" s="26"/>
      <c r="J3064" s="26"/>
      <c r="K3064" s="26"/>
      <c r="L3064" s="26"/>
      <c r="M3064" s="26"/>
      <c r="N3064" s="26"/>
      <c r="O3064" s="26"/>
      <c r="P3064" s="26"/>
      <c r="Q3064" s="26"/>
      <c r="R3064" s="26"/>
      <c r="S3064" s="63"/>
      <c r="T3064" s="26"/>
      <c r="U3064" s="25"/>
      <c r="V3064" s="24"/>
      <c r="W3064" s="24"/>
      <c r="X3064" s="26"/>
      <c r="Y3064" s="26"/>
      <c r="Z3064" s="26"/>
      <c r="AA3064" s="26"/>
      <c r="AB3064" s="26"/>
      <c r="AC3064" s="26"/>
      <c r="AD3064" s="26"/>
    </row>
    <row r="3065" spans="1:30" x14ac:dyDescent="0.25">
      <c r="A3065" s="26"/>
      <c r="B3065" s="26"/>
      <c r="C3065" s="26"/>
      <c r="D3065" s="26"/>
      <c r="E3065" s="26"/>
      <c r="F3065" s="26"/>
      <c r="G3065" s="26"/>
      <c r="H3065" s="26"/>
      <c r="I3065" s="26"/>
      <c r="J3065" s="26"/>
      <c r="K3065" s="26"/>
      <c r="L3065" s="26"/>
      <c r="M3065" s="26"/>
      <c r="N3065" s="26"/>
      <c r="O3065" s="26"/>
      <c r="P3065" s="26"/>
      <c r="Q3065" s="26"/>
      <c r="R3065" s="26"/>
      <c r="S3065" s="63"/>
      <c r="T3065" s="26"/>
      <c r="U3065" s="25"/>
      <c r="V3065" s="24"/>
      <c r="W3065" s="24"/>
      <c r="X3065" s="26"/>
      <c r="Y3065" s="26"/>
      <c r="Z3065" s="26"/>
      <c r="AA3065" s="26"/>
      <c r="AB3065" s="26"/>
      <c r="AC3065" s="26"/>
      <c r="AD3065" s="26"/>
    </row>
    <row r="3066" spans="1:30" x14ac:dyDescent="0.25">
      <c r="A3066" s="26"/>
      <c r="B3066" s="26"/>
      <c r="C3066" s="26"/>
      <c r="D3066" s="26"/>
      <c r="E3066" s="26"/>
      <c r="F3066" s="26"/>
      <c r="G3066" s="26"/>
      <c r="H3066" s="26"/>
      <c r="I3066" s="26"/>
      <c r="J3066" s="26"/>
      <c r="K3066" s="26"/>
      <c r="L3066" s="26"/>
      <c r="M3066" s="26"/>
      <c r="N3066" s="26"/>
      <c r="O3066" s="26"/>
      <c r="P3066" s="26"/>
      <c r="Q3066" s="26"/>
      <c r="R3066" s="26"/>
      <c r="S3066" s="63"/>
      <c r="T3066" s="26"/>
      <c r="U3066" s="25"/>
      <c r="V3066" s="24"/>
      <c r="W3066" s="24"/>
      <c r="X3066" s="26"/>
      <c r="Y3066" s="26"/>
      <c r="Z3066" s="26"/>
      <c r="AA3066" s="26"/>
      <c r="AB3066" s="26"/>
      <c r="AC3066" s="26"/>
      <c r="AD3066" s="26"/>
    </row>
    <row r="3067" spans="1:30" x14ac:dyDescent="0.25">
      <c r="A3067" s="26"/>
      <c r="B3067" s="26"/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  <c r="M3067" s="26"/>
      <c r="N3067" s="26"/>
      <c r="O3067" s="26"/>
      <c r="P3067" s="26"/>
      <c r="Q3067" s="26"/>
      <c r="R3067" s="26"/>
      <c r="S3067" s="63"/>
      <c r="T3067" s="26"/>
      <c r="U3067" s="25"/>
      <c r="V3067" s="24"/>
      <c r="W3067" s="24"/>
      <c r="X3067" s="26"/>
      <c r="Y3067" s="26"/>
      <c r="Z3067" s="26"/>
      <c r="AA3067" s="26"/>
      <c r="AB3067" s="26"/>
      <c r="AC3067" s="26"/>
      <c r="AD3067" s="26"/>
    </row>
    <row r="3068" spans="1:30" x14ac:dyDescent="0.25">
      <c r="A3068" s="26"/>
      <c r="B3068" s="26"/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6"/>
      <c r="N3068" s="26"/>
      <c r="O3068" s="26"/>
      <c r="P3068" s="26"/>
      <c r="Q3068" s="26"/>
      <c r="R3068" s="26"/>
      <c r="S3068" s="63"/>
      <c r="T3068" s="26"/>
      <c r="U3068" s="25"/>
      <c r="V3068" s="24"/>
      <c r="W3068" s="24"/>
      <c r="X3068" s="26"/>
      <c r="Y3068" s="26"/>
      <c r="Z3068" s="26"/>
      <c r="AA3068" s="26"/>
      <c r="AB3068" s="26"/>
      <c r="AC3068" s="26"/>
      <c r="AD3068" s="26"/>
    </row>
    <row r="3069" spans="1:30" x14ac:dyDescent="0.25">
      <c r="A3069" s="26"/>
      <c r="B3069" s="26"/>
      <c r="C3069" s="26"/>
      <c r="D3069" s="26"/>
      <c r="E3069" s="26"/>
      <c r="F3069" s="26"/>
      <c r="G3069" s="26"/>
      <c r="H3069" s="26"/>
      <c r="I3069" s="26"/>
      <c r="J3069" s="26"/>
      <c r="K3069" s="26"/>
      <c r="L3069" s="26"/>
      <c r="M3069" s="26"/>
      <c r="N3069" s="26"/>
      <c r="O3069" s="26"/>
      <c r="P3069" s="26"/>
      <c r="Q3069" s="26"/>
      <c r="R3069" s="26"/>
      <c r="S3069" s="63"/>
      <c r="T3069" s="26"/>
      <c r="U3069" s="25"/>
      <c r="V3069" s="24"/>
      <c r="W3069" s="24"/>
      <c r="X3069" s="26"/>
      <c r="Y3069" s="26"/>
      <c r="Z3069" s="26"/>
      <c r="AA3069" s="26"/>
      <c r="AB3069" s="26"/>
      <c r="AC3069" s="26"/>
      <c r="AD3069" s="26"/>
    </row>
    <row r="3070" spans="1:30" x14ac:dyDescent="0.25">
      <c r="A3070" s="26"/>
      <c r="B3070" s="26"/>
      <c r="C3070" s="26"/>
      <c r="D3070" s="26"/>
      <c r="E3070" s="26"/>
      <c r="F3070" s="26"/>
      <c r="G3070" s="26"/>
      <c r="H3070" s="26"/>
      <c r="I3070" s="26"/>
      <c r="J3070" s="26"/>
      <c r="K3070" s="26"/>
      <c r="L3070" s="26"/>
      <c r="M3070" s="26"/>
      <c r="N3070" s="26"/>
      <c r="O3070" s="26"/>
      <c r="P3070" s="26"/>
      <c r="Q3070" s="26"/>
      <c r="R3070" s="26"/>
      <c r="S3070" s="63"/>
      <c r="T3070" s="26"/>
      <c r="U3070" s="25"/>
      <c r="V3070" s="24"/>
      <c r="W3070" s="24"/>
      <c r="X3070" s="26"/>
      <c r="Y3070" s="26"/>
      <c r="Z3070" s="26"/>
      <c r="AA3070" s="26"/>
      <c r="AB3070" s="26"/>
      <c r="AC3070" s="26"/>
      <c r="AD3070" s="26"/>
    </row>
    <row r="3071" spans="1:30" x14ac:dyDescent="0.25">
      <c r="A3071" s="26"/>
      <c r="B3071" s="26"/>
      <c r="C3071" s="26"/>
      <c r="D3071" s="26"/>
      <c r="E3071" s="26"/>
      <c r="F3071" s="26"/>
      <c r="G3071" s="26"/>
      <c r="H3071" s="26"/>
      <c r="I3071" s="26"/>
      <c r="J3071" s="26"/>
      <c r="K3071" s="26"/>
      <c r="L3071" s="26"/>
      <c r="M3071" s="26"/>
      <c r="N3071" s="26"/>
      <c r="O3071" s="26"/>
      <c r="P3071" s="26"/>
      <c r="Q3071" s="26"/>
      <c r="R3071" s="26"/>
      <c r="S3071" s="63"/>
      <c r="T3071" s="26"/>
      <c r="U3071" s="25"/>
      <c r="V3071" s="24"/>
      <c r="W3071" s="24"/>
      <c r="X3071" s="26"/>
      <c r="Y3071" s="26"/>
      <c r="Z3071" s="26"/>
      <c r="AA3071" s="26"/>
      <c r="AB3071" s="26"/>
      <c r="AC3071" s="26"/>
      <c r="AD3071" s="26"/>
    </row>
    <row r="3072" spans="1:30" x14ac:dyDescent="0.25">
      <c r="A3072" s="26"/>
      <c r="B3072" s="26"/>
      <c r="C3072" s="26"/>
      <c r="D3072" s="26"/>
      <c r="E3072" s="26"/>
      <c r="F3072" s="26"/>
      <c r="G3072" s="26"/>
      <c r="H3072" s="26"/>
      <c r="I3072" s="26"/>
      <c r="J3072" s="26"/>
      <c r="K3072" s="26"/>
      <c r="L3072" s="26"/>
      <c r="M3072" s="26"/>
      <c r="N3072" s="26"/>
      <c r="O3072" s="26"/>
      <c r="P3072" s="26"/>
      <c r="Q3072" s="26"/>
      <c r="R3072" s="26"/>
      <c r="S3072" s="63"/>
      <c r="T3072" s="26"/>
      <c r="U3072" s="25"/>
      <c r="V3072" s="24"/>
      <c r="W3072" s="24"/>
      <c r="X3072" s="26"/>
      <c r="Y3072" s="26"/>
      <c r="Z3072" s="26"/>
      <c r="AA3072" s="26"/>
      <c r="AB3072" s="26"/>
      <c r="AC3072" s="26"/>
      <c r="AD3072" s="26"/>
    </row>
    <row r="3073" spans="1:30" x14ac:dyDescent="0.25">
      <c r="A3073" s="26"/>
      <c r="B3073" s="26"/>
      <c r="C3073" s="26"/>
      <c r="D3073" s="26"/>
      <c r="E3073" s="26"/>
      <c r="F3073" s="26"/>
      <c r="G3073" s="26"/>
      <c r="H3073" s="26"/>
      <c r="I3073" s="26"/>
      <c r="J3073" s="26"/>
      <c r="K3073" s="26"/>
      <c r="L3073" s="26"/>
      <c r="M3073" s="26"/>
      <c r="N3073" s="26"/>
      <c r="O3073" s="26"/>
      <c r="P3073" s="26"/>
      <c r="Q3073" s="26"/>
      <c r="R3073" s="26"/>
      <c r="S3073" s="63"/>
      <c r="T3073" s="26"/>
      <c r="U3073" s="25"/>
      <c r="V3073" s="24"/>
      <c r="W3073" s="24"/>
      <c r="X3073" s="26"/>
      <c r="Y3073" s="26"/>
      <c r="Z3073" s="26"/>
      <c r="AA3073" s="26"/>
      <c r="AB3073" s="26"/>
      <c r="AC3073" s="26"/>
      <c r="AD3073" s="26"/>
    </row>
    <row r="3074" spans="1:30" x14ac:dyDescent="0.25">
      <c r="A3074" s="26"/>
      <c r="B3074" s="26"/>
      <c r="C3074" s="26"/>
      <c r="D3074" s="26"/>
      <c r="E3074" s="26"/>
      <c r="F3074" s="26"/>
      <c r="G3074" s="26"/>
      <c r="H3074" s="26"/>
      <c r="I3074" s="26"/>
      <c r="J3074" s="26"/>
      <c r="K3074" s="26"/>
      <c r="L3074" s="26"/>
      <c r="M3074" s="26"/>
      <c r="N3074" s="26"/>
      <c r="O3074" s="26"/>
      <c r="P3074" s="26"/>
      <c r="Q3074" s="26"/>
      <c r="R3074" s="26"/>
      <c r="S3074" s="63"/>
      <c r="T3074" s="26"/>
      <c r="U3074" s="25"/>
      <c r="V3074" s="24"/>
      <c r="W3074" s="24"/>
      <c r="X3074" s="26"/>
      <c r="Y3074" s="26"/>
      <c r="Z3074" s="26"/>
      <c r="AA3074" s="26"/>
      <c r="AB3074" s="26"/>
      <c r="AC3074" s="26"/>
      <c r="AD3074" s="26"/>
    </row>
    <row r="3075" spans="1:30" x14ac:dyDescent="0.25">
      <c r="A3075" s="26"/>
      <c r="B3075" s="26"/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6"/>
      <c r="N3075" s="26"/>
      <c r="O3075" s="26"/>
      <c r="P3075" s="26"/>
      <c r="Q3075" s="26"/>
      <c r="R3075" s="26"/>
      <c r="S3075" s="63"/>
      <c r="T3075" s="26"/>
      <c r="U3075" s="25"/>
      <c r="V3075" s="24"/>
      <c r="W3075" s="24"/>
      <c r="X3075" s="26"/>
      <c r="Y3075" s="26"/>
      <c r="Z3075" s="26"/>
      <c r="AA3075" s="26"/>
      <c r="AB3075" s="26"/>
      <c r="AC3075" s="26"/>
      <c r="AD3075" s="26"/>
    </row>
    <row r="3076" spans="1:30" x14ac:dyDescent="0.25">
      <c r="A3076" s="26"/>
      <c r="B3076" s="26"/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6"/>
      <c r="N3076" s="26"/>
      <c r="O3076" s="26"/>
      <c r="P3076" s="26"/>
      <c r="Q3076" s="26"/>
      <c r="R3076" s="26"/>
      <c r="S3076" s="63"/>
      <c r="T3076" s="26"/>
      <c r="U3076" s="25"/>
      <c r="V3076" s="24"/>
      <c r="W3076" s="24"/>
      <c r="X3076" s="26"/>
      <c r="Y3076" s="26"/>
      <c r="Z3076" s="26"/>
      <c r="AA3076" s="26"/>
      <c r="AB3076" s="26"/>
      <c r="AC3076" s="26"/>
      <c r="AD3076" s="26"/>
    </row>
    <row r="3077" spans="1:30" x14ac:dyDescent="0.25">
      <c r="A3077" s="26"/>
      <c r="B3077" s="26"/>
      <c r="C3077" s="26"/>
      <c r="D3077" s="26"/>
      <c r="E3077" s="26"/>
      <c r="F3077" s="26"/>
      <c r="G3077" s="26"/>
      <c r="H3077" s="26"/>
      <c r="I3077" s="26"/>
      <c r="J3077" s="26"/>
      <c r="K3077" s="26"/>
      <c r="L3077" s="26"/>
      <c r="M3077" s="26"/>
      <c r="N3077" s="26"/>
      <c r="O3077" s="26"/>
      <c r="P3077" s="26"/>
      <c r="Q3077" s="26"/>
      <c r="R3077" s="26"/>
      <c r="S3077" s="63"/>
      <c r="T3077" s="26"/>
      <c r="U3077" s="25"/>
      <c r="V3077" s="24"/>
      <c r="W3077" s="24"/>
      <c r="X3077" s="26"/>
      <c r="Y3077" s="26"/>
      <c r="Z3077" s="26"/>
      <c r="AA3077" s="26"/>
      <c r="AB3077" s="26"/>
      <c r="AC3077" s="26"/>
      <c r="AD3077" s="26"/>
    </row>
    <row r="3078" spans="1:30" x14ac:dyDescent="0.25">
      <c r="A3078" s="26"/>
      <c r="B3078" s="26"/>
      <c r="C3078" s="26"/>
      <c r="D3078" s="26"/>
      <c r="E3078" s="26"/>
      <c r="F3078" s="26"/>
      <c r="G3078" s="26"/>
      <c r="H3078" s="26"/>
      <c r="I3078" s="26"/>
      <c r="J3078" s="26"/>
      <c r="K3078" s="26"/>
      <c r="L3078" s="26"/>
      <c r="M3078" s="26"/>
      <c r="N3078" s="26"/>
      <c r="O3078" s="26"/>
      <c r="P3078" s="26"/>
      <c r="Q3078" s="26"/>
      <c r="R3078" s="26"/>
      <c r="S3078" s="63"/>
      <c r="T3078" s="26"/>
      <c r="U3078" s="25"/>
      <c r="V3078" s="24"/>
      <c r="W3078" s="24"/>
      <c r="X3078" s="26"/>
      <c r="Y3078" s="26"/>
      <c r="Z3078" s="26"/>
      <c r="AA3078" s="26"/>
      <c r="AB3078" s="26"/>
      <c r="AC3078" s="26"/>
      <c r="AD3078" s="26"/>
    </row>
    <row r="3079" spans="1:30" x14ac:dyDescent="0.25">
      <c r="A3079" s="26"/>
      <c r="B3079" s="26"/>
      <c r="C3079" s="26"/>
      <c r="D3079" s="26"/>
      <c r="E3079" s="26"/>
      <c r="F3079" s="26"/>
      <c r="G3079" s="26"/>
      <c r="H3079" s="26"/>
      <c r="I3079" s="26"/>
      <c r="J3079" s="26"/>
      <c r="K3079" s="26"/>
      <c r="L3079" s="26"/>
      <c r="M3079" s="26"/>
      <c r="N3079" s="26"/>
      <c r="O3079" s="26"/>
      <c r="P3079" s="26"/>
      <c r="Q3079" s="26"/>
      <c r="R3079" s="26"/>
      <c r="S3079" s="63"/>
      <c r="T3079" s="26"/>
      <c r="U3079" s="25"/>
      <c r="V3079" s="24"/>
      <c r="W3079" s="24"/>
      <c r="X3079" s="26"/>
      <c r="Y3079" s="26"/>
      <c r="Z3079" s="26"/>
      <c r="AA3079" s="26"/>
      <c r="AB3079" s="26"/>
      <c r="AC3079" s="26"/>
      <c r="AD3079" s="26"/>
    </row>
    <row r="3080" spans="1:30" x14ac:dyDescent="0.25">
      <c r="A3080" s="26"/>
      <c r="B3080" s="26"/>
      <c r="C3080" s="26"/>
      <c r="D3080" s="26"/>
      <c r="E3080" s="26"/>
      <c r="F3080" s="26"/>
      <c r="G3080" s="26"/>
      <c r="H3080" s="26"/>
      <c r="I3080" s="26"/>
      <c r="J3080" s="26"/>
      <c r="K3080" s="26"/>
      <c r="L3080" s="26"/>
      <c r="M3080" s="26"/>
      <c r="N3080" s="26"/>
      <c r="O3080" s="26"/>
      <c r="P3080" s="26"/>
      <c r="Q3080" s="26"/>
      <c r="R3080" s="26"/>
      <c r="S3080" s="63"/>
      <c r="T3080" s="26"/>
      <c r="U3080" s="25"/>
      <c r="V3080" s="24"/>
      <c r="W3080" s="24"/>
      <c r="X3080" s="26"/>
      <c r="Y3080" s="26"/>
      <c r="Z3080" s="26"/>
      <c r="AA3080" s="26"/>
      <c r="AB3080" s="26"/>
      <c r="AC3080" s="26"/>
      <c r="AD3080" s="26"/>
    </row>
    <row r="3081" spans="1:30" x14ac:dyDescent="0.25">
      <c r="A3081" s="26"/>
      <c r="B3081" s="26"/>
      <c r="C3081" s="26"/>
      <c r="D3081" s="26"/>
      <c r="E3081" s="26"/>
      <c r="F3081" s="26"/>
      <c r="G3081" s="26"/>
      <c r="H3081" s="26"/>
      <c r="I3081" s="26"/>
      <c r="J3081" s="26"/>
      <c r="K3081" s="26"/>
      <c r="L3081" s="26"/>
      <c r="M3081" s="26"/>
      <c r="N3081" s="26"/>
      <c r="O3081" s="26"/>
      <c r="P3081" s="26"/>
      <c r="Q3081" s="26"/>
      <c r="R3081" s="26"/>
      <c r="S3081" s="63"/>
      <c r="T3081" s="26"/>
      <c r="U3081" s="25"/>
      <c r="V3081" s="24"/>
      <c r="W3081" s="24"/>
      <c r="X3081" s="26"/>
      <c r="Y3081" s="26"/>
      <c r="Z3081" s="26"/>
      <c r="AA3081" s="26"/>
      <c r="AB3081" s="26"/>
      <c r="AC3081" s="26"/>
      <c r="AD3081" s="26"/>
    </row>
    <row r="3082" spans="1:30" x14ac:dyDescent="0.25">
      <c r="A3082" s="26"/>
      <c r="B3082" s="26"/>
      <c r="C3082" s="26"/>
      <c r="D3082" s="26"/>
      <c r="E3082" s="26"/>
      <c r="F3082" s="26"/>
      <c r="G3082" s="26"/>
      <c r="H3082" s="26"/>
      <c r="I3082" s="26"/>
      <c r="J3082" s="26"/>
      <c r="K3082" s="26"/>
      <c r="L3082" s="26"/>
      <c r="M3082" s="26"/>
      <c r="N3082" s="26"/>
      <c r="O3082" s="26"/>
      <c r="P3082" s="26"/>
      <c r="Q3082" s="26"/>
      <c r="R3082" s="26"/>
      <c r="S3082" s="63"/>
      <c r="T3082" s="26"/>
      <c r="U3082" s="25"/>
      <c r="V3082" s="24"/>
      <c r="W3082" s="24"/>
      <c r="X3082" s="26"/>
      <c r="Y3082" s="26"/>
      <c r="Z3082" s="26"/>
      <c r="AA3082" s="26"/>
      <c r="AB3082" s="26"/>
      <c r="AC3082" s="26"/>
      <c r="AD3082" s="26"/>
    </row>
    <row r="3083" spans="1:30" x14ac:dyDescent="0.25">
      <c r="A3083" s="26"/>
      <c r="B3083" s="26"/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6"/>
      <c r="N3083" s="26"/>
      <c r="O3083" s="26"/>
      <c r="P3083" s="26"/>
      <c r="Q3083" s="26"/>
      <c r="R3083" s="26"/>
      <c r="S3083" s="63"/>
      <c r="T3083" s="26"/>
      <c r="U3083" s="25"/>
      <c r="V3083" s="24"/>
      <c r="W3083" s="24"/>
      <c r="X3083" s="26"/>
      <c r="Y3083" s="26"/>
      <c r="Z3083" s="26"/>
      <c r="AA3083" s="26"/>
      <c r="AB3083" s="26"/>
      <c r="AC3083" s="26"/>
      <c r="AD3083" s="26"/>
    </row>
    <row r="3084" spans="1:30" x14ac:dyDescent="0.25">
      <c r="A3084" s="26"/>
      <c r="B3084" s="26"/>
      <c r="C3084" s="26"/>
      <c r="D3084" s="26"/>
      <c r="E3084" s="26"/>
      <c r="F3084" s="26"/>
      <c r="G3084" s="26"/>
      <c r="H3084" s="26"/>
      <c r="I3084" s="26"/>
      <c r="J3084" s="26"/>
      <c r="K3084" s="26"/>
      <c r="L3084" s="26"/>
      <c r="M3084" s="26"/>
      <c r="N3084" s="26"/>
      <c r="O3084" s="26"/>
      <c r="P3084" s="26"/>
      <c r="Q3084" s="26"/>
      <c r="R3084" s="26"/>
      <c r="S3084" s="63"/>
      <c r="T3084" s="26"/>
      <c r="U3084" s="25"/>
      <c r="V3084" s="24"/>
      <c r="W3084" s="24"/>
      <c r="X3084" s="26"/>
      <c r="Y3084" s="26"/>
      <c r="Z3084" s="26"/>
      <c r="AA3084" s="26"/>
      <c r="AB3084" s="26"/>
      <c r="AC3084" s="26"/>
      <c r="AD3084" s="26"/>
    </row>
    <row r="3085" spans="1:30" x14ac:dyDescent="0.25">
      <c r="A3085" s="26"/>
      <c r="B3085" s="26"/>
      <c r="C3085" s="26"/>
      <c r="D3085" s="26"/>
      <c r="E3085" s="26"/>
      <c r="F3085" s="26"/>
      <c r="G3085" s="26"/>
      <c r="H3085" s="26"/>
      <c r="I3085" s="26"/>
      <c r="J3085" s="26"/>
      <c r="K3085" s="26"/>
      <c r="L3085" s="26"/>
      <c r="M3085" s="26"/>
      <c r="N3085" s="26"/>
      <c r="O3085" s="26"/>
      <c r="P3085" s="26"/>
      <c r="Q3085" s="26"/>
      <c r="R3085" s="26"/>
      <c r="S3085" s="63"/>
      <c r="T3085" s="26"/>
      <c r="U3085" s="25"/>
      <c r="V3085" s="24"/>
      <c r="W3085" s="24"/>
      <c r="X3085" s="26"/>
      <c r="Y3085" s="26"/>
      <c r="Z3085" s="26"/>
      <c r="AA3085" s="26"/>
      <c r="AB3085" s="26"/>
      <c r="AC3085" s="26"/>
      <c r="AD3085" s="26"/>
    </row>
    <row r="3086" spans="1:30" x14ac:dyDescent="0.25">
      <c r="A3086" s="26"/>
      <c r="B3086" s="26"/>
      <c r="C3086" s="26"/>
      <c r="D3086" s="26"/>
      <c r="E3086" s="26"/>
      <c r="F3086" s="26"/>
      <c r="G3086" s="26"/>
      <c r="H3086" s="26"/>
      <c r="I3086" s="26"/>
      <c r="J3086" s="26"/>
      <c r="K3086" s="26"/>
      <c r="L3086" s="26"/>
      <c r="M3086" s="26"/>
      <c r="N3086" s="26"/>
      <c r="O3086" s="26"/>
      <c r="P3086" s="26"/>
      <c r="Q3086" s="26"/>
      <c r="R3086" s="26"/>
      <c r="S3086" s="63"/>
      <c r="T3086" s="26"/>
      <c r="U3086" s="25"/>
      <c r="V3086" s="24"/>
      <c r="W3086" s="24"/>
      <c r="X3086" s="26"/>
      <c r="Y3086" s="26"/>
      <c r="Z3086" s="26"/>
      <c r="AA3086" s="26"/>
      <c r="AB3086" s="26"/>
      <c r="AC3086" s="26"/>
      <c r="AD3086" s="26"/>
    </row>
    <row r="3087" spans="1:30" x14ac:dyDescent="0.25">
      <c r="A3087" s="26"/>
      <c r="B3087" s="26"/>
      <c r="C3087" s="26"/>
      <c r="D3087" s="26"/>
      <c r="E3087" s="26"/>
      <c r="F3087" s="26"/>
      <c r="G3087" s="26"/>
      <c r="H3087" s="26"/>
      <c r="I3087" s="26"/>
      <c r="J3087" s="26"/>
      <c r="K3087" s="26"/>
      <c r="L3087" s="26"/>
      <c r="M3087" s="26"/>
      <c r="N3087" s="26"/>
      <c r="O3087" s="26"/>
      <c r="P3087" s="26"/>
      <c r="Q3087" s="26"/>
      <c r="R3087" s="26"/>
      <c r="S3087" s="63"/>
      <c r="T3087" s="26"/>
      <c r="U3087" s="25"/>
      <c r="V3087" s="24"/>
      <c r="W3087" s="24"/>
      <c r="X3087" s="26"/>
      <c r="Y3087" s="26"/>
      <c r="Z3087" s="26"/>
      <c r="AA3087" s="26"/>
      <c r="AB3087" s="26"/>
      <c r="AC3087" s="26"/>
      <c r="AD3087" s="26"/>
    </row>
    <row r="3088" spans="1:30" x14ac:dyDescent="0.25">
      <c r="A3088" s="26"/>
      <c r="B3088" s="26"/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6"/>
      <c r="N3088" s="26"/>
      <c r="O3088" s="26"/>
      <c r="P3088" s="26"/>
      <c r="Q3088" s="26"/>
      <c r="R3088" s="26"/>
      <c r="S3088" s="63"/>
      <c r="T3088" s="26"/>
      <c r="U3088" s="25"/>
      <c r="V3088" s="24"/>
      <c r="W3088" s="24"/>
      <c r="X3088" s="26"/>
      <c r="Y3088" s="26"/>
      <c r="Z3088" s="26"/>
      <c r="AA3088" s="26"/>
      <c r="AB3088" s="26"/>
      <c r="AC3088" s="26"/>
      <c r="AD3088" s="26"/>
    </row>
    <row r="3089" spans="1:30" x14ac:dyDescent="0.25">
      <c r="A3089" s="26"/>
      <c r="B3089" s="26"/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6"/>
      <c r="N3089" s="26"/>
      <c r="O3089" s="26"/>
      <c r="P3089" s="26"/>
      <c r="Q3089" s="26"/>
      <c r="R3089" s="26"/>
      <c r="S3089" s="63"/>
      <c r="T3089" s="26"/>
      <c r="U3089" s="25"/>
      <c r="V3089" s="24"/>
      <c r="W3089" s="24"/>
      <c r="X3089" s="26"/>
      <c r="Y3089" s="26"/>
      <c r="Z3089" s="26"/>
      <c r="AA3089" s="26"/>
      <c r="AB3089" s="26"/>
      <c r="AC3089" s="26"/>
      <c r="AD3089" s="26"/>
    </row>
    <row r="3090" spans="1:30" x14ac:dyDescent="0.25">
      <c r="A3090" s="26"/>
      <c r="B3090" s="26"/>
      <c r="C3090" s="26"/>
      <c r="D3090" s="26"/>
      <c r="E3090" s="26"/>
      <c r="F3090" s="26"/>
      <c r="G3090" s="26"/>
      <c r="H3090" s="26"/>
      <c r="I3090" s="26"/>
      <c r="J3090" s="26"/>
      <c r="K3090" s="26"/>
      <c r="L3090" s="26"/>
      <c r="M3090" s="26"/>
      <c r="N3090" s="26"/>
      <c r="O3090" s="26"/>
      <c r="P3090" s="26"/>
      <c r="Q3090" s="26"/>
      <c r="R3090" s="26"/>
      <c r="S3090" s="63"/>
      <c r="T3090" s="26"/>
      <c r="U3090" s="25"/>
      <c r="V3090" s="24"/>
      <c r="W3090" s="24"/>
      <c r="X3090" s="26"/>
      <c r="Y3090" s="26"/>
      <c r="Z3090" s="26"/>
      <c r="AA3090" s="26"/>
      <c r="AB3090" s="26"/>
      <c r="AC3090" s="26"/>
      <c r="AD3090" s="26"/>
    </row>
    <row r="3091" spans="1:30" x14ac:dyDescent="0.25">
      <c r="A3091" s="26"/>
      <c r="B3091" s="26"/>
      <c r="C3091" s="26"/>
      <c r="D3091" s="26"/>
      <c r="E3091" s="26"/>
      <c r="F3091" s="26"/>
      <c r="G3091" s="26"/>
      <c r="H3091" s="26"/>
      <c r="I3091" s="26"/>
      <c r="J3091" s="26"/>
      <c r="K3091" s="26"/>
      <c r="L3091" s="26"/>
      <c r="M3091" s="26"/>
      <c r="N3091" s="26"/>
      <c r="O3091" s="26"/>
      <c r="P3091" s="26"/>
      <c r="Q3091" s="26"/>
      <c r="R3091" s="26"/>
      <c r="S3091" s="63"/>
      <c r="T3091" s="26"/>
      <c r="U3091" s="25"/>
      <c r="V3091" s="24"/>
      <c r="W3091" s="24"/>
      <c r="X3091" s="26"/>
      <c r="Y3091" s="26"/>
      <c r="Z3091" s="26"/>
      <c r="AA3091" s="26"/>
      <c r="AB3091" s="26"/>
      <c r="AC3091" s="26"/>
      <c r="AD3091" s="26"/>
    </row>
    <row r="3092" spans="1:30" x14ac:dyDescent="0.25">
      <c r="A3092" s="26"/>
      <c r="B3092" s="26"/>
      <c r="C3092" s="26"/>
      <c r="D3092" s="26"/>
      <c r="E3092" s="26"/>
      <c r="F3092" s="26"/>
      <c r="G3092" s="26"/>
      <c r="H3092" s="26"/>
      <c r="I3092" s="26"/>
      <c r="J3092" s="26"/>
      <c r="K3092" s="26"/>
      <c r="L3092" s="26"/>
      <c r="M3092" s="26"/>
      <c r="N3092" s="26"/>
      <c r="O3092" s="26"/>
      <c r="P3092" s="26"/>
      <c r="Q3092" s="26"/>
      <c r="R3092" s="26"/>
      <c r="S3092" s="63"/>
      <c r="T3092" s="26"/>
      <c r="U3092" s="25"/>
      <c r="V3092" s="24"/>
      <c r="W3092" s="24"/>
      <c r="X3092" s="26"/>
      <c r="Y3092" s="26"/>
      <c r="Z3092" s="26"/>
      <c r="AA3092" s="26"/>
      <c r="AB3092" s="26"/>
      <c r="AC3092" s="26"/>
      <c r="AD3092" s="26"/>
    </row>
    <row r="3093" spans="1:30" x14ac:dyDescent="0.25">
      <c r="A3093" s="26"/>
      <c r="B3093" s="26"/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6"/>
      <c r="N3093" s="26"/>
      <c r="O3093" s="26"/>
      <c r="P3093" s="26"/>
      <c r="Q3093" s="26"/>
      <c r="R3093" s="26"/>
      <c r="S3093" s="63"/>
      <c r="T3093" s="26"/>
      <c r="U3093" s="25"/>
      <c r="V3093" s="24"/>
      <c r="W3093" s="24"/>
      <c r="X3093" s="26"/>
      <c r="Y3093" s="26"/>
      <c r="Z3093" s="26"/>
      <c r="AA3093" s="26"/>
      <c r="AB3093" s="26"/>
      <c r="AC3093" s="26"/>
      <c r="AD3093" s="26"/>
    </row>
    <row r="3094" spans="1:30" x14ac:dyDescent="0.25">
      <c r="A3094" s="26"/>
      <c r="B3094" s="26"/>
      <c r="C3094" s="26"/>
      <c r="D3094" s="26"/>
      <c r="E3094" s="26"/>
      <c r="F3094" s="26"/>
      <c r="G3094" s="26"/>
      <c r="H3094" s="26"/>
      <c r="I3094" s="26"/>
      <c r="J3094" s="26"/>
      <c r="K3094" s="26"/>
      <c r="L3094" s="26"/>
      <c r="M3094" s="26"/>
      <c r="N3094" s="26"/>
      <c r="O3094" s="26"/>
      <c r="P3094" s="26"/>
      <c r="Q3094" s="26"/>
      <c r="R3094" s="26"/>
      <c r="S3094" s="63"/>
      <c r="T3094" s="26"/>
      <c r="U3094" s="25"/>
      <c r="V3094" s="24"/>
      <c r="W3094" s="24"/>
      <c r="X3094" s="26"/>
      <c r="Y3094" s="26"/>
      <c r="Z3094" s="26"/>
      <c r="AA3094" s="26"/>
      <c r="AB3094" s="26"/>
      <c r="AC3094" s="26"/>
      <c r="AD3094" s="26"/>
    </row>
    <row r="3095" spans="1:30" x14ac:dyDescent="0.25">
      <c r="A3095" s="26"/>
      <c r="B3095" s="26"/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26"/>
      <c r="S3095" s="63"/>
      <c r="T3095" s="26"/>
      <c r="U3095" s="25"/>
      <c r="V3095" s="24"/>
      <c r="W3095" s="24"/>
      <c r="X3095" s="26"/>
      <c r="Y3095" s="26"/>
      <c r="Z3095" s="26"/>
      <c r="AA3095" s="26"/>
      <c r="AB3095" s="26"/>
      <c r="AC3095" s="26"/>
      <c r="AD3095" s="26"/>
    </row>
    <row r="3096" spans="1:30" x14ac:dyDescent="0.25">
      <c r="A3096" s="26"/>
      <c r="B3096" s="26"/>
      <c r="C3096" s="26"/>
      <c r="D3096" s="26"/>
      <c r="E3096" s="26"/>
      <c r="F3096" s="26"/>
      <c r="G3096" s="26"/>
      <c r="H3096" s="26"/>
      <c r="I3096" s="26"/>
      <c r="J3096" s="26"/>
      <c r="K3096" s="26"/>
      <c r="L3096" s="26"/>
      <c r="M3096" s="26"/>
      <c r="N3096" s="26"/>
      <c r="O3096" s="26"/>
      <c r="P3096" s="26"/>
      <c r="Q3096" s="26"/>
      <c r="R3096" s="26"/>
      <c r="S3096" s="63"/>
      <c r="T3096" s="26"/>
      <c r="U3096" s="25"/>
      <c r="V3096" s="24"/>
      <c r="W3096" s="24"/>
      <c r="X3096" s="26"/>
      <c r="Y3096" s="26"/>
      <c r="Z3096" s="26"/>
      <c r="AA3096" s="26"/>
      <c r="AB3096" s="26"/>
      <c r="AC3096" s="26"/>
      <c r="AD3096" s="26"/>
    </row>
    <row r="3097" spans="1:30" x14ac:dyDescent="0.25">
      <c r="A3097" s="26"/>
      <c r="B3097" s="26"/>
      <c r="C3097" s="26"/>
      <c r="D3097" s="26"/>
      <c r="E3097" s="26"/>
      <c r="F3097" s="26"/>
      <c r="G3097" s="26"/>
      <c r="H3097" s="26"/>
      <c r="I3097" s="26"/>
      <c r="J3097" s="26"/>
      <c r="K3097" s="26"/>
      <c r="L3097" s="26"/>
      <c r="M3097" s="26"/>
      <c r="N3097" s="26"/>
      <c r="O3097" s="26"/>
      <c r="P3097" s="26"/>
      <c r="Q3097" s="26"/>
      <c r="R3097" s="26"/>
      <c r="S3097" s="63"/>
      <c r="T3097" s="26"/>
      <c r="U3097" s="25"/>
      <c r="V3097" s="24"/>
      <c r="W3097" s="24"/>
      <c r="X3097" s="26"/>
      <c r="Y3097" s="26"/>
      <c r="Z3097" s="26"/>
      <c r="AA3097" s="26"/>
      <c r="AB3097" s="26"/>
      <c r="AC3097" s="26"/>
      <c r="AD3097" s="26"/>
    </row>
    <row r="3098" spans="1:30" x14ac:dyDescent="0.25">
      <c r="A3098" s="26"/>
      <c r="B3098" s="26"/>
      <c r="C3098" s="26"/>
      <c r="D3098" s="26"/>
      <c r="E3098" s="26"/>
      <c r="F3098" s="26"/>
      <c r="G3098" s="26"/>
      <c r="H3098" s="26"/>
      <c r="I3098" s="26"/>
      <c r="J3098" s="26"/>
      <c r="K3098" s="26"/>
      <c r="L3098" s="26"/>
      <c r="M3098" s="26"/>
      <c r="N3098" s="26"/>
      <c r="O3098" s="26"/>
      <c r="P3098" s="26"/>
      <c r="Q3098" s="26"/>
      <c r="R3098" s="26"/>
      <c r="S3098" s="63"/>
      <c r="T3098" s="26"/>
      <c r="U3098" s="25"/>
      <c r="V3098" s="24"/>
      <c r="W3098" s="24"/>
      <c r="X3098" s="26"/>
      <c r="Y3098" s="26"/>
      <c r="Z3098" s="26"/>
      <c r="AA3098" s="26"/>
      <c r="AB3098" s="26"/>
      <c r="AC3098" s="26"/>
      <c r="AD3098" s="26"/>
    </row>
    <row r="3099" spans="1:30" x14ac:dyDescent="0.25">
      <c r="A3099" s="26"/>
      <c r="B3099" s="26"/>
      <c r="C3099" s="26"/>
      <c r="D3099" s="26"/>
      <c r="E3099" s="26"/>
      <c r="F3099" s="26"/>
      <c r="G3099" s="26"/>
      <c r="H3099" s="26"/>
      <c r="I3099" s="26"/>
      <c r="J3099" s="26"/>
      <c r="K3099" s="26"/>
      <c r="L3099" s="26"/>
      <c r="M3099" s="26"/>
      <c r="N3099" s="26"/>
      <c r="O3099" s="26"/>
      <c r="P3099" s="26"/>
      <c r="Q3099" s="26"/>
      <c r="R3099" s="26"/>
      <c r="S3099" s="63"/>
      <c r="T3099" s="26"/>
      <c r="U3099" s="25"/>
      <c r="V3099" s="24"/>
      <c r="W3099" s="24"/>
      <c r="X3099" s="26"/>
      <c r="Y3099" s="26"/>
      <c r="Z3099" s="26"/>
      <c r="AA3099" s="26"/>
      <c r="AB3099" s="26"/>
      <c r="AC3099" s="26"/>
      <c r="AD3099" s="26"/>
    </row>
    <row r="3100" spans="1:30" x14ac:dyDescent="0.25">
      <c r="A3100" s="26"/>
      <c r="B3100" s="26"/>
      <c r="C3100" s="26"/>
      <c r="D3100" s="26"/>
      <c r="E3100" s="26"/>
      <c r="F3100" s="26"/>
      <c r="G3100" s="26"/>
      <c r="H3100" s="26"/>
      <c r="I3100" s="26"/>
      <c r="J3100" s="26"/>
      <c r="K3100" s="26"/>
      <c r="L3100" s="26"/>
      <c r="M3100" s="26"/>
      <c r="N3100" s="26"/>
      <c r="O3100" s="26"/>
      <c r="P3100" s="26"/>
      <c r="Q3100" s="26"/>
      <c r="R3100" s="26"/>
      <c r="S3100" s="63"/>
      <c r="T3100" s="26"/>
      <c r="U3100" s="25"/>
      <c r="V3100" s="24"/>
      <c r="W3100" s="24"/>
      <c r="X3100" s="26"/>
      <c r="Y3100" s="26"/>
      <c r="Z3100" s="26"/>
      <c r="AA3100" s="26"/>
      <c r="AB3100" s="26"/>
      <c r="AC3100" s="26"/>
      <c r="AD3100" s="26"/>
    </row>
    <row r="3101" spans="1:30" x14ac:dyDescent="0.25">
      <c r="A3101" s="26"/>
      <c r="B3101" s="26"/>
      <c r="C3101" s="26"/>
      <c r="D3101" s="26"/>
      <c r="E3101" s="26"/>
      <c r="F3101" s="26"/>
      <c r="G3101" s="26"/>
      <c r="H3101" s="26"/>
      <c r="I3101" s="26"/>
      <c r="J3101" s="26"/>
      <c r="K3101" s="26"/>
      <c r="L3101" s="26"/>
      <c r="M3101" s="26"/>
      <c r="N3101" s="26"/>
      <c r="O3101" s="26"/>
      <c r="P3101" s="26"/>
      <c r="Q3101" s="26"/>
      <c r="R3101" s="26"/>
      <c r="S3101" s="63"/>
      <c r="T3101" s="26"/>
      <c r="U3101" s="25"/>
      <c r="V3101" s="24"/>
      <c r="W3101" s="24"/>
      <c r="X3101" s="26"/>
      <c r="Y3101" s="26"/>
      <c r="Z3101" s="26"/>
      <c r="AA3101" s="26"/>
      <c r="AB3101" s="26"/>
      <c r="AC3101" s="26"/>
      <c r="AD3101" s="26"/>
    </row>
    <row r="3102" spans="1:30" x14ac:dyDescent="0.25">
      <c r="A3102" s="26"/>
      <c r="B3102" s="26"/>
      <c r="C3102" s="26"/>
      <c r="D3102" s="26"/>
      <c r="E3102" s="26"/>
      <c r="F3102" s="26"/>
      <c r="G3102" s="26"/>
      <c r="H3102" s="26"/>
      <c r="I3102" s="26"/>
      <c r="J3102" s="26"/>
      <c r="K3102" s="26"/>
      <c r="L3102" s="26"/>
      <c r="M3102" s="26"/>
      <c r="N3102" s="26"/>
      <c r="O3102" s="26"/>
      <c r="P3102" s="26"/>
      <c r="Q3102" s="26"/>
      <c r="R3102" s="26"/>
      <c r="S3102" s="63"/>
      <c r="T3102" s="26"/>
      <c r="U3102" s="25"/>
      <c r="V3102" s="24"/>
      <c r="W3102" s="24"/>
      <c r="X3102" s="26"/>
      <c r="Y3102" s="26"/>
      <c r="Z3102" s="26"/>
      <c r="AA3102" s="26"/>
      <c r="AB3102" s="26"/>
      <c r="AC3102" s="26"/>
      <c r="AD3102" s="26"/>
    </row>
    <row r="3103" spans="1:30" x14ac:dyDescent="0.25">
      <c r="A3103" s="26"/>
      <c r="B3103" s="26"/>
      <c r="C3103" s="26"/>
      <c r="D3103" s="26"/>
      <c r="E3103" s="26"/>
      <c r="F3103" s="26"/>
      <c r="G3103" s="26"/>
      <c r="H3103" s="26"/>
      <c r="I3103" s="26"/>
      <c r="J3103" s="26"/>
      <c r="K3103" s="26"/>
      <c r="L3103" s="26"/>
      <c r="M3103" s="26"/>
      <c r="N3103" s="26"/>
      <c r="O3103" s="26"/>
      <c r="P3103" s="26"/>
      <c r="Q3103" s="26"/>
      <c r="R3103" s="26"/>
      <c r="S3103" s="63"/>
      <c r="T3103" s="26"/>
      <c r="U3103" s="25"/>
      <c r="V3103" s="24"/>
      <c r="W3103" s="24"/>
      <c r="X3103" s="26"/>
      <c r="Y3103" s="26"/>
      <c r="Z3103" s="26"/>
      <c r="AA3103" s="26"/>
      <c r="AB3103" s="26"/>
      <c r="AC3103" s="26"/>
      <c r="AD3103" s="26"/>
    </row>
    <row r="3104" spans="1:30" x14ac:dyDescent="0.25">
      <c r="A3104" s="26"/>
      <c r="B3104" s="26"/>
      <c r="C3104" s="26"/>
      <c r="D3104" s="26"/>
      <c r="E3104" s="26"/>
      <c r="F3104" s="26"/>
      <c r="G3104" s="26"/>
      <c r="H3104" s="26"/>
      <c r="I3104" s="26"/>
      <c r="J3104" s="26"/>
      <c r="K3104" s="26"/>
      <c r="L3104" s="26"/>
      <c r="M3104" s="26"/>
      <c r="N3104" s="26"/>
      <c r="O3104" s="26"/>
      <c r="P3104" s="26"/>
      <c r="Q3104" s="26"/>
      <c r="R3104" s="26"/>
      <c r="S3104" s="63"/>
      <c r="T3104" s="26"/>
      <c r="U3104" s="25"/>
      <c r="V3104" s="24"/>
      <c r="W3104" s="24"/>
      <c r="X3104" s="26"/>
      <c r="Y3104" s="26"/>
      <c r="Z3104" s="26"/>
      <c r="AA3104" s="26"/>
      <c r="AB3104" s="26"/>
      <c r="AC3104" s="26"/>
      <c r="AD3104" s="26"/>
    </row>
    <row r="3105" spans="1:30" x14ac:dyDescent="0.25">
      <c r="A3105" s="26"/>
      <c r="B3105" s="26"/>
      <c r="C3105" s="26"/>
      <c r="D3105" s="26"/>
      <c r="E3105" s="26"/>
      <c r="F3105" s="26"/>
      <c r="G3105" s="26"/>
      <c r="H3105" s="26"/>
      <c r="I3105" s="26"/>
      <c r="J3105" s="26"/>
      <c r="K3105" s="26"/>
      <c r="L3105" s="26"/>
      <c r="M3105" s="26"/>
      <c r="N3105" s="26"/>
      <c r="O3105" s="26"/>
      <c r="P3105" s="26"/>
      <c r="Q3105" s="26"/>
      <c r="R3105" s="26"/>
      <c r="S3105" s="63"/>
      <c r="T3105" s="26"/>
      <c r="U3105" s="25"/>
      <c r="V3105" s="24"/>
      <c r="W3105" s="24"/>
      <c r="X3105" s="26"/>
      <c r="Y3105" s="26"/>
      <c r="Z3105" s="26"/>
      <c r="AA3105" s="26"/>
      <c r="AB3105" s="26"/>
      <c r="AC3105" s="26"/>
      <c r="AD3105" s="26"/>
    </row>
    <row r="3106" spans="1:30" x14ac:dyDescent="0.25">
      <c r="A3106" s="26"/>
      <c r="B3106" s="26"/>
      <c r="C3106" s="26"/>
      <c r="D3106" s="26"/>
      <c r="E3106" s="26"/>
      <c r="F3106" s="26"/>
      <c r="G3106" s="26"/>
      <c r="H3106" s="26"/>
      <c r="I3106" s="26"/>
      <c r="J3106" s="26"/>
      <c r="K3106" s="26"/>
      <c r="L3106" s="26"/>
      <c r="M3106" s="26"/>
      <c r="N3106" s="26"/>
      <c r="O3106" s="26"/>
      <c r="P3106" s="26"/>
      <c r="Q3106" s="26"/>
      <c r="R3106" s="26"/>
      <c r="S3106" s="63"/>
      <c r="T3106" s="26"/>
      <c r="U3106" s="25"/>
      <c r="V3106" s="24"/>
      <c r="W3106" s="24"/>
      <c r="X3106" s="26"/>
      <c r="Y3106" s="26"/>
      <c r="Z3106" s="26"/>
      <c r="AA3106" s="26"/>
      <c r="AB3106" s="26"/>
      <c r="AC3106" s="26"/>
      <c r="AD3106" s="26"/>
    </row>
    <row r="3107" spans="1:30" x14ac:dyDescent="0.25">
      <c r="A3107" s="26"/>
      <c r="B3107" s="26"/>
      <c r="C3107" s="26"/>
      <c r="D3107" s="26"/>
      <c r="E3107" s="26"/>
      <c r="F3107" s="26"/>
      <c r="G3107" s="26"/>
      <c r="H3107" s="26"/>
      <c r="I3107" s="26"/>
      <c r="J3107" s="26"/>
      <c r="K3107" s="26"/>
      <c r="L3107" s="26"/>
      <c r="M3107" s="26"/>
      <c r="N3107" s="26"/>
      <c r="O3107" s="26"/>
      <c r="P3107" s="26"/>
      <c r="Q3107" s="26"/>
      <c r="R3107" s="26"/>
      <c r="S3107" s="63"/>
      <c r="T3107" s="26"/>
      <c r="U3107" s="25"/>
      <c r="V3107" s="24"/>
      <c r="W3107" s="24"/>
      <c r="X3107" s="26"/>
      <c r="Y3107" s="26"/>
      <c r="Z3107" s="26"/>
      <c r="AA3107" s="26"/>
      <c r="AB3107" s="26"/>
      <c r="AC3107" s="26"/>
      <c r="AD3107" s="26"/>
    </row>
    <row r="3108" spans="1:30" x14ac:dyDescent="0.25">
      <c r="A3108" s="26"/>
      <c r="B3108" s="26"/>
      <c r="C3108" s="26"/>
      <c r="D3108" s="26"/>
      <c r="E3108" s="26"/>
      <c r="F3108" s="26"/>
      <c r="G3108" s="26"/>
      <c r="H3108" s="26"/>
      <c r="I3108" s="26"/>
      <c r="J3108" s="26"/>
      <c r="K3108" s="26"/>
      <c r="L3108" s="26"/>
      <c r="M3108" s="26"/>
      <c r="N3108" s="26"/>
      <c r="O3108" s="26"/>
      <c r="P3108" s="26"/>
      <c r="Q3108" s="26"/>
      <c r="R3108" s="26"/>
      <c r="S3108" s="63"/>
      <c r="T3108" s="26"/>
      <c r="U3108" s="25"/>
      <c r="V3108" s="24"/>
      <c r="W3108" s="24"/>
      <c r="X3108" s="26"/>
      <c r="Y3108" s="26"/>
      <c r="Z3108" s="26"/>
      <c r="AA3108" s="26"/>
      <c r="AB3108" s="26"/>
      <c r="AC3108" s="26"/>
      <c r="AD3108" s="26"/>
    </row>
    <row r="3109" spans="1:30" x14ac:dyDescent="0.25">
      <c r="A3109" s="26"/>
      <c r="B3109" s="26"/>
      <c r="C3109" s="26"/>
      <c r="D3109" s="26"/>
      <c r="E3109" s="26"/>
      <c r="F3109" s="26"/>
      <c r="G3109" s="26"/>
      <c r="H3109" s="26"/>
      <c r="I3109" s="26"/>
      <c r="J3109" s="26"/>
      <c r="K3109" s="26"/>
      <c r="L3109" s="26"/>
      <c r="M3109" s="26"/>
      <c r="N3109" s="26"/>
      <c r="O3109" s="26"/>
      <c r="P3109" s="26"/>
      <c r="Q3109" s="26"/>
      <c r="R3109" s="26"/>
      <c r="S3109" s="63"/>
      <c r="T3109" s="26"/>
      <c r="U3109" s="25"/>
      <c r="V3109" s="24"/>
      <c r="W3109" s="24"/>
      <c r="X3109" s="26"/>
      <c r="Y3109" s="26"/>
      <c r="Z3109" s="26"/>
      <c r="AA3109" s="26"/>
      <c r="AB3109" s="26"/>
      <c r="AC3109" s="26"/>
      <c r="AD3109" s="26"/>
    </row>
    <row r="3110" spans="1:30" x14ac:dyDescent="0.25">
      <c r="A3110" s="26"/>
      <c r="B3110" s="26"/>
      <c r="C3110" s="26"/>
      <c r="D3110" s="26"/>
      <c r="E3110" s="26"/>
      <c r="F3110" s="26"/>
      <c r="G3110" s="26"/>
      <c r="H3110" s="26"/>
      <c r="I3110" s="26"/>
      <c r="J3110" s="26"/>
      <c r="K3110" s="26"/>
      <c r="L3110" s="26"/>
      <c r="M3110" s="26"/>
      <c r="N3110" s="26"/>
      <c r="O3110" s="26"/>
      <c r="P3110" s="26"/>
      <c r="Q3110" s="26"/>
      <c r="R3110" s="26"/>
      <c r="S3110" s="63"/>
      <c r="T3110" s="26"/>
      <c r="U3110" s="25"/>
      <c r="V3110" s="24"/>
      <c r="W3110" s="24"/>
      <c r="X3110" s="26"/>
      <c r="Y3110" s="26"/>
      <c r="Z3110" s="26"/>
      <c r="AA3110" s="26"/>
      <c r="AB3110" s="26"/>
      <c r="AC3110" s="26"/>
      <c r="AD3110" s="26"/>
    </row>
    <row r="3111" spans="1:30" x14ac:dyDescent="0.25">
      <c r="A3111" s="26"/>
      <c r="B3111" s="26"/>
      <c r="C3111" s="26"/>
      <c r="D3111" s="26"/>
      <c r="E3111" s="26"/>
      <c r="F3111" s="26"/>
      <c r="G3111" s="26"/>
      <c r="H3111" s="26"/>
      <c r="I3111" s="26"/>
      <c r="J3111" s="26"/>
      <c r="K3111" s="26"/>
      <c r="L3111" s="26"/>
      <c r="M3111" s="26"/>
      <c r="N3111" s="26"/>
      <c r="O3111" s="26"/>
      <c r="P3111" s="26"/>
      <c r="Q3111" s="26"/>
      <c r="R3111" s="26"/>
      <c r="S3111" s="63"/>
      <c r="T3111" s="26"/>
      <c r="U3111" s="25"/>
      <c r="V3111" s="24"/>
      <c r="W3111" s="24"/>
      <c r="X3111" s="26"/>
      <c r="Y3111" s="26"/>
      <c r="Z3111" s="26"/>
      <c r="AA3111" s="26"/>
      <c r="AB3111" s="26"/>
      <c r="AC3111" s="26"/>
      <c r="AD3111" s="26"/>
    </row>
    <row r="3112" spans="1:30" x14ac:dyDescent="0.25">
      <c r="A3112" s="26"/>
      <c r="B3112" s="26"/>
      <c r="C3112" s="26"/>
      <c r="D3112" s="26"/>
      <c r="E3112" s="26"/>
      <c r="F3112" s="26"/>
      <c r="G3112" s="26"/>
      <c r="H3112" s="26"/>
      <c r="I3112" s="26"/>
      <c r="J3112" s="26"/>
      <c r="K3112" s="26"/>
      <c r="L3112" s="26"/>
      <c r="M3112" s="26"/>
      <c r="N3112" s="26"/>
      <c r="O3112" s="26"/>
      <c r="P3112" s="26"/>
      <c r="Q3112" s="26"/>
      <c r="R3112" s="26"/>
      <c r="S3112" s="63"/>
      <c r="T3112" s="26"/>
      <c r="U3112" s="33"/>
      <c r="V3112" s="24"/>
      <c r="W3112" s="24"/>
      <c r="X3112" s="26"/>
      <c r="Y3112" s="26"/>
      <c r="Z3112" s="26"/>
      <c r="AA3112" s="26"/>
      <c r="AB3112" s="26"/>
      <c r="AC3112" s="26"/>
      <c r="AD3112" s="26"/>
    </row>
    <row r="3113" spans="1:30" x14ac:dyDescent="0.25">
      <c r="A3113" s="26"/>
      <c r="B3113" s="26"/>
      <c r="C3113" s="26"/>
      <c r="D3113" s="26"/>
      <c r="E3113" s="26"/>
      <c r="F3113" s="26"/>
      <c r="G3113" s="26"/>
      <c r="H3113" s="26"/>
      <c r="I3113" s="26"/>
      <c r="J3113" s="26"/>
      <c r="K3113" s="26"/>
      <c r="L3113" s="26"/>
      <c r="M3113" s="26"/>
      <c r="N3113" s="26"/>
      <c r="O3113" s="26"/>
      <c r="P3113" s="26"/>
      <c r="Q3113" s="26"/>
      <c r="R3113" s="26"/>
      <c r="S3113" s="63"/>
      <c r="T3113" s="26"/>
      <c r="U3113" s="33"/>
      <c r="V3113" s="24"/>
      <c r="W3113" s="24"/>
      <c r="X3113" s="26"/>
      <c r="Y3113" s="26"/>
      <c r="Z3113" s="26"/>
      <c r="AA3113" s="26"/>
      <c r="AB3113" s="26"/>
      <c r="AC3113" s="26"/>
      <c r="AD3113" s="26"/>
    </row>
    <row r="3114" spans="1:30" x14ac:dyDescent="0.25">
      <c r="A3114" s="26"/>
      <c r="B3114" s="26"/>
      <c r="C3114" s="26"/>
      <c r="D3114" s="26"/>
      <c r="E3114" s="26"/>
      <c r="F3114" s="26"/>
      <c r="G3114" s="26"/>
      <c r="H3114" s="26"/>
      <c r="I3114" s="26"/>
      <c r="J3114" s="26"/>
      <c r="K3114" s="26"/>
      <c r="L3114" s="26"/>
      <c r="M3114" s="26"/>
      <c r="N3114" s="26"/>
      <c r="O3114" s="26"/>
      <c r="P3114" s="26"/>
      <c r="Q3114" s="26"/>
      <c r="R3114" s="26"/>
      <c r="S3114" s="63"/>
      <c r="T3114" s="26"/>
      <c r="U3114" s="33"/>
      <c r="V3114" s="24"/>
      <c r="W3114" s="24"/>
      <c r="X3114" s="26"/>
      <c r="Y3114" s="26"/>
      <c r="Z3114" s="26"/>
      <c r="AA3114" s="26"/>
      <c r="AB3114" s="26"/>
      <c r="AC3114" s="26"/>
      <c r="AD3114" s="26"/>
    </row>
    <row r="3115" spans="1:30" x14ac:dyDescent="0.25">
      <c r="A3115" s="26"/>
      <c r="B3115" s="26"/>
      <c r="C3115" s="26"/>
      <c r="D3115" s="26"/>
      <c r="E3115" s="26"/>
      <c r="F3115" s="26"/>
      <c r="G3115" s="26"/>
      <c r="H3115" s="26"/>
      <c r="I3115" s="26"/>
      <c r="J3115" s="26"/>
      <c r="K3115" s="26"/>
      <c r="L3115" s="26"/>
      <c r="M3115" s="26"/>
      <c r="N3115" s="26"/>
      <c r="O3115" s="26"/>
      <c r="P3115" s="26"/>
      <c r="Q3115" s="26"/>
      <c r="R3115" s="26"/>
      <c r="S3115" s="63"/>
      <c r="T3115" s="26"/>
      <c r="U3115" s="33"/>
      <c r="V3115" s="24"/>
      <c r="W3115" s="24"/>
      <c r="X3115" s="26"/>
      <c r="Y3115" s="26"/>
      <c r="Z3115" s="26"/>
      <c r="AA3115" s="26"/>
      <c r="AB3115" s="26"/>
      <c r="AC3115" s="26"/>
      <c r="AD3115" s="26"/>
    </row>
    <row r="3116" spans="1:30" x14ac:dyDescent="0.25">
      <c r="A3116" s="26"/>
      <c r="B3116" s="26"/>
      <c r="C3116" s="26"/>
      <c r="D3116" s="26"/>
      <c r="E3116" s="26"/>
      <c r="F3116" s="26"/>
      <c r="G3116" s="26"/>
      <c r="H3116" s="26"/>
      <c r="I3116" s="26"/>
      <c r="J3116" s="26"/>
      <c r="K3116" s="26"/>
      <c r="L3116" s="26"/>
      <c r="M3116" s="26"/>
      <c r="N3116" s="26"/>
      <c r="O3116" s="26"/>
      <c r="P3116" s="26"/>
      <c r="Q3116" s="26"/>
      <c r="R3116" s="26"/>
      <c r="S3116" s="63"/>
      <c r="T3116" s="26"/>
      <c r="U3116" s="33"/>
      <c r="V3116" s="24"/>
      <c r="W3116" s="24"/>
      <c r="X3116" s="26"/>
      <c r="Y3116" s="26"/>
      <c r="Z3116" s="26"/>
      <c r="AA3116" s="26"/>
      <c r="AB3116" s="26"/>
      <c r="AC3116" s="26"/>
      <c r="AD3116" s="26"/>
    </row>
    <row r="3117" spans="1:30" x14ac:dyDescent="0.25">
      <c r="A3117" s="26"/>
      <c r="B3117" s="26"/>
      <c r="C3117" s="26"/>
      <c r="D3117" s="26"/>
      <c r="E3117" s="26"/>
      <c r="F3117" s="26"/>
      <c r="G3117" s="26"/>
      <c r="H3117" s="26"/>
      <c r="I3117" s="26"/>
      <c r="J3117" s="26"/>
      <c r="K3117" s="26"/>
      <c r="L3117" s="26"/>
      <c r="M3117" s="26"/>
      <c r="N3117" s="26"/>
      <c r="O3117" s="26"/>
      <c r="P3117" s="26"/>
      <c r="Q3117" s="26"/>
      <c r="R3117" s="26"/>
      <c r="S3117" s="63"/>
      <c r="T3117" s="26"/>
      <c r="U3117" s="33"/>
      <c r="V3117" s="24"/>
      <c r="W3117" s="24"/>
      <c r="X3117" s="26"/>
      <c r="Y3117" s="26"/>
      <c r="Z3117" s="26"/>
      <c r="AA3117" s="26"/>
      <c r="AB3117" s="26"/>
      <c r="AC3117" s="26"/>
      <c r="AD3117" s="26"/>
    </row>
    <row r="3118" spans="1:30" x14ac:dyDescent="0.25">
      <c r="A3118" s="26"/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  <c r="M3118" s="26"/>
      <c r="N3118" s="26"/>
      <c r="O3118" s="26"/>
      <c r="P3118" s="26"/>
      <c r="Q3118" s="26"/>
      <c r="R3118" s="26"/>
      <c r="S3118" s="63"/>
      <c r="T3118" s="26"/>
      <c r="U3118" s="33"/>
      <c r="V3118" s="24"/>
      <c r="W3118" s="24"/>
      <c r="X3118" s="26"/>
      <c r="Y3118" s="26"/>
      <c r="Z3118" s="26"/>
      <c r="AA3118" s="26"/>
      <c r="AB3118" s="26"/>
      <c r="AC3118" s="26"/>
      <c r="AD3118" s="26"/>
    </row>
    <row r="3119" spans="1:30" x14ac:dyDescent="0.25">
      <c r="A3119" s="26"/>
      <c r="B3119" s="26"/>
      <c r="C3119" s="26"/>
      <c r="D3119" s="26"/>
      <c r="E3119" s="26"/>
      <c r="F3119" s="26"/>
      <c r="G3119" s="26"/>
      <c r="H3119" s="26"/>
      <c r="I3119" s="26"/>
      <c r="J3119" s="26"/>
      <c r="K3119" s="26"/>
      <c r="L3119" s="26"/>
      <c r="M3119" s="26"/>
      <c r="N3119" s="26"/>
      <c r="O3119" s="26"/>
      <c r="P3119" s="26"/>
      <c r="Q3119" s="26"/>
      <c r="R3119" s="26"/>
      <c r="S3119" s="63"/>
      <c r="T3119" s="26"/>
      <c r="U3119" s="33"/>
      <c r="V3119" s="24"/>
      <c r="W3119" s="24"/>
      <c r="X3119" s="26"/>
      <c r="Y3119" s="26"/>
      <c r="Z3119" s="26"/>
      <c r="AA3119" s="26"/>
      <c r="AB3119" s="26"/>
      <c r="AC3119" s="26"/>
      <c r="AD3119" s="26"/>
    </row>
    <row r="3120" spans="1:30" x14ac:dyDescent="0.25">
      <c r="A3120" s="26"/>
      <c r="B3120" s="26"/>
      <c r="C3120" s="26"/>
      <c r="D3120" s="26"/>
      <c r="E3120" s="26"/>
      <c r="F3120" s="26"/>
      <c r="G3120" s="26"/>
      <c r="H3120" s="26"/>
      <c r="I3120" s="26"/>
      <c r="J3120" s="26"/>
      <c r="K3120" s="26"/>
      <c r="L3120" s="26"/>
      <c r="M3120" s="26"/>
      <c r="N3120" s="26"/>
      <c r="O3120" s="26"/>
      <c r="P3120" s="26"/>
      <c r="Q3120" s="26"/>
      <c r="R3120" s="26"/>
      <c r="S3120" s="63"/>
      <c r="T3120" s="26"/>
      <c r="U3120" s="33"/>
      <c r="V3120" s="24"/>
      <c r="W3120" s="24"/>
      <c r="X3120" s="26"/>
      <c r="Y3120" s="26"/>
      <c r="Z3120" s="26"/>
      <c r="AA3120" s="26"/>
      <c r="AB3120" s="26"/>
      <c r="AC3120" s="26"/>
      <c r="AD3120" s="26"/>
    </row>
    <row r="3121" spans="1:30" x14ac:dyDescent="0.25">
      <c r="A3121" s="26"/>
      <c r="B3121" s="26"/>
      <c r="C3121" s="26"/>
      <c r="D3121" s="26"/>
      <c r="E3121" s="26"/>
      <c r="F3121" s="26"/>
      <c r="G3121" s="26"/>
      <c r="H3121" s="26"/>
      <c r="I3121" s="26"/>
      <c r="J3121" s="26"/>
      <c r="K3121" s="26"/>
      <c r="L3121" s="26"/>
      <c r="M3121" s="26"/>
      <c r="N3121" s="26"/>
      <c r="O3121" s="26"/>
      <c r="P3121" s="26"/>
      <c r="Q3121" s="26"/>
      <c r="R3121" s="26"/>
      <c r="S3121" s="63"/>
      <c r="T3121" s="26"/>
      <c r="U3121" s="33"/>
      <c r="V3121" s="24"/>
      <c r="W3121" s="24"/>
      <c r="X3121" s="26"/>
      <c r="Y3121" s="26"/>
      <c r="Z3121" s="26"/>
      <c r="AA3121" s="26"/>
      <c r="AB3121" s="26"/>
      <c r="AC3121" s="26"/>
      <c r="AD3121" s="26"/>
    </row>
    <row r="3122" spans="1:30" x14ac:dyDescent="0.25">
      <c r="A3122" s="26"/>
      <c r="B3122" s="26"/>
      <c r="C3122" s="26"/>
      <c r="D3122" s="26"/>
      <c r="E3122" s="26"/>
      <c r="F3122" s="26"/>
      <c r="G3122" s="26"/>
      <c r="H3122" s="26"/>
      <c r="I3122" s="26"/>
      <c r="J3122" s="26"/>
      <c r="K3122" s="26"/>
      <c r="L3122" s="26"/>
      <c r="M3122" s="26"/>
      <c r="N3122" s="26"/>
      <c r="O3122" s="26"/>
      <c r="P3122" s="26"/>
      <c r="Q3122" s="26"/>
      <c r="R3122" s="26"/>
      <c r="S3122" s="63"/>
      <c r="T3122" s="26"/>
      <c r="U3122" s="33"/>
      <c r="V3122" s="24"/>
      <c r="W3122" s="24"/>
      <c r="X3122" s="26"/>
      <c r="Y3122" s="26"/>
      <c r="Z3122" s="26"/>
      <c r="AA3122" s="26"/>
      <c r="AB3122" s="26"/>
      <c r="AC3122" s="26"/>
      <c r="AD3122" s="26"/>
    </row>
    <row r="3123" spans="1:30" x14ac:dyDescent="0.25">
      <c r="A3123" s="26"/>
      <c r="B3123" s="26"/>
      <c r="C3123" s="26"/>
      <c r="D3123" s="26"/>
      <c r="E3123" s="26"/>
      <c r="F3123" s="26"/>
      <c r="G3123" s="26"/>
      <c r="H3123" s="26"/>
      <c r="I3123" s="26"/>
      <c r="J3123" s="26"/>
      <c r="K3123" s="26"/>
      <c r="L3123" s="26"/>
      <c r="M3123" s="26"/>
      <c r="N3123" s="26"/>
      <c r="O3123" s="26"/>
      <c r="P3123" s="26"/>
      <c r="Q3123" s="26"/>
      <c r="R3123" s="26"/>
      <c r="S3123" s="63"/>
      <c r="T3123" s="26"/>
      <c r="U3123" s="33"/>
      <c r="V3123" s="24"/>
      <c r="W3123" s="24"/>
      <c r="X3123" s="26"/>
      <c r="Y3123" s="26"/>
      <c r="Z3123" s="26"/>
      <c r="AA3123" s="26"/>
      <c r="AB3123" s="26"/>
      <c r="AC3123" s="26"/>
      <c r="AD3123" s="26"/>
    </row>
    <row r="3124" spans="1:30" x14ac:dyDescent="0.25">
      <c r="A3124" s="26"/>
      <c r="B3124" s="26"/>
      <c r="C3124" s="26"/>
      <c r="D3124" s="26"/>
      <c r="E3124" s="26"/>
      <c r="F3124" s="26"/>
      <c r="G3124" s="26"/>
      <c r="H3124" s="26"/>
      <c r="I3124" s="26"/>
      <c r="J3124" s="26"/>
      <c r="K3124" s="26"/>
      <c r="L3124" s="26"/>
      <c r="M3124" s="26"/>
      <c r="N3124" s="26"/>
      <c r="O3124" s="26"/>
      <c r="P3124" s="26"/>
      <c r="Q3124" s="26"/>
      <c r="R3124" s="26"/>
      <c r="S3124" s="63"/>
      <c r="T3124" s="26"/>
      <c r="U3124" s="25"/>
      <c r="V3124" s="24"/>
      <c r="W3124" s="24"/>
      <c r="X3124" s="26"/>
      <c r="Y3124" s="26"/>
      <c r="Z3124" s="26"/>
      <c r="AA3124" s="26"/>
      <c r="AB3124" s="26"/>
      <c r="AC3124" s="26"/>
      <c r="AD3124" s="26"/>
    </row>
    <row r="3125" spans="1:30" x14ac:dyDescent="0.25">
      <c r="A3125" s="26"/>
      <c r="B3125" s="26"/>
      <c r="C3125" s="26"/>
      <c r="D3125" s="26"/>
      <c r="E3125" s="26"/>
      <c r="F3125" s="26"/>
      <c r="G3125" s="26"/>
      <c r="H3125" s="26"/>
      <c r="I3125" s="26"/>
      <c r="J3125" s="26"/>
      <c r="K3125" s="26"/>
      <c r="L3125" s="26"/>
      <c r="M3125" s="26"/>
      <c r="N3125" s="26"/>
      <c r="O3125" s="26"/>
      <c r="P3125" s="26"/>
      <c r="Q3125" s="26"/>
      <c r="R3125" s="26"/>
      <c r="S3125" s="63"/>
      <c r="T3125" s="26"/>
      <c r="U3125" s="25"/>
      <c r="V3125" s="24"/>
      <c r="W3125" s="24"/>
      <c r="X3125" s="26"/>
      <c r="Y3125" s="26"/>
      <c r="Z3125" s="26"/>
      <c r="AA3125" s="26"/>
      <c r="AB3125" s="26"/>
      <c r="AC3125" s="26"/>
      <c r="AD3125" s="26"/>
    </row>
    <row r="3126" spans="1:30" x14ac:dyDescent="0.25">
      <c r="A3126" s="26"/>
      <c r="B3126" s="26"/>
      <c r="C3126" s="26"/>
      <c r="D3126" s="26"/>
      <c r="E3126" s="26"/>
      <c r="F3126" s="26"/>
      <c r="G3126" s="26"/>
      <c r="H3126" s="26"/>
      <c r="I3126" s="26"/>
      <c r="J3126" s="26"/>
      <c r="K3126" s="26"/>
      <c r="L3126" s="26"/>
      <c r="M3126" s="26"/>
      <c r="N3126" s="26"/>
      <c r="O3126" s="26"/>
      <c r="P3126" s="26"/>
      <c r="Q3126" s="26"/>
      <c r="R3126" s="26"/>
      <c r="S3126" s="63"/>
      <c r="T3126" s="26"/>
      <c r="U3126" s="25"/>
      <c r="V3126" s="24"/>
      <c r="W3126" s="24"/>
      <c r="X3126" s="26"/>
      <c r="Y3126" s="26"/>
      <c r="Z3126" s="26"/>
      <c r="AA3126" s="26"/>
      <c r="AB3126" s="26"/>
      <c r="AC3126" s="26"/>
      <c r="AD3126" s="26"/>
    </row>
    <row r="3127" spans="1:30" x14ac:dyDescent="0.25">
      <c r="A3127" s="26"/>
      <c r="B3127" s="26"/>
      <c r="C3127" s="26"/>
      <c r="D3127" s="26"/>
      <c r="E3127" s="26"/>
      <c r="F3127" s="26"/>
      <c r="G3127" s="26"/>
      <c r="H3127" s="26"/>
      <c r="I3127" s="26"/>
      <c r="J3127" s="26"/>
      <c r="K3127" s="26"/>
      <c r="L3127" s="26"/>
      <c r="M3127" s="26"/>
      <c r="N3127" s="26"/>
      <c r="O3127" s="26"/>
      <c r="P3127" s="26"/>
      <c r="Q3127" s="26"/>
      <c r="R3127" s="26"/>
      <c r="S3127" s="63"/>
      <c r="T3127" s="26"/>
      <c r="U3127" s="25"/>
      <c r="V3127" s="24"/>
      <c r="W3127" s="24"/>
      <c r="X3127" s="26"/>
      <c r="Y3127" s="26"/>
      <c r="Z3127" s="26"/>
      <c r="AA3127" s="26"/>
      <c r="AB3127" s="26"/>
      <c r="AC3127" s="26"/>
      <c r="AD3127" s="26"/>
    </row>
    <row r="3128" spans="1:30" x14ac:dyDescent="0.25">
      <c r="A3128" s="26"/>
      <c r="B3128" s="26"/>
      <c r="C3128" s="26"/>
      <c r="D3128" s="26"/>
      <c r="E3128" s="26"/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63"/>
      <c r="T3128" s="26"/>
      <c r="U3128" s="25"/>
      <c r="V3128" s="24"/>
      <c r="W3128" s="24"/>
      <c r="X3128" s="26"/>
      <c r="Y3128" s="26"/>
      <c r="Z3128" s="26"/>
      <c r="AA3128" s="26"/>
      <c r="AB3128" s="26"/>
      <c r="AC3128" s="26"/>
      <c r="AD3128" s="26"/>
    </row>
    <row r="3129" spans="1:30" x14ac:dyDescent="0.25">
      <c r="A3129" s="26"/>
      <c r="B3129" s="26"/>
      <c r="C3129" s="26"/>
      <c r="D3129" s="26"/>
      <c r="E3129" s="26"/>
      <c r="F3129" s="26"/>
      <c r="G3129" s="26"/>
      <c r="H3129" s="26"/>
      <c r="I3129" s="26"/>
      <c r="J3129" s="26"/>
      <c r="K3129" s="26"/>
      <c r="L3129" s="26"/>
      <c r="M3129" s="26"/>
      <c r="N3129" s="26"/>
      <c r="O3129" s="26"/>
      <c r="P3129" s="26"/>
      <c r="Q3129" s="26"/>
      <c r="R3129" s="26"/>
      <c r="S3129" s="63"/>
      <c r="T3129" s="26"/>
      <c r="U3129" s="25"/>
      <c r="V3129" s="24"/>
      <c r="W3129" s="24"/>
      <c r="X3129" s="26"/>
      <c r="Y3129" s="26"/>
      <c r="Z3129" s="26"/>
      <c r="AA3129" s="26"/>
      <c r="AB3129" s="26"/>
      <c r="AC3129" s="26"/>
      <c r="AD3129" s="26"/>
    </row>
    <row r="3130" spans="1:30" x14ac:dyDescent="0.25">
      <c r="A3130" s="26"/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6"/>
      <c r="N3130" s="26"/>
      <c r="O3130" s="26"/>
      <c r="P3130" s="26"/>
      <c r="Q3130" s="26"/>
      <c r="R3130" s="26"/>
      <c r="S3130" s="63"/>
      <c r="T3130" s="26"/>
      <c r="U3130" s="25"/>
      <c r="V3130" s="24"/>
      <c r="W3130" s="24"/>
      <c r="X3130" s="26"/>
      <c r="Y3130" s="26"/>
      <c r="Z3130" s="26"/>
      <c r="AA3130" s="26"/>
      <c r="AB3130" s="26"/>
      <c r="AC3130" s="26"/>
      <c r="AD3130" s="26"/>
    </row>
    <row r="3131" spans="1:30" x14ac:dyDescent="0.25">
      <c r="A3131" s="26"/>
      <c r="B3131" s="26"/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6"/>
      <c r="N3131" s="26"/>
      <c r="O3131" s="26"/>
      <c r="P3131" s="26"/>
      <c r="Q3131" s="26"/>
      <c r="R3131" s="26"/>
      <c r="S3131" s="63"/>
      <c r="T3131" s="26"/>
      <c r="U3131" s="25"/>
      <c r="V3131" s="24"/>
      <c r="W3131" s="24"/>
      <c r="X3131" s="26"/>
      <c r="Y3131" s="26"/>
      <c r="Z3131" s="26"/>
      <c r="AA3131" s="26"/>
      <c r="AB3131" s="26"/>
      <c r="AC3131" s="26"/>
      <c r="AD3131" s="26"/>
    </row>
    <row r="3132" spans="1:30" x14ac:dyDescent="0.25">
      <c r="A3132" s="26"/>
      <c r="B3132" s="26"/>
      <c r="C3132" s="26"/>
      <c r="D3132" s="26"/>
      <c r="E3132" s="26"/>
      <c r="F3132" s="26"/>
      <c r="G3132" s="26"/>
      <c r="H3132" s="26"/>
      <c r="I3132" s="26"/>
      <c r="J3132" s="26"/>
      <c r="K3132" s="26"/>
      <c r="L3132" s="26"/>
      <c r="M3132" s="26"/>
      <c r="N3132" s="26"/>
      <c r="O3132" s="26"/>
      <c r="P3132" s="26"/>
      <c r="Q3132" s="26"/>
      <c r="R3132" s="26"/>
      <c r="S3132" s="63"/>
      <c r="T3132" s="26"/>
      <c r="U3132" s="25"/>
      <c r="V3132" s="24"/>
      <c r="W3132" s="24"/>
      <c r="X3132" s="26"/>
      <c r="Y3132" s="26"/>
      <c r="Z3132" s="26"/>
      <c r="AA3132" s="26"/>
      <c r="AB3132" s="26"/>
      <c r="AC3132" s="26"/>
      <c r="AD3132" s="26"/>
    </row>
    <row r="3133" spans="1:30" x14ac:dyDescent="0.25">
      <c r="A3133" s="26"/>
      <c r="B3133" s="26"/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  <c r="N3133" s="26"/>
      <c r="O3133" s="26"/>
      <c r="P3133" s="26"/>
      <c r="Q3133" s="26"/>
      <c r="R3133" s="26"/>
      <c r="S3133" s="63"/>
      <c r="T3133" s="26"/>
      <c r="U3133" s="25"/>
      <c r="V3133" s="24"/>
      <c r="W3133" s="24"/>
      <c r="X3133" s="26"/>
      <c r="Y3133" s="26"/>
      <c r="Z3133" s="26"/>
      <c r="AA3133" s="26"/>
      <c r="AB3133" s="26"/>
      <c r="AC3133" s="26"/>
      <c r="AD3133" s="26"/>
    </row>
    <row r="3134" spans="1:30" x14ac:dyDescent="0.25">
      <c r="A3134" s="26"/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  <c r="N3134" s="26"/>
      <c r="O3134" s="26"/>
      <c r="P3134" s="26"/>
      <c r="Q3134" s="26"/>
      <c r="R3134" s="26"/>
      <c r="S3134" s="63"/>
      <c r="T3134" s="26"/>
      <c r="U3134" s="25"/>
      <c r="V3134" s="24"/>
      <c r="W3134" s="24"/>
      <c r="X3134" s="26"/>
      <c r="Y3134" s="26"/>
      <c r="Z3134" s="26"/>
      <c r="AA3134" s="26"/>
      <c r="AB3134" s="26"/>
      <c r="AC3134" s="26"/>
      <c r="AD3134" s="26"/>
    </row>
    <row r="3135" spans="1:30" x14ac:dyDescent="0.25">
      <c r="A3135" s="26"/>
      <c r="B3135" s="26"/>
      <c r="C3135" s="26"/>
      <c r="D3135" s="26"/>
      <c r="E3135" s="26"/>
      <c r="F3135" s="26"/>
      <c r="G3135" s="26"/>
      <c r="H3135" s="26"/>
      <c r="I3135" s="26"/>
      <c r="J3135" s="26"/>
      <c r="K3135" s="26"/>
      <c r="L3135" s="26"/>
      <c r="M3135" s="26"/>
      <c r="N3135" s="26"/>
      <c r="O3135" s="26"/>
      <c r="P3135" s="26"/>
      <c r="Q3135" s="26"/>
      <c r="R3135" s="26"/>
      <c r="S3135" s="63"/>
      <c r="T3135" s="26"/>
      <c r="U3135" s="25"/>
      <c r="V3135" s="24"/>
      <c r="W3135" s="24"/>
      <c r="X3135" s="26"/>
      <c r="Y3135" s="26"/>
      <c r="Z3135" s="26"/>
      <c r="AA3135" s="26"/>
      <c r="AB3135" s="26"/>
      <c r="AC3135" s="26"/>
      <c r="AD3135" s="26"/>
    </row>
    <row r="3136" spans="1:30" x14ac:dyDescent="0.25">
      <c r="A3136" s="26"/>
      <c r="B3136" s="26"/>
      <c r="C3136" s="26"/>
      <c r="D3136" s="26"/>
      <c r="E3136" s="26"/>
      <c r="F3136" s="26"/>
      <c r="G3136" s="26"/>
      <c r="H3136" s="26"/>
      <c r="I3136" s="26"/>
      <c r="J3136" s="26"/>
      <c r="K3136" s="26"/>
      <c r="L3136" s="26"/>
      <c r="M3136" s="26"/>
      <c r="N3136" s="26"/>
      <c r="O3136" s="26"/>
      <c r="P3136" s="26"/>
      <c r="Q3136" s="26"/>
      <c r="R3136" s="26"/>
      <c r="S3136" s="63"/>
      <c r="T3136" s="26"/>
      <c r="U3136" s="25"/>
      <c r="V3136" s="24"/>
      <c r="W3136" s="24"/>
      <c r="X3136" s="26"/>
      <c r="Y3136" s="26"/>
      <c r="Z3136" s="26"/>
      <c r="AA3136" s="26"/>
      <c r="AB3136" s="26"/>
      <c r="AC3136" s="26"/>
      <c r="AD3136" s="26"/>
    </row>
    <row r="3137" spans="1:30" x14ac:dyDescent="0.25">
      <c r="A3137" s="26"/>
      <c r="B3137" s="26"/>
      <c r="C3137" s="26"/>
      <c r="D3137" s="26"/>
      <c r="E3137" s="26"/>
      <c r="F3137" s="26"/>
      <c r="G3137" s="26"/>
      <c r="H3137" s="26"/>
      <c r="I3137" s="26"/>
      <c r="J3137" s="26"/>
      <c r="K3137" s="26"/>
      <c r="L3137" s="26"/>
      <c r="M3137" s="26"/>
      <c r="N3137" s="26"/>
      <c r="O3137" s="26"/>
      <c r="P3137" s="26"/>
      <c r="Q3137" s="26"/>
      <c r="R3137" s="26"/>
      <c r="S3137" s="63"/>
      <c r="T3137" s="26"/>
      <c r="U3137" s="25"/>
      <c r="V3137" s="24"/>
      <c r="W3137" s="24"/>
      <c r="X3137" s="26"/>
      <c r="Y3137" s="26"/>
      <c r="Z3137" s="26"/>
      <c r="AA3137" s="26"/>
      <c r="AB3137" s="26"/>
      <c r="AC3137" s="26"/>
      <c r="AD3137" s="26"/>
    </row>
    <row r="3138" spans="1:30" x14ac:dyDescent="0.25">
      <c r="A3138" s="26"/>
      <c r="B3138" s="26"/>
      <c r="C3138" s="26"/>
      <c r="D3138" s="26"/>
      <c r="E3138" s="26"/>
      <c r="F3138" s="26"/>
      <c r="G3138" s="26"/>
      <c r="H3138" s="26"/>
      <c r="I3138" s="26"/>
      <c r="J3138" s="26"/>
      <c r="K3138" s="26"/>
      <c r="L3138" s="26"/>
      <c r="M3138" s="26"/>
      <c r="N3138" s="26"/>
      <c r="O3138" s="26"/>
      <c r="P3138" s="26"/>
      <c r="Q3138" s="26"/>
      <c r="R3138" s="26"/>
      <c r="S3138" s="63"/>
      <c r="T3138" s="26"/>
      <c r="U3138" s="25"/>
      <c r="V3138" s="24"/>
      <c r="W3138" s="24"/>
      <c r="X3138" s="26"/>
      <c r="Y3138" s="26"/>
      <c r="Z3138" s="26"/>
      <c r="AA3138" s="26"/>
      <c r="AB3138" s="26"/>
      <c r="AC3138" s="26"/>
      <c r="AD3138" s="26"/>
    </row>
    <row r="3139" spans="1:30" x14ac:dyDescent="0.25">
      <c r="A3139" s="26"/>
      <c r="B3139" s="26"/>
      <c r="C3139" s="26"/>
      <c r="D3139" s="26"/>
      <c r="E3139" s="26"/>
      <c r="F3139" s="26"/>
      <c r="G3139" s="26"/>
      <c r="H3139" s="26"/>
      <c r="I3139" s="26"/>
      <c r="J3139" s="26"/>
      <c r="K3139" s="26"/>
      <c r="L3139" s="26"/>
      <c r="M3139" s="26"/>
      <c r="N3139" s="26"/>
      <c r="O3139" s="26"/>
      <c r="P3139" s="26"/>
      <c r="Q3139" s="26"/>
      <c r="R3139" s="26"/>
      <c r="S3139" s="63"/>
      <c r="T3139" s="26"/>
      <c r="U3139" s="25"/>
      <c r="V3139" s="24"/>
      <c r="W3139" s="24"/>
      <c r="X3139" s="26"/>
      <c r="Y3139" s="26"/>
      <c r="Z3139" s="26"/>
      <c r="AA3139" s="26"/>
      <c r="AB3139" s="26"/>
      <c r="AC3139" s="26"/>
      <c r="AD3139" s="26"/>
    </row>
    <row r="3140" spans="1:30" x14ac:dyDescent="0.25">
      <c r="A3140" s="26"/>
      <c r="B3140" s="26"/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6"/>
      <c r="N3140" s="26"/>
      <c r="O3140" s="26"/>
      <c r="P3140" s="26"/>
      <c r="Q3140" s="26"/>
      <c r="R3140" s="26"/>
      <c r="S3140" s="63"/>
      <c r="T3140" s="26"/>
      <c r="U3140" s="25"/>
      <c r="V3140" s="24"/>
      <c r="W3140" s="24"/>
      <c r="X3140" s="26"/>
      <c r="Y3140" s="26"/>
      <c r="Z3140" s="26"/>
      <c r="AA3140" s="26"/>
      <c r="AB3140" s="26"/>
      <c r="AC3140" s="26"/>
      <c r="AD3140" s="26"/>
    </row>
    <row r="3141" spans="1:30" x14ac:dyDescent="0.25">
      <c r="A3141" s="26"/>
      <c r="B3141" s="26"/>
      <c r="C3141" s="26"/>
      <c r="D3141" s="26"/>
      <c r="E3141" s="26"/>
      <c r="F3141" s="26"/>
      <c r="G3141" s="26"/>
      <c r="H3141" s="26"/>
      <c r="I3141" s="26"/>
      <c r="J3141" s="26"/>
      <c r="K3141" s="26"/>
      <c r="L3141" s="26"/>
      <c r="M3141" s="26"/>
      <c r="N3141" s="26"/>
      <c r="O3141" s="26"/>
      <c r="P3141" s="26"/>
      <c r="Q3141" s="26"/>
      <c r="R3141" s="26"/>
      <c r="S3141" s="63"/>
      <c r="T3141" s="26"/>
      <c r="U3141" s="33"/>
      <c r="V3141" s="24"/>
      <c r="W3141" s="24"/>
      <c r="X3141" s="26"/>
      <c r="Y3141" s="26"/>
      <c r="Z3141" s="26"/>
      <c r="AA3141" s="26"/>
      <c r="AB3141" s="26"/>
      <c r="AC3141" s="26"/>
      <c r="AD3141" s="26"/>
    </row>
    <row r="3142" spans="1:30" x14ac:dyDescent="0.25">
      <c r="A3142" s="26"/>
      <c r="B3142" s="26"/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6"/>
      <c r="N3142" s="26"/>
      <c r="O3142" s="26"/>
      <c r="P3142" s="26"/>
      <c r="Q3142" s="26"/>
      <c r="R3142" s="26"/>
      <c r="S3142" s="63"/>
      <c r="T3142" s="26"/>
      <c r="U3142" s="25"/>
      <c r="V3142" s="24"/>
      <c r="W3142" s="24"/>
      <c r="X3142" s="26"/>
      <c r="Y3142" s="26"/>
      <c r="Z3142" s="26"/>
      <c r="AA3142" s="26"/>
      <c r="AB3142" s="26"/>
      <c r="AC3142" s="26"/>
      <c r="AD3142" s="26"/>
    </row>
    <row r="3143" spans="1:30" x14ac:dyDescent="0.25">
      <c r="A3143" s="26"/>
      <c r="B3143" s="26"/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6"/>
      <c r="N3143" s="26"/>
      <c r="O3143" s="26"/>
      <c r="P3143" s="26"/>
      <c r="Q3143" s="26"/>
      <c r="R3143" s="26"/>
      <c r="S3143" s="63"/>
      <c r="T3143" s="26"/>
      <c r="U3143" s="25"/>
      <c r="V3143" s="24"/>
      <c r="W3143" s="24"/>
      <c r="X3143" s="26"/>
      <c r="Y3143" s="26"/>
      <c r="Z3143" s="26"/>
      <c r="AA3143" s="26"/>
      <c r="AB3143" s="26"/>
      <c r="AC3143" s="26"/>
      <c r="AD3143" s="26"/>
    </row>
    <row r="3144" spans="1:30" x14ac:dyDescent="0.25">
      <c r="A3144" s="26"/>
      <c r="B3144" s="26"/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6"/>
      <c r="N3144" s="26"/>
      <c r="O3144" s="26"/>
      <c r="P3144" s="26"/>
      <c r="Q3144" s="26"/>
      <c r="R3144" s="26"/>
      <c r="S3144" s="63"/>
      <c r="T3144" s="26"/>
      <c r="U3144" s="25"/>
      <c r="V3144" s="24"/>
      <c r="W3144" s="24"/>
      <c r="X3144" s="26"/>
      <c r="Y3144" s="26"/>
      <c r="Z3144" s="26"/>
      <c r="AA3144" s="26"/>
      <c r="AB3144" s="26"/>
      <c r="AC3144" s="26"/>
      <c r="AD3144" s="26"/>
    </row>
    <row r="3145" spans="1:30" x14ac:dyDescent="0.25">
      <c r="A3145" s="26"/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  <c r="N3145" s="26"/>
      <c r="O3145" s="26"/>
      <c r="P3145" s="26"/>
      <c r="Q3145" s="26"/>
      <c r="R3145" s="26"/>
      <c r="S3145" s="63"/>
      <c r="T3145" s="26"/>
      <c r="U3145" s="25"/>
      <c r="V3145" s="24"/>
      <c r="W3145" s="24"/>
      <c r="X3145" s="26"/>
      <c r="Y3145" s="26"/>
      <c r="Z3145" s="26"/>
      <c r="AA3145" s="26"/>
      <c r="AB3145" s="26"/>
      <c r="AC3145" s="26"/>
      <c r="AD3145" s="26"/>
    </row>
    <row r="3146" spans="1:30" x14ac:dyDescent="0.25">
      <c r="A3146" s="26"/>
      <c r="B3146" s="26"/>
      <c r="C3146" s="26"/>
      <c r="D3146" s="26"/>
      <c r="E3146" s="26"/>
      <c r="F3146" s="26"/>
      <c r="G3146" s="26"/>
      <c r="H3146" s="26"/>
      <c r="I3146" s="26"/>
      <c r="J3146" s="26"/>
      <c r="K3146" s="26"/>
      <c r="L3146" s="26"/>
      <c r="M3146" s="26"/>
      <c r="N3146" s="26"/>
      <c r="O3146" s="26"/>
      <c r="P3146" s="26"/>
      <c r="Q3146" s="26"/>
      <c r="R3146" s="26"/>
      <c r="S3146" s="63"/>
      <c r="T3146" s="26"/>
      <c r="U3146" s="25"/>
      <c r="V3146" s="24"/>
      <c r="W3146" s="24"/>
      <c r="X3146" s="26"/>
      <c r="Y3146" s="26"/>
      <c r="Z3146" s="26"/>
      <c r="AA3146" s="26"/>
      <c r="AB3146" s="26"/>
      <c r="AC3146" s="26"/>
      <c r="AD3146" s="26"/>
    </row>
    <row r="3147" spans="1:30" x14ac:dyDescent="0.25">
      <c r="A3147" s="26"/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  <c r="N3147" s="26"/>
      <c r="O3147" s="26"/>
      <c r="P3147" s="26"/>
      <c r="Q3147" s="26"/>
      <c r="R3147" s="26"/>
      <c r="S3147" s="63"/>
      <c r="T3147" s="26"/>
      <c r="U3147" s="25"/>
      <c r="V3147" s="24"/>
      <c r="W3147" s="24"/>
      <c r="X3147" s="26"/>
      <c r="Y3147" s="26"/>
      <c r="Z3147" s="26"/>
      <c r="AA3147" s="26"/>
      <c r="AB3147" s="26"/>
      <c r="AC3147" s="26"/>
      <c r="AD3147" s="26"/>
    </row>
    <row r="3148" spans="1:30" x14ac:dyDescent="0.25">
      <c r="A3148" s="26"/>
      <c r="B3148" s="26"/>
      <c r="C3148" s="26"/>
      <c r="D3148" s="26"/>
      <c r="E3148" s="26"/>
      <c r="F3148" s="26"/>
      <c r="G3148" s="26"/>
      <c r="H3148" s="26"/>
      <c r="I3148" s="26"/>
      <c r="J3148" s="26"/>
      <c r="K3148" s="26"/>
      <c r="L3148" s="26"/>
      <c r="M3148" s="26"/>
      <c r="N3148" s="26"/>
      <c r="O3148" s="26"/>
      <c r="P3148" s="26"/>
      <c r="Q3148" s="26"/>
      <c r="R3148" s="26"/>
      <c r="S3148" s="63"/>
      <c r="T3148" s="26"/>
      <c r="U3148" s="25"/>
      <c r="V3148" s="24"/>
      <c r="W3148" s="24"/>
      <c r="X3148" s="26"/>
      <c r="Y3148" s="26"/>
      <c r="Z3148" s="26"/>
      <c r="AA3148" s="26"/>
      <c r="AB3148" s="26"/>
      <c r="AC3148" s="26"/>
      <c r="AD3148" s="26"/>
    </row>
    <row r="3149" spans="1:30" x14ac:dyDescent="0.25">
      <c r="A3149" s="26"/>
      <c r="B3149" s="26"/>
      <c r="C3149" s="26"/>
      <c r="D3149" s="26"/>
      <c r="E3149" s="26"/>
      <c r="F3149" s="26"/>
      <c r="G3149" s="26"/>
      <c r="H3149" s="26"/>
      <c r="I3149" s="26"/>
      <c r="J3149" s="26"/>
      <c r="K3149" s="26"/>
      <c r="L3149" s="26"/>
      <c r="M3149" s="26"/>
      <c r="N3149" s="26"/>
      <c r="O3149" s="26"/>
      <c r="P3149" s="26"/>
      <c r="Q3149" s="26"/>
      <c r="R3149" s="26"/>
      <c r="S3149" s="63"/>
      <c r="T3149" s="26"/>
      <c r="U3149" s="25"/>
      <c r="V3149" s="24"/>
      <c r="W3149" s="24"/>
      <c r="X3149" s="26"/>
      <c r="Y3149" s="26"/>
      <c r="Z3149" s="26"/>
      <c r="AA3149" s="26"/>
      <c r="AB3149" s="26"/>
      <c r="AC3149" s="26"/>
      <c r="AD3149" s="26"/>
    </row>
    <row r="3150" spans="1:30" x14ac:dyDescent="0.25">
      <c r="A3150" s="26"/>
      <c r="B3150" s="26"/>
      <c r="C3150" s="26"/>
      <c r="D3150" s="26"/>
      <c r="E3150" s="26"/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26"/>
      <c r="S3150" s="63"/>
      <c r="T3150" s="26"/>
      <c r="U3150" s="25"/>
      <c r="V3150" s="24"/>
      <c r="W3150" s="24"/>
      <c r="X3150" s="26"/>
      <c r="Y3150" s="26"/>
      <c r="Z3150" s="26"/>
      <c r="AA3150" s="26"/>
      <c r="AB3150" s="26"/>
      <c r="AC3150" s="26"/>
      <c r="AD3150" s="26"/>
    </row>
    <row r="3151" spans="1:30" x14ac:dyDescent="0.25">
      <c r="A3151" s="26"/>
      <c r="B3151" s="26"/>
      <c r="C3151" s="26"/>
      <c r="D3151" s="26"/>
      <c r="E3151" s="26"/>
      <c r="F3151" s="26"/>
      <c r="G3151" s="26"/>
      <c r="H3151" s="26"/>
      <c r="I3151" s="26"/>
      <c r="J3151" s="26"/>
      <c r="K3151" s="26"/>
      <c r="L3151" s="26"/>
      <c r="M3151" s="26"/>
      <c r="N3151" s="26"/>
      <c r="O3151" s="26"/>
      <c r="P3151" s="26"/>
      <c r="Q3151" s="26"/>
      <c r="R3151" s="26"/>
      <c r="S3151" s="63"/>
      <c r="T3151" s="26"/>
      <c r="U3151" s="25"/>
      <c r="V3151" s="24"/>
      <c r="W3151" s="24"/>
      <c r="X3151" s="26"/>
      <c r="Y3151" s="26"/>
      <c r="Z3151" s="26"/>
      <c r="AA3151" s="26"/>
      <c r="AB3151" s="26"/>
      <c r="AC3151" s="26"/>
      <c r="AD3151" s="26"/>
    </row>
    <row r="3152" spans="1:30" x14ac:dyDescent="0.25">
      <c r="A3152" s="26"/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  <c r="N3152" s="26"/>
      <c r="O3152" s="26"/>
      <c r="P3152" s="26"/>
      <c r="Q3152" s="26"/>
      <c r="R3152" s="26"/>
      <c r="S3152" s="63"/>
      <c r="T3152" s="26"/>
      <c r="U3152" s="25"/>
      <c r="V3152" s="24"/>
      <c r="W3152" s="24"/>
      <c r="X3152" s="26"/>
      <c r="Y3152" s="26"/>
      <c r="Z3152" s="26"/>
      <c r="AA3152" s="26"/>
      <c r="AB3152" s="26"/>
      <c r="AC3152" s="26"/>
      <c r="AD3152" s="26"/>
    </row>
    <row r="3153" spans="1:30" x14ac:dyDescent="0.25">
      <c r="A3153" s="26"/>
      <c r="B3153" s="26"/>
      <c r="C3153" s="26"/>
      <c r="D3153" s="26"/>
      <c r="E3153" s="26"/>
      <c r="F3153" s="26"/>
      <c r="G3153" s="26"/>
      <c r="H3153" s="26"/>
      <c r="I3153" s="26"/>
      <c r="J3153" s="26"/>
      <c r="K3153" s="26"/>
      <c r="L3153" s="26"/>
      <c r="M3153" s="26"/>
      <c r="N3153" s="26"/>
      <c r="O3153" s="26"/>
      <c r="P3153" s="26"/>
      <c r="Q3153" s="26"/>
      <c r="R3153" s="26"/>
      <c r="S3153" s="63"/>
      <c r="T3153" s="26"/>
      <c r="U3153" s="25"/>
      <c r="V3153" s="24"/>
      <c r="W3153" s="24"/>
      <c r="X3153" s="26"/>
      <c r="Y3153" s="26"/>
      <c r="Z3153" s="26"/>
      <c r="AA3153" s="26"/>
      <c r="AB3153" s="26"/>
      <c r="AC3153" s="26"/>
      <c r="AD3153" s="26"/>
    </row>
    <row r="3154" spans="1:30" x14ac:dyDescent="0.25">
      <c r="A3154" s="26"/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  <c r="N3154" s="26"/>
      <c r="O3154" s="26"/>
      <c r="P3154" s="26"/>
      <c r="Q3154" s="26"/>
      <c r="R3154" s="26"/>
      <c r="S3154" s="63"/>
      <c r="T3154" s="26"/>
      <c r="U3154" s="25"/>
      <c r="V3154" s="24"/>
      <c r="W3154" s="24"/>
      <c r="X3154" s="26"/>
      <c r="Y3154" s="26"/>
      <c r="Z3154" s="26"/>
      <c r="AA3154" s="26"/>
      <c r="AB3154" s="26"/>
      <c r="AC3154" s="26"/>
      <c r="AD3154" s="26"/>
    </row>
    <row r="3155" spans="1:30" x14ac:dyDescent="0.25">
      <c r="A3155" s="26"/>
      <c r="B3155" s="26"/>
      <c r="C3155" s="26"/>
      <c r="D3155" s="26"/>
      <c r="E3155" s="26"/>
      <c r="F3155" s="26"/>
      <c r="G3155" s="26"/>
      <c r="H3155" s="26"/>
      <c r="I3155" s="26"/>
      <c r="J3155" s="26"/>
      <c r="K3155" s="26"/>
      <c r="L3155" s="26"/>
      <c r="M3155" s="26"/>
      <c r="N3155" s="26"/>
      <c r="O3155" s="26"/>
      <c r="P3155" s="26"/>
      <c r="Q3155" s="26"/>
      <c r="R3155" s="26"/>
      <c r="S3155" s="63"/>
      <c r="T3155" s="26"/>
      <c r="U3155" s="25"/>
      <c r="V3155" s="24"/>
      <c r="W3155" s="24"/>
      <c r="X3155" s="26"/>
      <c r="Y3155" s="26"/>
      <c r="Z3155" s="26"/>
      <c r="AA3155" s="26"/>
      <c r="AB3155" s="26"/>
      <c r="AC3155" s="26"/>
      <c r="AD3155" s="26"/>
    </row>
    <row r="3156" spans="1:30" x14ac:dyDescent="0.25">
      <c r="A3156" s="26"/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  <c r="N3156" s="26"/>
      <c r="O3156" s="26"/>
      <c r="P3156" s="26"/>
      <c r="Q3156" s="26"/>
      <c r="R3156" s="26"/>
      <c r="S3156" s="63"/>
      <c r="T3156" s="26"/>
      <c r="U3156" s="25"/>
      <c r="V3156" s="24"/>
      <c r="W3156" s="24"/>
      <c r="X3156" s="26"/>
      <c r="Y3156" s="26"/>
      <c r="Z3156" s="26"/>
      <c r="AA3156" s="26"/>
      <c r="AB3156" s="26"/>
      <c r="AC3156" s="26"/>
      <c r="AD3156" s="26"/>
    </row>
    <row r="3157" spans="1:30" x14ac:dyDescent="0.25">
      <c r="A3157" s="26"/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  <c r="N3157" s="26"/>
      <c r="O3157" s="26"/>
      <c r="P3157" s="26"/>
      <c r="Q3157" s="26"/>
      <c r="R3157" s="26"/>
      <c r="S3157" s="63"/>
      <c r="T3157" s="26"/>
      <c r="U3157" s="25"/>
      <c r="V3157" s="24"/>
      <c r="W3157" s="24"/>
      <c r="X3157" s="26"/>
      <c r="Y3157" s="26"/>
      <c r="Z3157" s="26"/>
      <c r="AA3157" s="26"/>
      <c r="AB3157" s="26"/>
      <c r="AC3157" s="26"/>
      <c r="AD3157" s="26"/>
    </row>
    <row r="3158" spans="1:30" x14ac:dyDescent="0.25">
      <c r="A3158" s="26"/>
      <c r="B3158" s="26"/>
      <c r="C3158" s="26"/>
      <c r="D3158" s="26"/>
      <c r="E3158" s="26"/>
      <c r="F3158" s="26"/>
      <c r="G3158" s="26"/>
      <c r="H3158" s="26"/>
      <c r="I3158" s="26"/>
      <c r="J3158" s="26"/>
      <c r="K3158" s="26"/>
      <c r="L3158" s="26"/>
      <c r="M3158" s="26"/>
      <c r="N3158" s="26"/>
      <c r="O3158" s="26"/>
      <c r="P3158" s="26"/>
      <c r="Q3158" s="26"/>
      <c r="R3158" s="26"/>
      <c r="S3158" s="63"/>
      <c r="T3158" s="26"/>
      <c r="U3158" s="25"/>
      <c r="V3158" s="24"/>
      <c r="W3158" s="24"/>
      <c r="X3158" s="26"/>
      <c r="Y3158" s="26"/>
      <c r="Z3158" s="26"/>
      <c r="AA3158" s="26"/>
      <c r="AB3158" s="26"/>
      <c r="AC3158" s="26"/>
      <c r="AD3158" s="26"/>
    </row>
    <row r="3159" spans="1:30" x14ac:dyDescent="0.25">
      <c r="A3159" s="26"/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  <c r="M3159" s="26"/>
      <c r="N3159" s="26"/>
      <c r="O3159" s="26"/>
      <c r="P3159" s="26"/>
      <c r="Q3159" s="26"/>
      <c r="R3159" s="26"/>
      <c r="S3159" s="63"/>
      <c r="T3159" s="26"/>
      <c r="U3159" s="25"/>
      <c r="V3159" s="24"/>
      <c r="W3159" s="24"/>
      <c r="X3159" s="26"/>
      <c r="Y3159" s="26"/>
      <c r="Z3159" s="26"/>
      <c r="AA3159" s="26"/>
      <c r="AB3159" s="26"/>
      <c r="AC3159" s="26"/>
      <c r="AD3159" s="26"/>
    </row>
    <row r="3160" spans="1:30" x14ac:dyDescent="0.25">
      <c r="A3160" s="26"/>
      <c r="B3160" s="26"/>
      <c r="C3160" s="26"/>
      <c r="D3160" s="26"/>
      <c r="E3160" s="26"/>
      <c r="F3160" s="26"/>
      <c r="G3160" s="26"/>
      <c r="H3160" s="26"/>
      <c r="I3160" s="26"/>
      <c r="J3160" s="26"/>
      <c r="K3160" s="26"/>
      <c r="L3160" s="26"/>
      <c r="M3160" s="26"/>
      <c r="N3160" s="26"/>
      <c r="O3160" s="26"/>
      <c r="P3160" s="26"/>
      <c r="Q3160" s="26"/>
      <c r="R3160" s="26"/>
      <c r="S3160" s="63"/>
      <c r="T3160" s="26"/>
      <c r="U3160" s="25"/>
      <c r="V3160" s="24"/>
      <c r="W3160" s="24"/>
      <c r="X3160" s="26"/>
      <c r="Y3160" s="26"/>
      <c r="Z3160" s="26"/>
      <c r="AA3160" s="26"/>
      <c r="AB3160" s="26"/>
      <c r="AC3160" s="26"/>
      <c r="AD3160" s="26"/>
    </row>
    <row r="3161" spans="1:30" x14ac:dyDescent="0.25">
      <c r="A3161" s="26"/>
      <c r="B3161" s="26"/>
      <c r="C3161" s="26"/>
      <c r="D3161" s="26"/>
      <c r="E3161" s="26"/>
      <c r="F3161" s="26"/>
      <c r="G3161" s="26"/>
      <c r="H3161" s="26"/>
      <c r="I3161" s="26"/>
      <c r="J3161" s="26"/>
      <c r="K3161" s="26"/>
      <c r="L3161" s="26"/>
      <c r="M3161" s="26"/>
      <c r="N3161" s="26"/>
      <c r="O3161" s="26"/>
      <c r="P3161" s="26"/>
      <c r="Q3161" s="26"/>
      <c r="R3161" s="26"/>
      <c r="S3161" s="63"/>
      <c r="T3161" s="26"/>
      <c r="U3161" s="33"/>
      <c r="V3161" s="24"/>
      <c r="W3161" s="24"/>
      <c r="X3161" s="26"/>
      <c r="Y3161" s="26"/>
      <c r="Z3161" s="26"/>
      <c r="AA3161" s="26"/>
      <c r="AB3161" s="26"/>
      <c r="AC3161" s="26"/>
      <c r="AD3161" s="26"/>
    </row>
    <row r="3162" spans="1:30" x14ac:dyDescent="0.25">
      <c r="A3162" s="26"/>
      <c r="B3162" s="26"/>
      <c r="C3162" s="26"/>
      <c r="D3162" s="26"/>
      <c r="E3162" s="26"/>
      <c r="F3162" s="26"/>
      <c r="G3162" s="26"/>
      <c r="H3162" s="26"/>
      <c r="I3162" s="26"/>
      <c r="J3162" s="26"/>
      <c r="K3162" s="26"/>
      <c r="L3162" s="26"/>
      <c r="M3162" s="26"/>
      <c r="N3162" s="26"/>
      <c r="O3162" s="26"/>
      <c r="P3162" s="26"/>
      <c r="Q3162" s="26"/>
      <c r="R3162" s="26"/>
      <c r="S3162" s="63"/>
      <c r="T3162" s="26"/>
      <c r="U3162" s="25"/>
      <c r="V3162" s="24"/>
      <c r="W3162" s="24"/>
      <c r="X3162" s="26"/>
      <c r="Y3162" s="26"/>
      <c r="Z3162" s="26"/>
      <c r="AA3162" s="26"/>
      <c r="AB3162" s="26"/>
      <c r="AC3162" s="26"/>
      <c r="AD3162" s="26"/>
    </row>
    <row r="3163" spans="1:30" x14ac:dyDescent="0.25">
      <c r="A3163" s="26"/>
      <c r="B3163" s="26"/>
      <c r="C3163" s="26"/>
      <c r="D3163" s="26"/>
      <c r="E3163" s="26"/>
      <c r="F3163" s="26"/>
      <c r="G3163" s="26"/>
      <c r="H3163" s="26"/>
      <c r="I3163" s="26"/>
      <c r="J3163" s="26"/>
      <c r="K3163" s="26"/>
      <c r="L3163" s="26"/>
      <c r="M3163" s="26"/>
      <c r="N3163" s="26"/>
      <c r="O3163" s="26"/>
      <c r="P3163" s="26"/>
      <c r="Q3163" s="26"/>
      <c r="R3163" s="26"/>
      <c r="S3163" s="63"/>
      <c r="T3163" s="26"/>
      <c r="U3163" s="25"/>
      <c r="V3163" s="24"/>
      <c r="W3163" s="24"/>
      <c r="X3163" s="26"/>
      <c r="Y3163" s="26"/>
      <c r="Z3163" s="26"/>
      <c r="AA3163" s="26"/>
      <c r="AB3163" s="26"/>
      <c r="AC3163" s="26"/>
      <c r="AD3163" s="26"/>
    </row>
    <row r="3164" spans="1:30" x14ac:dyDescent="0.25">
      <c r="A3164" s="26"/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  <c r="N3164" s="26"/>
      <c r="O3164" s="26"/>
      <c r="P3164" s="26"/>
      <c r="Q3164" s="26"/>
      <c r="R3164" s="26"/>
      <c r="S3164" s="63"/>
      <c r="T3164" s="26"/>
      <c r="U3164" s="25"/>
      <c r="V3164" s="24"/>
      <c r="W3164" s="24"/>
      <c r="X3164" s="26"/>
      <c r="Y3164" s="26"/>
      <c r="Z3164" s="26"/>
      <c r="AA3164" s="26"/>
      <c r="AB3164" s="26"/>
      <c r="AC3164" s="26"/>
      <c r="AD3164" s="26"/>
    </row>
    <row r="3165" spans="1:30" x14ac:dyDescent="0.25">
      <c r="A3165" s="26"/>
      <c r="B3165" s="26"/>
      <c r="C3165" s="26"/>
      <c r="D3165" s="26"/>
      <c r="E3165" s="26"/>
      <c r="F3165" s="26"/>
      <c r="G3165" s="26"/>
      <c r="H3165" s="26"/>
      <c r="I3165" s="26"/>
      <c r="J3165" s="26"/>
      <c r="K3165" s="26"/>
      <c r="L3165" s="26"/>
      <c r="M3165" s="26"/>
      <c r="N3165" s="26"/>
      <c r="O3165" s="26"/>
      <c r="P3165" s="26"/>
      <c r="Q3165" s="26"/>
      <c r="R3165" s="26"/>
      <c r="S3165" s="63"/>
      <c r="T3165" s="26"/>
      <c r="U3165" s="25"/>
      <c r="V3165" s="24"/>
      <c r="W3165" s="24"/>
      <c r="X3165" s="26"/>
      <c r="Y3165" s="26"/>
      <c r="Z3165" s="26"/>
      <c r="AA3165" s="26"/>
      <c r="AB3165" s="26"/>
      <c r="AC3165" s="26"/>
      <c r="AD3165" s="26"/>
    </row>
    <row r="3166" spans="1:30" x14ac:dyDescent="0.25">
      <c r="A3166" s="26"/>
      <c r="B3166" s="26"/>
      <c r="C3166" s="26"/>
      <c r="D3166" s="26"/>
      <c r="E3166" s="26"/>
      <c r="F3166" s="26"/>
      <c r="G3166" s="26"/>
      <c r="H3166" s="26"/>
      <c r="I3166" s="26"/>
      <c r="J3166" s="26"/>
      <c r="K3166" s="26"/>
      <c r="L3166" s="26"/>
      <c r="M3166" s="26"/>
      <c r="N3166" s="26"/>
      <c r="O3166" s="26"/>
      <c r="P3166" s="26"/>
      <c r="Q3166" s="26"/>
      <c r="R3166" s="26"/>
      <c r="S3166" s="63"/>
      <c r="T3166" s="26"/>
      <c r="U3166" s="25"/>
      <c r="V3166" s="24"/>
      <c r="W3166" s="24"/>
      <c r="X3166" s="26"/>
      <c r="Y3166" s="26"/>
      <c r="Z3166" s="26"/>
      <c r="AA3166" s="26"/>
      <c r="AB3166" s="26"/>
      <c r="AC3166" s="26"/>
      <c r="AD3166" s="26"/>
    </row>
    <row r="3167" spans="1:30" x14ac:dyDescent="0.25">
      <c r="A3167" s="26"/>
      <c r="B3167" s="26"/>
      <c r="C3167" s="26"/>
      <c r="D3167" s="26"/>
      <c r="E3167" s="26"/>
      <c r="F3167" s="26"/>
      <c r="G3167" s="26"/>
      <c r="H3167" s="26"/>
      <c r="I3167" s="26"/>
      <c r="J3167" s="26"/>
      <c r="K3167" s="26"/>
      <c r="L3167" s="26"/>
      <c r="M3167" s="26"/>
      <c r="N3167" s="26"/>
      <c r="O3167" s="26"/>
      <c r="P3167" s="26"/>
      <c r="Q3167" s="26"/>
      <c r="R3167" s="26"/>
      <c r="S3167" s="63"/>
      <c r="T3167" s="26"/>
      <c r="U3167" s="25"/>
      <c r="V3167" s="24"/>
      <c r="W3167" s="24"/>
      <c r="X3167" s="26"/>
      <c r="Y3167" s="26"/>
      <c r="Z3167" s="26"/>
      <c r="AA3167" s="26"/>
      <c r="AB3167" s="26"/>
      <c r="AC3167" s="26"/>
      <c r="AD3167" s="26"/>
    </row>
    <row r="3168" spans="1:30" x14ac:dyDescent="0.25">
      <c r="A3168" s="26"/>
      <c r="B3168" s="26"/>
      <c r="C3168" s="26"/>
      <c r="D3168" s="26"/>
      <c r="E3168" s="26"/>
      <c r="F3168" s="26"/>
      <c r="G3168" s="26"/>
      <c r="H3168" s="26"/>
      <c r="I3168" s="26"/>
      <c r="J3168" s="26"/>
      <c r="K3168" s="26"/>
      <c r="L3168" s="26"/>
      <c r="M3168" s="26"/>
      <c r="N3168" s="26"/>
      <c r="O3168" s="26"/>
      <c r="P3168" s="26"/>
      <c r="Q3168" s="26"/>
      <c r="R3168" s="26"/>
      <c r="S3168" s="63"/>
      <c r="T3168" s="26"/>
      <c r="U3168" s="25"/>
      <c r="V3168" s="24"/>
      <c r="W3168" s="24"/>
      <c r="X3168" s="26"/>
      <c r="Y3168" s="26"/>
      <c r="Z3168" s="26"/>
      <c r="AA3168" s="26"/>
      <c r="AB3168" s="26"/>
      <c r="AC3168" s="26"/>
      <c r="AD3168" s="26"/>
    </row>
    <row r="3169" spans="1:30" x14ac:dyDescent="0.25">
      <c r="A3169" s="26"/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  <c r="N3169" s="26"/>
      <c r="O3169" s="26"/>
      <c r="P3169" s="26"/>
      <c r="Q3169" s="26"/>
      <c r="R3169" s="26"/>
      <c r="S3169" s="63"/>
      <c r="T3169" s="26"/>
      <c r="U3169" s="25"/>
      <c r="V3169" s="24"/>
      <c r="W3169" s="24"/>
      <c r="X3169" s="26"/>
      <c r="Y3169" s="26"/>
      <c r="Z3169" s="26"/>
      <c r="AA3169" s="26"/>
      <c r="AB3169" s="26"/>
      <c r="AC3169" s="26"/>
      <c r="AD3169" s="26"/>
    </row>
    <row r="3170" spans="1:30" x14ac:dyDescent="0.25">
      <c r="A3170" s="26"/>
      <c r="B3170" s="26"/>
      <c r="C3170" s="26"/>
      <c r="D3170" s="26"/>
      <c r="E3170" s="26"/>
      <c r="F3170" s="26"/>
      <c r="G3170" s="26"/>
      <c r="H3170" s="26"/>
      <c r="I3170" s="26"/>
      <c r="J3170" s="26"/>
      <c r="K3170" s="26"/>
      <c r="L3170" s="26"/>
      <c r="M3170" s="26"/>
      <c r="N3170" s="26"/>
      <c r="O3170" s="26"/>
      <c r="P3170" s="26"/>
      <c r="Q3170" s="26"/>
      <c r="R3170" s="26"/>
      <c r="S3170" s="63"/>
      <c r="T3170" s="26"/>
      <c r="U3170" s="33"/>
      <c r="V3170" s="24"/>
      <c r="W3170" s="24"/>
      <c r="X3170" s="26"/>
      <c r="Y3170" s="26"/>
      <c r="Z3170" s="26"/>
      <c r="AA3170" s="26"/>
      <c r="AB3170" s="26"/>
      <c r="AC3170" s="26"/>
      <c r="AD3170" s="26"/>
    </row>
    <row r="3171" spans="1:30" x14ac:dyDescent="0.25">
      <c r="A3171" s="26"/>
      <c r="B3171" s="26"/>
      <c r="C3171" s="26"/>
      <c r="D3171" s="26"/>
      <c r="E3171" s="26"/>
      <c r="F3171" s="26"/>
      <c r="G3171" s="26"/>
      <c r="H3171" s="26"/>
      <c r="I3171" s="26"/>
      <c r="J3171" s="26"/>
      <c r="K3171" s="26"/>
      <c r="L3171" s="26"/>
      <c r="M3171" s="26"/>
      <c r="N3171" s="26"/>
      <c r="O3171" s="26"/>
      <c r="P3171" s="26"/>
      <c r="Q3171" s="26"/>
      <c r="R3171" s="26"/>
      <c r="S3171" s="63"/>
      <c r="T3171" s="26"/>
      <c r="U3171" s="25"/>
      <c r="V3171" s="24"/>
      <c r="W3171" s="24"/>
      <c r="X3171" s="26"/>
      <c r="Y3171" s="26"/>
      <c r="Z3171" s="26"/>
      <c r="AA3171" s="26"/>
      <c r="AB3171" s="26"/>
      <c r="AC3171" s="26"/>
      <c r="AD3171" s="26"/>
    </row>
    <row r="3172" spans="1:30" x14ac:dyDescent="0.25">
      <c r="A3172" s="26"/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26"/>
      <c r="S3172" s="63"/>
      <c r="T3172" s="26"/>
      <c r="U3172" s="25"/>
      <c r="V3172" s="24"/>
      <c r="W3172" s="24"/>
      <c r="X3172" s="26"/>
      <c r="Y3172" s="26"/>
      <c r="Z3172" s="26"/>
      <c r="AA3172" s="26"/>
      <c r="AB3172" s="26"/>
      <c r="AC3172" s="26"/>
      <c r="AD3172" s="26"/>
    </row>
    <row r="3173" spans="1:30" x14ac:dyDescent="0.25">
      <c r="A3173" s="26"/>
      <c r="B3173" s="26"/>
      <c r="C3173" s="26"/>
      <c r="D3173" s="26"/>
      <c r="E3173" s="26"/>
      <c r="F3173" s="26"/>
      <c r="G3173" s="26"/>
      <c r="H3173" s="26"/>
      <c r="I3173" s="26"/>
      <c r="J3173" s="26"/>
      <c r="K3173" s="26"/>
      <c r="L3173" s="26"/>
      <c r="M3173" s="26"/>
      <c r="N3173" s="26"/>
      <c r="O3173" s="26"/>
      <c r="P3173" s="26"/>
      <c r="Q3173" s="26"/>
      <c r="R3173" s="26"/>
      <c r="S3173" s="63"/>
      <c r="T3173" s="26"/>
      <c r="U3173" s="25"/>
      <c r="V3173" s="24"/>
      <c r="W3173" s="24"/>
      <c r="X3173" s="26"/>
      <c r="Y3173" s="26"/>
      <c r="Z3173" s="26"/>
      <c r="AA3173" s="26"/>
      <c r="AB3173" s="26"/>
      <c r="AC3173" s="26"/>
      <c r="AD3173" s="26"/>
    </row>
    <row r="3174" spans="1:30" x14ac:dyDescent="0.25">
      <c r="A3174" s="26"/>
      <c r="B3174" s="26"/>
      <c r="C3174" s="26"/>
      <c r="D3174" s="26"/>
      <c r="E3174" s="26"/>
      <c r="F3174" s="26"/>
      <c r="G3174" s="26"/>
      <c r="H3174" s="26"/>
      <c r="I3174" s="26"/>
      <c r="J3174" s="26"/>
      <c r="K3174" s="26"/>
      <c r="L3174" s="26"/>
      <c r="M3174" s="26"/>
      <c r="N3174" s="26"/>
      <c r="O3174" s="26"/>
      <c r="P3174" s="26"/>
      <c r="Q3174" s="26"/>
      <c r="R3174" s="26"/>
      <c r="S3174" s="63"/>
      <c r="T3174" s="26"/>
      <c r="U3174" s="33"/>
      <c r="V3174" s="24"/>
      <c r="W3174" s="24"/>
      <c r="X3174" s="26"/>
      <c r="Y3174" s="26"/>
      <c r="Z3174" s="26"/>
      <c r="AA3174" s="26"/>
      <c r="AB3174" s="26"/>
      <c r="AC3174" s="26"/>
      <c r="AD3174" s="26"/>
    </row>
    <row r="3175" spans="1:30" x14ac:dyDescent="0.25">
      <c r="A3175" s="26"/>
      <c r="B3175" s="26"/>
      <c r="C3175" s="26"/>
      <c r="D3175" s="26"/>
      <c r="E3175" s="26"/>
      <c r="F3175" s="26"/>
      <c r="G3175" s="26"/>
      <c r="H3175" s="26"/>
      <c r="I3175" s="26"/>
      <c r="J3175" s="26"/>
      <c r="K3175" s="26"/>
      <c r="L3175" s="26"/>
      <c r="M3175" s="26"/>
      <c r="N3175" s="26"/>
      <c r="O3175" s="26"/>
      <c r="P3175" s="26"/>
      <c r="Q3175" s="26"/>
      <c r="R3175" s="26"/>
      <c r="S3175" s="63"/>
      <c r="T3175" s="26"/>
      <c r="U3175" s="25"/>
      <c r="V3175" s="24"/>
      <c r="W3175" s="24"/>
      <c r="X3175" s="26"/>
      <c r="Y3175" s="26"/>
      <c r="Z3175" s="26"/>
      <c r="AA3175" s="26"/>
      <c r="AB3175" s="26"/>
      <c r="AC3175" s="26"/>
      <c r="AD3175" s="26"/>
    </row>
    <row r="3176" spans="1:30" x14ac:dyDescent="0.25">
      <c r="A3176" s="26"/>
      <c r="B3176" s="26"/>
      <c r="C3176" s="26"/>
      <c r="D3176" s="26"/>
      <c r="E3176" s="26"/>
      <c r="F3176" s="26"/>
      <c r="G3176" s="26"/>
      <c r="H3176" s="26"/>
      <c r="I3176" s="26"/>
      <c r="J3176" s="26"/>
      <c r="K3176" s="26"/>
      <c r="L3176" s="26"/>
      <c r="M3176" s="26"/>
      <c r="N3176" s="26"/>
      <c r="O3176" s="26"/>
      <c r="P3176" s="26"/>
      <c r="Q3176" s="26"/>
      <c r="R3176" s="26"/>
      <c r="S3176" s="63"/>
      <c r="T3176" s="26"/>
      <c r="U3176" s="25"/>
      <c r="V3176" s="24"/>
      <c r="W3176" s="24"/>
      <c r="X3176" s="26"/>
      <c r="Y3176" s="26"/>
      <c r="Z3176" s="26"/>
      <c r="AA3176" s="26"/>
      <c r="AB3176" s="26"/>
      <c r="AC3176" s="26"/>
      <c r="AD3176" s="26"/>
    </row>
    <row r="3177" spans="1:30" x14ac:dyDescent="0.25">
      <c r="A3177" s="26"/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  <c r="M3177" s="26"/>
      <c r="N3177" s="26"/>
      <c r="O3177" s="26"/>
      <c r="P3177" s="26"/>
      <c r="Q3177" s="26"/>
      <c r="R3177" s="26"/>
      <c r="S3177" s="63"/>
      <c r="T3177" s="26"/>
      <c r="U3177" s="25"/>
      <c r="V3177" s="24"/>
      <c r="W3177" s="24"/>
      <c r="X3177" s="26"/>
      <c r="Y3177" s="26"/>
      <c r="Z3177" s="26"/>
      <c r="AA3177" s="26"/>
      <c r="AB3177" s="26"/>
      <c r="AC3177" s="26"/>
      <c r="AD3177" s="26"/>
    </row>
    <row r="3178" spans="1:30" x14ac:dyDescent="0.25">
      <c r="A3178" s="26"/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  <c r="N3178" s="26"/>
      <c r="O3178" s="26"/>
      <c r="P3178" s="26"/>
      <c r="Q3178" s="26"/>
      <c r="R3178" s="26"/>
      <c r="S3178" s="63"/>
      <c r="T3178" s="26"/>
      <c r="U3178" s="25"/>
      <c r="V3178" s="24"/>
      <c r="W3178" s="24"/>
      <c r="X3178" s="26"/>
      <c r="Y3178" s="26"/>
      <c r="Z3178" s="26"/>
      <c r="AA3178" s="26"/>
      <c r="AB3178" s="26"/>
      <c r="AC3178" s="26"/>
      <c r="AD3178" s="26"/>
    </row>
    <row r="3179" spans="1:30" x14ac:dyDescent="0.25">
      <c r="A3179" s="26"/>
      <c r="B3179" s="26"/>
      <c r="C3179" s="26"/>
      <c r="D3179" s="26"/>
      <c r="E3179" s="26"/>
      <c r="F3179" s="26"/>
      <c r="G3179" s="26"/>
      <c r="H3179" s="26"/>
      <c r="I3179" s="26"/>
      <c r="J3179" s="26"/>
      <c r="K3179" s="26"/>
      <c r="L3179" s="26"/>
      <c r="M3179" s="26"/>
      <c r="N3179" s="26"/>
      <c r="O3179" s="26"/>
      <c r="P3179" s="26"/>
      <c r="Q3179" s="26"/>
      <c r="R3179" s="26"/>
      <c r="S3179" s="63"/>
      <c r="T3179" s="26"/>
      <c r="U3179" s="25"/>
      <c r="V3179" s="24"/>
      <c r="W3179" s="24"/>
      <c r="X3179" s="26"/>
      <c r="Y3179" s="26"/>
      <c r="Z3179" s="26"/>
      <c r="AA3179" s="26"/>
      <c r="AB3179" s="26"/>
      <c r="AC3179" s="26"/>
      <c r="AD3179" s="26"/>
    </row>
    <row r="3180" spans="1:30" x14ac:dyDescent="0.25">
      <c r="A3180" s="26"/>
      <c r="B3180" s="26"/>
      <c r="C3180" s="26"/>
      <c r="D3180" s="26"/>
      <c r="E3180" s="26"/>
      <c r="F3180" s="26"/>
      <c r="G3180" s="26"/>
      <c r="H3180" s="26"/>
      <c r="I3180" s="26"/>
      <c r="J3180" s="26"/>
      <c r="K3180" s="26"/>
      <c r="L3180" s="26"/>
      <c r="M3180" s="26"/>
      <c r="N3180" s="26"/>
      <c r="O3180" s="26"/>
      <c r="P3180" s="26"/>
      <c r="Q3180" s="26"/>
      <c r="R3180" s="26"/>
      <c r="S3180" s="63"/>
      <c r="T3180" s="26"/>
      <c r="U3180" s="25"/>
      <c r="V3180" s="24"/>
      <c r="W3180" s="24"/>
      <c r="X3180" s="26"/>
      <c r="Y3180" s="26"/>
      <c r="Z3180" s="26"/>
      <c r="AA3180" s="26"/>
      <c r="AB3180" s="26"/>
      <c r="AC3180" s="26"/>
      <c r="AD3180" s="26"/>
    </row>
    <row r="3181" spans="1:30" x14ac:dyDescent="0.25">
      <c r="A3181" s="26"/>
      <c r="B3181" s="26"/>
      <c r="C3181" s="26"/>
      <c r="D3181" s="26"/>
      <c r="E3181" s="26"/>
      <c r="F3181" s="26"/>
      <c r="G3181" s="26"/>
      <c r="H3181" s="26"/>
      <c r="I3181" s="26"/>
      <c r="J3181" s="26"/>
      <c r="K3181" s="26"/>
      <c r="L3181" s="26"/>
      <c r="M3181" s="26"/>
      <c r="N3181" s="26"/>
      <c r="O3181" s="26"/>
      <c r="P3181" s="26"/>
      <c r="Q3181" s="26"/>
      <c r="R3181" s="26"/>
      <c r="S3181" s="63"/>
      <c r="T3181" s="26"/>
      <c r="U3181" s="25"/>
      <c r="V3181" s="24"/>
      <c r="W3181" s="24"/>
      <c r="X3181" s="26"/>
      <c r="Y3181" s="26"/>
      <c r="Z3181" s="26"/>
      <c r="AA3181" s="26"/>
      <c r="AB3181" s="26"/>
      <c r="AC3181" s="26"/>
      <c r="AD3181" s="26"/>
    </row>
    <row r="3182" spans="1:30" x14ac:dyDescent="0.25">
      <c r="A3182" s="26"/>
      <c r="B3182" s="26"/>
      <c r="C3182" s="26"/>
      <c r="D3182" s="26"/>
      <c r="E3182" s="26"/>
      <c r="F3182" s="26"/>
      <c r="G3182" s="26"/>
      <c r="H3182" s="26"/>
      <c r="I3182" s="26"/>
      <c r="J3182" s="26"/>
      <c r="K3182" s="26"/>
      <c r="L3182" s="26"/>
      <c r="M3182" s="26"/>
      <c r="N3182" s="26"/>
      <c r="O3182" s="26"/>
      <c r="P3182" s="26"/>
      <c r="Q3182" s="26"/>
      <c r="R3182" s="26"/>
      <c r="S3182" s="63"/>
      <c r="T3182" s="26"/>
      <c r="U3182" s="25"/>
      <c r="V3182" s="24"/>
      <c r="W3182" s="24"/>
      <c r="X3182" s="26"/>
      <c r="Y3182" s="26"/>
      <c r="Z3182" s="26"/>
      <c r="AA3182" s="26"/>
      <c r="AB3182" s="26"/>
      <c r="AC3182" s="26"/>
      <c r="AD3182" s="26"/>
    </row>
    <row r="3183" spans="1:30" x14ac:dyDescent="0.25">
      <c r="A3183" s="26"/>
      <c r="B3183" s="26"/>
      <c r="C3183" s="26"/>
      <c r="D3183" s="26"/>
      <c r="E3183" s="26"/>
      <c r="F3183" s="26"/>
      <c r="G3183" s="26"/>
      <c r="H3183" s="26"/>
      <c r="I3183" s="26"/>
      <c r="J3183" s="26"/>
      <c r="K3183" s="26"/>
      <c r="L3183" s="26"/>
      <c r="M3183" s="26"/>
      <c r="N3183" s="26"/>
      <c r="O3183" s="26"/>
      <c r="P3183" s="26"/>
      <c r="Q3183" s="26"/>
      <c r="R3183" s="26"/>
      <c r="S3183" s="63"/>
      <c r="T3183" s="26"/>
      <c r="U3183" s="25"/>
      <c r="V3183" s="24"/>
      <c r="W3183" s="24"/>
      <c r="X3183" s="26"/>
      <c r="Y3183" s="26"/>
      <c r="Z3183" s="26"/>
      <c r="AA3183" s="26"/>
      <c r="AB3183" s="26"/>
      <c r="AC3183" s="26"/>
      <c r="AD3183" s="26"/>
    </row>
    <row r="3184" spans="1:30" x14ac:dyDescent="0.25">
      <c r="A3184" s="26"/>
      <c r="B3184" s="26"/>
      <c r="C3184" s="26"/>
      <c r="D3184" s="26"/>
      <c r="E3184" s="26"/>
      <c r="F3184" s="26"/>
      <c r="G3184" s="26"/>
      <c r="H3184" s="26"/>
      <c r="I3184" s="26"/>
      <c r="J3184" s="26"/>
      <c r="K3184" s="26"/>
      <c r="L3184" s="26"/>
      <c r="M3184" s="26"/>
      <c r="N3184" s="26"/>
      <c r="O3184" s="26"/>
      <c r="P3184" s="26"/>
      <c r="Q3184" s="26"/>
      <c r="R3184" s="26"/>
      <c r="S3184" s="63"/>
      <c r="T3184" s="26"/>
      <c r="U3184" s="25"/>
      <c r="V3184" s="24"/>
      <c r="W3184" s="24"/>
      <c r="X3184" s="26"/>
      <c r="Y3184" s="26"/>
      <c r="Z3184" s="26"/>
      <c r="AA3184" s="26"/>
      <c r="AB3184" s="26"/>
      <c r="AC3184" s="26"/>
      <c r="AD3184" s="26"/>
    </row>
    <row r="3185" spans="1:30" x14ac:dyDescent="0.25">
      <c r="A3185" s="26"/>
      <c r="B3185" s="26"/>
      <c r="C3185" s="26"/>
      <c r="D3185" s="26"/>
      <c r="E3185" s="26"/>
      <c r="F3185" s="26"/>
      <c r="G3185" s="26"/>
      <c r="H3185" s="26"/>
      <c r="I3185" s="26"/>
      <c r="J3185" s="26"/>
      <c r="K3185" s="26"/>
      <c r="L3185" s="26"/>
      <c r="M3185" s="26"/>
      <c r="N3185" s="26"/>
      <c r="O3185" s="26"/>
      <c r="P3185" s="26"/>
      <c r="Q3185" s="26"/>
      <c r="R3185" s="26"/>
      <c r="S3185" s="63"/>
      <c r="T3185" s="26"/>
      <c r="U3185" s="33"/>
      <c r="V3185" s="24"/>
      <c r="W3185" s="24"/>
      <c r="X3185" s="26"/>
      <c r="Y3185" s="26"/>
      <c r="Z3185" s="26"/>
      <c r="AA3185" s="26"/>
      <c r="AB3185" s="26"/>
      <c r="AC3185" s="26"/>
      <c r="AD3185" s="26"/>
    </row>
    <row r="3186" spans="1:30" x14ac:dyDescent="0.25">
      <c r="A3186" s="26"/>
      <c r="B3186" s="26"/>
      <c r="C3186" s="26"/>
      <c r="D3186" s="26"/>
      <c r="E3186" s="26"/>
      <c r="F3186" s="26"/>
      <c r="G3186" s="26"/>
      <c r="H3186" s="26"/>
      <c r="I3186" s="26"/>
      <c r="J3186" s="26"/>
      <c r="K3186" s="26"/>
      <c r="L3186" s="26"/>
      <c r="M3186" s="26"/>
      <c r="N3186" s="26"/>
      <c r="O3186" s="26"/>
      <c r="P3186" s="26"/>
      <c r="Q3186" s="26"/>
      <c r="R3186" s="26"/>
      <c r="S3186" s="63"/>
      <c r="T3186" s="26"/>
      <c r="U3186" s="33"/>
      <c r="V3186" s="24"/>
      <c r="W3186" s="24"/>
      <c r="X3186" s="26"/>
      <c r="Y3186" s="26"/>
      <c r="Z3186" s="26"/>
      <c r="AA3186" s="26"/>
      <c r="AB3186" s="26"/>
      <c r="AC3186" s="26"/>
      <c r="AD3186" s="26"/>
    </row>
    <row r="3187" spans="1:30" x14ac:dyDescent="0.25">
      <c r="A3187" s="26"/>
      <c r="B3187" s="26"/>
      <c r="C3187" s="26"/>
      <c r="D3187" s="26"/>
      <c r="E3187" s="26"/>
      <c r="F3187" s="26"/>
      <c r="G3187" s="26"/>
      <c r="H3187" s="26"/>
      <c r="I3187" s="26"/>
      <c r="J3187" s="26"/>
      <c r="K3187" s="26"/>
      <c r="L3187" s="26"/>
      <c r="M3187" s="26"/>
      <c r="N3187" s="26"/>
      <c r="O3187" s="26"/>
      <c r="P3187" s="26"/>
      <c r="Q3187" s="26"/>
      <c r="R3187" s="26"/>
      <c r="S3187" s="63"/>
      <c r="T3187" s="26"/>
      <c r="U3187" s="33"/>
      <c r="V3187" s="24"/>
      <c r="W3187" s="24"/>
      <c r="X3187" s="26"/>
      <c r="Y3187" s="26"/>
      <c r="Z3187" s="26"/>
      <c r="AA3187" s="26"/>
      <c r="AB3187" s="26"/>
      <c r="AC3187" s="26"/>
      <c r="AD3187" s="26"/>
    </row>
    <row r="3188" spans="1:30" x14ac:dyDescent="0.25">
      <c r="A3188" s="26"/>
      <c r="B3188" s="26"/>
      <c r="C3188" s="26"/>
      <c r="D3188" s="26"/>
      <c r="E3188" s="26"/>
      <c r="F3188" s="26"/>
      <c r="G3188" s="26"/>
      <c r="H3188" s="26"/>
      <c r="I3188" s="26"/>
      <c r="J3188" s="26"/>
      <c r="K3188" s="26"/>
      <c r="L3188" s="26"/>
      <c r="M3188" s="26"/>
      <c r="N3188" s="26"/>
      <c r="O3188" s="26"/>
      <c r="P3188" s="26"/>
      <c r="Q3188" s="26"/>
      <c r="R3188" s="26"/>
      <c r="S3188" s="63"/>
      <c r="T3188" s="26"/>
      <c r="U3188" s="33"/>
      <c r="V3188" s="24"/>
      <c r="W3188" s="24"/>
      <c r="X3188" s="26"/>
      <c r="Y3188" s="26"/>
      <c r="Z3188" s="26"/>
      <c r="AA3188" s="26"/>
      <c r="AB3188" s="26"/>
      <c r="AC3188" s="26"/>
      <c r="AD3188" s="26"/>
    </row>
    <row r="3189" spans="1:30" x14ac:dyDescent="0.25">
      <c r="A3189" s="26"/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  <c r="M3189" s="26"/>
      <c r="N3189" s="26"/>
      <c r="O3189" s="26"/>
      <c r="P3189" s="26"/>
      <c r="Q3189" s="26"/>
      <c r="R3189" s="26"/>
      <c r="S3189" s="63"/>
      <c r="T3189" s="26"/>
      <c r="U3189" s="25"/>
      <c r="V3189" s="24"/>
      <c r="W3189" s="24"/>
      <c r="X3189" s="26"/>
      <c r="Y3189" s="26"/>
      <c r="Z3189" s="26"/>
      <c r="AA3189" s="26"/>
      <c r="AB3189" s="26"/>
      <c r="AC3189" s="26"/>
      <c r="AD3189" s="26"/>
    </row>
    <row r="3190" spans="1:30" x14ac:dyDescent="0.25">
      <c r="A3190" s="26"/>
      <c r="B3190" s="26"/>
      <c r="C3190" s="26"/>
      <c r="D3190" s="26"/>
      <c r="E3190" s="26"/>
      <c r="F3190" s="26"/>
      <c r="G3190" s="26"/>
      <c r="H3190" s="26"/>
      <c r="I3190" s="26"/>
      <c r="J3190" s="26"/>
      <c r="K3190" s="26"/>
      <c r="L3190" s="26"/>
      <c r="M3190" s="26"/>
      <c r="N3190" s="26"/>
      <c r="O3190" s="26"/>
      <c r="P3190" s="26"/>
      <c r="Q3190" s="26"/>
      <c r="R3190" s="26"/>
      <c r="S3190" s="63"/>
      <c r="T3190" s="26"/>
      <c r="U3190" s="25"/>
      <c r="V3190" s="24"/>
      <c r="W3190" s="24"/>
      <c r="X3190" s="26"/>
      <c r="Y3190" s="26"/>
      <c r="Z3190" s="26"/>
      <c r="AA3190" s="26"/>
      <c r="AB3190" s="26"/>
      <c r="AC3190" s="26"/>
      <c r="AD3190" s="26"/>
    </row>
    <row r="3191" spans="1:30" x14ac:dyDescent="0.25">
      <c r="A3191" s="26"/>
      <c r="B3191" s="26"/>
      <c r="C3191" s="26"/>
      <c r="D3191" s="26"/>
      <c r="E3191" s="26"/>
      <c r="F3191" s="26"/>
      <c r="G3191" s="26"/>
      <c r="H3191" s="26"/>
      <c r="I3191" s="26"/>
      <c r="J3191" s="26"/>
      <c r="K3191" s="26"/>
      <c r="L3191" s="26"/>
      <c r="M3191" s="26"/>
      <c r="N3191" s="26"/>
      <c r="O3191" s="26"/>
      <c r="P3191" s="26"/>
      <c r="Q3191" s="26"/>
      <c r="R3191" s="26"/>
      <c r="S3191" s="63"/>
      <c r="T3191" s="26"/>
      <c r="U3191" s="25"/>
      <c r="V3191" s="24"/>
      <c r="W3191" s="24"/>
      <c r="X3191" s="26"/>
      <c r="Y3191" s="26"/>
      <c r="Z3191" s="26"/>
      <c r="AA3191" s="26"/>
      <c r="AB3191" s="26"/>
      <c r="AC3191" s="26"/>
      <c r="AD3191" s="26"/>
    </row>
    <row r="3192" spans="1:30" x14ac:dyDescent="0.25">
      <c r="A3192" s="26"/>
      <c r="B3192" s="26"/>
      <c r="C3192" s="26"/>
      <c r="D3192" s="26"/>
      <c r="E3192" s="26"/>
      <c r="F3192" s="26"/>
      <c r="G3192" s="26"/>
      <c r="H3192" s="26"/>
      <c r="I3192" s="26"/>
      <c r="J3192" s="26"/>
      <c r="K3192" s="26"/>
      <c r="L3192" s="26"/>
      <c r="M3192" s="26"/>
      <c r="N3192" s="26"/>
      <c r="O3192" s="26"/>
      <c r="P3192" s="26"/>
      <c r="Q3192" s="26"/>
      <c r="R3192" s="26"/>
      <c r="S3192" s="63"/>
      <c r="T3192" s="26"/>
      <c r="U3192" s="25"/>
      <c r="V3192" s="24"/>
      <c r="W3192" s="24"/>
      <c r="X3192" s="26"/>
      <c r="Y3192" s="26"/>
      <c r="Z3192" s="26"/>
      <c r="AA3192" s="26"/>
      <c r="AB3192" s="26"/>
      <c r="AC3192" s="26"/>
      <c r="AD3192" s="26"/>
    </row>
    <row r="3193" spans="1:30" x14ac:dyDescent="0.25">
      <c r="A3193" s="26"/>
      <c r="B3193" s="26"/>
      <c r="C3193" s="26"/>
      <c r="D3193" s="26"/>
      <c r="E3193" s="26"/>
      <c r="F3193" s="26"/>
      <c r="G3193" s="26"/>
      <c r="H3193" s="26"/>
      <c r="I3193" s="26"/>
      <c r="J3193" s="26"/>
      <c r="K3193" s="26"/>
      <c r="L3193" s="26"/>
      <c r="M3193" s="26"/>
      <c r="N3193" s="26"/>
      <c r="O3193" s="26"/>
      <c r="P3193" s="26"/>
      <c r="Q3193" s="26"/>
      <c r="R3193" s="26"/>
      <c r="S3193" s="63"/>
      <c r="T3193" s="26"/>
      <c r="U3193" s="25"/>
      <c r="V3193" s="24"/>
      <c r="W3193" s="24"/>
      <c r="X3193" s="26"/>
      <c r="Y3193" s="26"/>
      <c r="Z3193" s="26"/>
      <c r="AA3193" s="26"/>
      <c r="AB3193" s="26"/>
      <c r="AC3193" s="26"/>
      <c r="AD3193" s="26"/>
    </row>
    <row r="3194" spans="1:30" x14ac:dyDescent="0.25">
      <c r="A3194" s="26"/>
      <c r="B3194" s="26"/>
      <c r="C3194" s="26"/>
      <c r="D3194" s="26"/>
      <c r="E3194" s="26"/>
      <c r="F3194" s="26"/>
      <c r="G3194" s="26"/>
      <c r="H3194" s="26"/>
      <c r="I3194" s="26"/>
      <c r="J3194" s="26"/>
      <c r="K3194" s="26"/>
      <c r="L3194" s="26"/>
      <c r="M3194" s="26"/>
      <c r="N3194" s="26"/>
      <c r="O3194" s="26"/>
      <c r="P3194" s="26"/>
      <c r="Q3194" s="26"/>
      <c r="R3194" s="26"/>
      <c r="S3194" s="63"/>
      <c r="T3194" s="26"/>
      <c r="U3194" s="25"/>
      <c r="V3194" s="24"/>
      <c r="W3194" s="24"/>
      <c r="X3194" s="26"/>
      <c r="Y3194" s="26"/>
      <c r="Z3194" s="26"/>
      <c r="AA3194" s="26"/>
      <c r="AB3194" s="26"/>
      <c r="AC3194" s="26"/>
      <c r="AD3194" s="26"/>
    </row>
    <row r="3195" spans="1:30" x14ac:dyDescent="0.25">
      <c r="A3195" s="26"/>
      <c r="B3195" s="26"/>
      <c r="C3195" s="26"/>
      <c r="D3195" s="26"/>
      <c r="E3195" s="26"/>
      <c r="F3195" s="26"/>
      <c r="G3195" s="26"/>
      <c r="H3195" s="26"/>
      <c r="I3195" s="26"/>
      <c r="J3195" s="26"/>
      <c r="K3195" s="26"/>
      <c r="L3195" s="26"/>
      <c r="M3195" s="26"/>
      <c r="N3195" s="26"/>
      <c r="O3195" s="26"/>
      <c r="P3195" s="26"/>
      <c r="Q3195" s="26"/>
      <c r="R3195" s="26"/>
      <c r="S3195" s="63"/>
      <c r="T3195" s="26"/>
      <c r="U3195" s="25"/>
      <c r="V3195" s="24"/>
      <c r="W3195" s="24"/>
      <c r="X3195" s="26"/>
      <c r="Y3195" s="26"/>
      <c r="Z3195" s="26"/>
      <c r="AA3195" s="26"/>
      <c r="AB3195" s="26"/>
      <c r="AC3195" s="26"/>
      <c r="AD3195" s="26"/>
    </row>
    <row r="3196" spans="1:30" x14ac:dyDescent="0.25">
      <c r="A3196" s="26"/>
      <c r="B3196" s="26"/>
      <c r="C3196" s="26"/>
      <c r="D3196" s="26"/>
      <c r="E3196" s="26"/>
      <c r="F3196" s="26"/>
      <c r="G3196" s="26"/>
      <c r="H3196" s="26"/>
      <c r="I3196" s="26"/>
      <c r="J3196" s="26"/>
      <c r="K3196" s="26"/>
      <c r="L3196" s="26"/>
      <c r="M3196" s="26"/>
      <c r="N3196" s="26"/>
      <c r="O3196" s="26"/>
      <c r="P3196" s="26"/>
      <c r="Q3196" s="26"/>
      <c r="R3196" s="26"/>
      <c r="S3196" s="63"/>
      <c r="T3196" s="26"/>
      <c r="U3196" s="25"/>
      <c r="V3196" s="24"/>
      <c r="W3196" s="24"/>
      <c r="X3196" s="26"/>
      <c r="Y3196" s="26"/>
      <c r="Z3196" s="26"/>
      <c r="AA3196" s="26"/>
      <c r="AB3196" s="26"/>
      <c r="AC3196" s="26"/>
      <c r="AD3196" s="26"/>
    </row>
    <row r="3197" spans="1:30" x14ac:dyDescent="0.25">
      <c r="A3197" s="26"/>
      <c r="B3197" s="26"/>
      <c r="C3197" s="26"/>
      <c r="D3197" s="26"/>
      <c r="E3197" s="26"/>
      <c r="F3197" s="26"/>
      <c r="G3197" s="26"/>
      <c r="H3197" s="26"/>
      <c r="I3197" s="26"/>
      <c r="J3197" s="26"/>
      <c r="K3197" s="26"/>
      <c r="L3197" s="26"/>
      <c r="M3197" s="26"/>
      <c r="N3197" s="26"/>
      <c r="O3197" s="26"/>
      <c r="P3197" s="26"/>
      <c r="Q3197" s="26"/>
      <c r="R3197" s="26"/>
      <c r="S3197" s="63"/>
      <c r="T3197" s="26"/>
      <c r="U3197" s="25"/>
      <c r="V3197" s="24"/>
      <c r="W3197" s="24"/>
      <c r="X3197" s="26"/>
      <c r="Y3197" s="26"/>
      <c r="Z3197" s="26"/>
      <c r="AA3197" s="26"/>
      <c r="AB3197" s="26"/>
      <c r="AC3197" s="26"/>
      <c r="AD3197" s="26"/>
    </row>
    <row r="3198" spans="1:30" x14ac:dyDescent="0.25">
      <c r="A3198" s="26"/>
      <c r="B3198" s="26"/>
      <c r="C3198" s="26"/>
      <c r="D3198" s="26"/>
      <c r="E3198" s="26"/>
      <c r="F3198" s="26"/>
      <c r="G3198" s="26"/>
      <c r="H3198" s="26"/>
      <c r="I3198" s="26"/>
      <c r="J3198" s="26"/>
      <c r="K3198" s="26"/>
      <c r="L3198" s="26"/>
      <c r="M3198" s="26"/>
      <c r="N3198" s="26"/>
      <c r="O3198" s="26"/>
      <c r="P3198" s="26"/>
      <c r="Q3198" s="26"/>
      <c r="R3198" s="26"/>
      <c r="S3198" s="63"/>
      <c r="T3198" s="26"/>
      <c r="U3198" s="25"/>
      <c r="V3198" s="24"/>
      <c r="W3198" s="24"/>
      <c r="X3198" s="26"/>
      <c r="Y3198" s="26"/>
      <c r="Z3198" s="26"/>
      <c r="AA3198" s="26"/>
      <c r="AB3198" s="26"/>
      <c r="AC3198" s="26"/>
      <c r="AD3198" s="26"/>
    </row>
    <row r="3199" spans="1:30" x14ac:dyDescent="0.25">
      <c r="A3199" s="26"/>
      <c r="B3199" s="26"/>
      <c r="C3199" s="26"/>
      <c r="D3199" s="26"/>
      <c r="E3199" s="26"/>
      <c r="F3199" s="26"/>
      <c r="G3199" s="26"/>
      <c r="H3199" s="26"/>
      <c r="I3199" s="26"/>
      <c r="J3199" s="26"/>
      <c r="K3199" s="26"/>
      <c r="L3199" s="26"/>
      <c r="M3199" s="26"/>
      <c r="N3199" s="26"/>
      <c r="O3199" s="26"/>
      <c r="P3199" s="26"/>
      <c r="Q3199" s="26"/>
      <c r="R3199" s="26"/>
      <c r="S3199" s="63"/>
      <c r="T3199" s="26"/>
      <c r="U3199" s="25"/>
      <c r="V3199" s="24"/>
      <c r="W3199" s="24"/>
      <c r="X3199" s="26"/>
      <c r="Y3199" s="26"/>
      <c r="Z3199" s="26"/>
      <c r="AA3199" s="26"/>
      <c r="AB3199" s="26"/>
      <c r="AC3199" s="26"/>
      <c r="AD3199" s="26"/>
    </row>
    <row r="3200" spans="1:30" x14ac:dyDescent="0.25">
      <c r="A3200" s="26"/>
      <c r="B3200" s="26"/>
      <c r="C3200" s="26"/>
      <c r="D3200" s="26"/>
      <c r="E3200" s="26"/>
      <c r="F3200" s="26"/>
      <c r="G3200" s="26"/>
      <c r="H3200" s="26"/>
      <c r="I3200" s="26"/>
      <c r="J3200" s="26"/>
      <c r="K3200" s="26"/>
      <c r="L3200" s="26"/>
      <c r="M3200" s="26"/>
      <c r="N3200" s="26"/>
      <c r="O3200" s="26"/>
      <c r="P3200" s="26"/>
      <c r="Q3200" s="26"/>
      <c r="R3200" s="26"/>
      <c r="S3200" s="63"/>
      <c r="T3200" s="26"/>
      <c r="U3200" s="25"/>
      <c r="V3200" s="24"/>
      <c r="W3200" s="24"/>
      <c r="X3200" s="26"/>
      <c r="Y3200" s="26"/>
      <c r="Z3200" s="26"/>
      <c r="AA3200" s="26"/>
      <c r="AB3200" s="26"/>
      <c r="AC3200" s="26"/>
      <c r="AD3200" s="26"/>
    </row>
    <row r="3201" spans="1:30" x14ac:dyDescent="0.25">
      <c r="A3201" s="26"/>
      <c r="B3201" s="26"/>
      <c r="C3201" s="26"/>
      <c r="D3201" s="26"/>
      <c r="E3201" s="26"/>
      <c r="F3201" s="26"/>
      <c r="G3201" s="26"/>
      <c r="H3201" s="26"/>
      <c r="I3201" s="26"/>
      <c r="J3201" s="26"/>
      <c r="K3201" s="26"/>
      <c r="L3201" s="26"/>
      <c r="M3201" s="26"/>
      <c r="N3201" s="26"/>
      <c r="O3201" s="26"/>
      <c r="P3201" s="26"/>
      <c r="Q3201" s="26"/>
      <c r="R3201" s="26"/>
      <c r="S3201" s="63"/>
      <c r="T3201" s="26"/>
      <c r="U3201" s="25"/>
      <c r="V3201" s="24"/>
      <c r="W3201" s="24"/>
      <c r="X3201" s="26"/>
      <c r="Y3201" s="26"/>
      <c r="Z3201" s="26"/>
      <c r="AA3201" s="26"/>
      <c r="AB3201" s="26"/>
      <c r="AC3201" s="26"/>
      <c r="AD3201" s="26"/>
    </row>
    <row r="3202" spans="1:30" x14ac:dyDescent="0.25">
      <c r="A3202" s="26"/>
      <c r="B3202" s="26"/>
      <c r="C3202" s="26"/>
      <c r="D3202" s="26"/>
      <c r="E3202" s="26"/>
      <c r="F3202" s="26"/>
      <c r="G3202" s="26"/>
      <c r="H3202" s="26"/>
      <c r="I3202" s="26"/>
      <c r="J3202" s="26"/>
      <c r="K3202" s="26"/>
      <c r="L3202" s="26"/>
      <c r="M3202" s="26"/>
      <c r="N3202" s="26"/>
      <c r="O3202" s="26"/>
      <c r="P3202" s="26"/>
      <c r="Q3202" s="26"/>
      <c r="R3202" s="26"/>
      <c r="S3202" s="63"/>
      <c r="T3202" s="26"/>
      <c r="U3202" s="25"/>
      <c r="V3202" s="24"/>
      <c r="W3202" s="24"/>
      <c r="X3202" s="26"/>
      <c r="Y3202" s="26"/>
      <c r="Z3202" s="26"/>
      <c r="AA3202" s="26"/>
      <c r="AB3202" s="26"/>
      <c r="AC3202" s="26"/>
      <c r="AD3202" s="26"/>
    </row>
    <row r="3203" spans="1:30" x14ac:dyDescent="0.25">
      <c r="A3203" s="26"/>
      <c r="B3203" s="26"/>
      <c r="C3203" s="26"/>
      <c r="D3203" s="26"/>
      <c r="E3203" s="26"/>
      <c r="F3203" s="26"/>
      <c r="G3203" s="26"/>
      <c r="H3203" s="26"/>
      <c r="I3203" s="26"/>
      <c r="J3203" s="26"/>
      <c r="K3203" s="26"/>
      <c r="L3203" s="26"/>
      <c r="M3203" s="26"/>
      <c r="N3203" s="26"/>
      <c r="O3203" s="26"/>
      <c r="P3203" s="26"/>
      <c r="Q3203" s="26"/>
      <c r="R3203" s="26"/>
      <c r="S3203" s="63"/>
      <c r="T3203" s="26"/>
      <c r="U3203" s="25"/>
      <c r="V3203" s="24"/>
      <c r="W3203" s="24"/>
      <c r="X3203" s="26"/>
      <c r="Y3203" s="26"/>
      <c r="Z3203" s="26"/>
      <c r="AA3203" s="26"/>
      <c r="AB3203" s="26"/>
      <c r="AC3203" s="26"/>
      <c r="AD3203" s="26"/>
    </row>
    <row r="3204" spans="1:30" x14ac:dyDescent="0.25">
      <c r="A3204" s="26"/>
      <c r="B3204" s="26"/>
      <c r="C3204" s="26"/>
      <c r="D3204" s="26"/>
      <c r="E3204" s="26"/>
      <c r="F3204" s="26"/>
      <c r="G3204" s="26"/>
      <c r="H3204" s="26"/>
      <c r="I3204" s="26"/>
      <c r="J3204" s="26"/>
      <c r="K3204" s="26"/>
      <c r="L3204" s="26"/>
      <c r="M3204" s="26"/>
      <c r="N3204" s="26"/>
      <c r="O3204" s="26"/>
      <c r="P3204" s="26"/>
      <c r="Q3204" s="26"/>
      <c r="R3204" s="26"/>
      <c r="S3204" s="63"/>
      <c r="T3204" s="26"/>
      <c r="U3204" s="25"/>
      <c r="V3204" s="24"/>
      <c r="W3204" s="24"/>
      <c r="X3204" s="26"/>
      <c r="Y3204" s="26"/>
      <c r="Z3204" s="26"/>
      <c r="AA3204" s="26"/>
      <c r="AB3204" s="26"/>
      <c r="AC3204" s="26"/>
      <c r="AD3204" s="26"/>
    </row>
    <row r="3205" spans="1:30" x14ac:dyDescent="0.25">
      <c r="A3205" s="26"/>
      <c r="B3205" s="26"/>
      <c r="C3205" s="26"/>
      <c r="D3205" s="26"/>
      <c r="E3205" s="26"/>
      <c r="F3205" s="26"/>
      <c r="G3205" s="26"/>
      <c r="H3205" s="26"/>
      <c r="I3205" s="26"/>
      <c r="J3205" s="26"/>
      <c r="K3205" s="26"/>
      <c r="L3205" s="26"/>
      <c r="M3205" s="26"/>
      <c r="N3205" s="26"/>
      <c r="O3205" s="26"/>
      <c r="P3205" s="26"/>
      <c r="Q3205" s="26"/>
      <c r="R3205" s="26"/>
      <c r="S3205" s="63"/>
      <c r="T3205" s="26"/>
      <c r="U3205" s="25"/>
      <c r="V3205" s="24"/>
      <c r="W3205" s="24"/>
      <c r="X3205" s="26"/>
      <c r="Y3205" s="26"/>
      <c r="Z3205" s="26"/>
      <c r="AA3205" s="26"/>
      <c r="AB3205" s="26"/>
      <c r="AC3205" s="26"/>
      <c r="AD3205" s="26"/>
    </row>
    <row r="3206" spans="1:30" x14ac:dyDescent="0.25">
      <c r="A3206" s="26"/>
      <c r="B3206" s="26"/>
      <c r="C3206" s="26"/>
      <c r="D3206" s="26"/>
      <c r="E3206" s="26"/>
      <c r="F3206" s="26"/>
      <c r="G3206" s="26"/>
      <c r="H3206" s="26"/>
      <c r="I3206" s="26"/>
      <c r="J3206" s="26"/>
      <c r="K3206" s="26"/>
      <c r="L3206" s="26"/>
      <c r="M3206" s="26"/>
      <c r="N3206" s="26"/>
      <c r="O3206" s="26"/>
      <c r="P3206" s="26"/>
      <c r="Q3206" s="26"/>
      <c r="R3206" s="26"/>
      <c r="S3206" s="63"/>
      <c r="T3206" s="26"/>
      <c r="U3206" s="25"/>
      <c r="V3206" s="24"/>
      <c r="W3206" s="24"/>
      <c r="X3206" s="26"/>
      <c r="Y3206" s="26"/>
      <c r="Z3206" s="26"/>
      <c r="AA3206" s="26"/>
      <c r="AB3206" s="26"/>
      <c r="AC3206" s="26"/>
      <c r="AD3206" s="26"/>
    </row>
    <row r="3207" spans="1:30" x14ac:dyDescent="0.25">
      <c r="A3207" s="26"/>
      <c r="B3207" s="26"/>
      <c r="C3207" s="26"/>
      <c r="D3207" s="26"/>
      <c r="E3207" s="26"/>
      <c r="F3207" s="26"/>
      <c r="G3207" s="26"/>
      <c r="H3207" s="26"/>
      <c r="I3207" s="26"/>
      <c r="J3207" s="26"/>
      <c r="K3207" s="26"/>
      <c r="L3207" s="26"/>
      <c r="M3207" s="26"/>
      <c r="N3207" s="26"/>
      <c r="O3207" s="26"/>
      <c r="P3207" s="26"/>
      <c r="Q3207" s="26"/>
      <c r="R3207" s="26"/>
      <c r="S3207" s="63"/>
      <c r="T3207" s="26"/>
      <c r="U3207" s="25"/>
      <c r="V3207" s="24"/>
      <c r="W3207" s="24"/>
      <c r="X3207" s="26"/>
      <c r="Y3207" s="26"/>
      <c r="Z3207" s="26"/>
      <c r="AA3207" s="26"/>
      <c r="AB3207" s="26"/>
      <c r="AC3207" s="26"/>
      <c r="AD3207" s="26"/>
    </row>
    <row r="3208" spans="1:30" x14ac:dyDescent="0.25">
      <c r="A3208" s="26"/>
      <c r="B3208" s="26"/>
      <c r="C3208" s="26"/>
      <c r="D3208" s="26"/>
      <c r="E3208" s="26"/>
      <c r="F3208" s="26"/>
      <c r="G3208" s="26"/>
      <c r="H3208" s="26"/>
      <c r="I3208" s="26"/>
      <c r="J3208" s="26"/>
      <c r="K3208" s="26"/>
      <c r="L3208" s="26"/>
      <c r="M3208" s="26"/>
      <c r="N3208" s="26"/>
      <c r="O3208" s="26"/>
      <c r="P3208" s="26"/>
      <c r="Q3208" s="26"/>
      <c r="R3208" s="26"/>
      <c r="S3208" s="63"/>
      <c r="T3208" s="26"/>
      <c r="U3208" s="25"/>
      <c r="V3208" s="24"/>
      <c r="W3208" s="24"/>
      <c r="X3208" s="26"/>
      <c r="Y3208" s="26"/>
      <c r="Z3208" s="26"/>
      <c r="AA3208" s="26"/>
      <c r="AB3208" s="26"/>
      <c r="AC3208" s="26"/>
      <c r="AD3208" s="26"/>
    </row>
    <row r="3209" spans="1:30" x14ac:dyDescent="0.25">
      <c r="A3209" s="26"/>
      <c r="B3209" s="26"/>
      <c r="C3209" s="26"/>
      <c r="D3209" s="26"/>
      <c r="E3209" s="26"/>
      <c r="F3209" s="26"/>
      <c r="G3209" s="26"/>
      <c r="H3209" s="26"/>
      <c r="I3209" s="26"/>
      <c r="J3209" s="26"/>
      <c r="K3209" s="26"/>
      <c r="L3209" s="26"/>
      <c r="M3209" s="26"/>
      <c r="N3209" s="26"/>
      <c r="O3209" s="26"/>
      <c r="P3209" s="26"/>
      <c r="Q3209" s="26"/>
      <c r="R3209" s="26"/>
      <c r="S3209" s="63"/>
      <c r="T3209" s="26"/>
      <c r="U3209" s="25"/>
      <c r="V3209" s="24"/>
      <c r="W3209" s="24"/>
      <c r="X3209" s="26"/>
      <c r="Y3209" s="26"/>
      <c r="Z3209" s="26"/>
      <c r="AA3209" s="26"/>
      <c r="AB3209" s="26"/>
      <c r="AC3209" s="26"/>
      <c r="AD3209" s="26"/>
    </row>
    <row r="3210" spans="1:30" x14ac:dyDescent="0.25">
      <c r="A3210" s="26"/>
      <c r="B3210" s="26"/>
      <c r="C3210" s="26"/>
      <c r="D3210" s="26"/>
      <c r="E3210" s="26"/>
      <c r="F3210" s="26"/>
      <c r="G3210" s="26"/>
      <c r="H3210" s="26"/>
      <c r="I3210" s="26"/>
      <c r="J3210" s="26"/>
      <c r="K3210" s="26"/>
      <c r="L3210" s="26"/>
      <c r="M3210" s="26"/>
      <c r="N3210" s="26"/>
      <c r="O3210" s="26"/>
      <c r="P3210" s="26"/>
      <c r="Q3210" s="26"/>
      <c r="R3210" s="26"/>
      <c r="S3210" s="63"/>
      <c r="T3210" s="26"/>
      <c r="U3210" s="25"/>
      <c r="V3210" s="24"/>
      <c r="W3210" s="24"/>
      <c r="X3210" s="26"/>
      <c r="Y3210" s="26"/>
      <c r="Z3210" s="26"/>
      <c r="AA3210" s="26"/>
      <c r="AB3210" s="26"/>
      <c r="AC3210" s="26"/>
      <c r="AD3210" s="26"/>
    </row>
    <row r="3211" spans="1:30" x14ac:dyDescent="0.25">
      <c r="A3211" s="26"/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  <c r="N3211" s="26"/>
      <c r="O3211" s="26"/>
      <c r="P3211" s="26"/>
      <c r="Q3211" s="26"/>
      <c r="R3211" s="26"/>
      <c r="S3211" s="63"/>
      <c r="T3211" s="26"/>
      <c r="U3211" s="25"/>
      <c r="V3211" s="24"/>
      <c r="W3211" s="24"/>
      <c r="X3211" s="26"/>
      <c r="Y3211" s="26"/>
      <c r="Z3211" s="26"/>
      <c r="AA3211" s="26"/>
      <c r="AB3211" s="26"/>
      <c r="AC3211" s="26"/>
      <c r="AD3211" s="26"/>
    </row>
    <row r="3212" spans="1:30" x14ac:dyDescent="0.25">
      <c r="A3212" s="26"/>
      <c r="B3212" s="26"/>
      <c r="C3212" s="26"/>
      <c r="D3212" s="26"/>
      <c r="E3212" s="26"/>
      <c r="F3212" s="26"/>
      <c r="G3212" s="26"/>
      <c r="H3212" s="26"/>
      <c r="I3212" s="26"/>
      <c r="J3212" s="26"/>
      <c r="K3212" s="26"/>
      <c r="L3212" s="26"/>
      <c r="M3212" s="26"/>
      <c r="N3212" s="26"/>
      <c r="O3212" s="26"/>
      <c r="P3212" s="26"/>
      <c r="Q3212" s="26"/>
      <c r="R3212" s="26"/>
      <c r="S3212" s="63"/>
      <c r="T3212" s="26"/>
      <c r="U3212" s="25"/>
      <c r="V3212" s="24"/>
      <c r="W3212" s="24"/>
      <c r="X3212" s="26"/>
      <c r="Y3212" s="26"/>
      <c r="Z3212" s="26"/>
      <c r="AA3212" s="26"/>
      <c r="AB3212" s="26"/>
      <c r="AC3212" s="26"/>
      <c r="AD3212" s="26"/>
    </row>
    <row r="3213" spans="1:30" x14ac:dyDescent="0.25">
      <c r="A3213" s="26"/>
      <c r="B3213" s="26"/>
      <c r="C3213" s="26"/>
      <c r="D3213" s="26"/>
      <c r="E3213" s="26"/>
      <c r="F3213" s="26"/>
      <c r="G3213" s="26"/>
      <c r="H3213" s="26"/>
      <c r="I3213" s="26"/>
      <c r="J3213" s="26"/>
      <c r="K3213" s="26"/>
      <c r="L3213" s="26"/>
      <c r="M3213" s="26"/>
      <c r="N3213" s="26"/>
      <c r="O3213" s="26"/>
      <c r="P3213" s="26"/>
      <c r="Q3213" s="26"/>
      <c r="R3213" s="26"/>
      <c r="S3213" s="63"/>
      <c r="T3213" s="26"/>
      <c r="U3213" s="25"/>
      <c r="V3213" s="24"/>
      <c r="W3213" s="24"/>
      <c r="X3213" s="26"/>
      <c r="Y3213" s="26"/>
      <c r="Z3213" s="26"/>
      <c r="AA3213" s="26"/>
      <c r="AB3213" s="26"/>
      <c r="AC3213" s="26"/>
      <c r="AD3213" s="26"/>
    </row>
    <row r="3214" spans="1:30" x14ac:dyDescent="0.25">
      <c r="A3214" s="26"/>
      <c r="B3214" s="26"/>
      <c r="C3214" s="26"/>
      <c r="D3214" s="26"/>
      <c r="E3214" s="26"/>
      <c r="F3214" s="26"/>
      <c r="G3214" s="26"/>
      <c r="H3214" s="26"/>
      <c r="I3214" s="26"/>
      <c r="J3214" s="26"/>
      <c r="K3214" s="26"/>
      <c r="L3214" s="26"/>
      <c r="M3214" s="26"/>
      <c r="N3214" s="26"/>
      <c r="O3214" s="26"/>
      <c r="P3214" s="26"/>
      <c r="Q3214" s="26"/>
      <c r="R3214" s="26"/>
      <c r="S3214" s="63"/>
      <c r="T3214" s="26"/>
      <c r="U3214" s="25"/>
      <c r="V3214" s="24"/>
      <c r="W3214" s="24"/>
      <c r="X3214" s="26"/>
      <c r="Y3214" s="26"/>
      <c r="Z3214" s="26"/>
      <c r="AA3214" s="26"/>
      <c r="AB3214" s="26"/>
      <c r="AC3214" s="26"/>
      <c r="AD3214" s="26"/>
    </row>
    <row r="3215" spans="1:30" x14ac:dyDescent="0.25">
      <c r="A3215" s="26"/>
      <c r="B3215" s="26"/>
      <c r="C3215" s="26"/>
      <c r="D3215" s="26"/>
      <c r="E3215" s="26"/>
      <c r="F3215" s="26"/>
      <c r="G3215" s="26"/>
      <c r="H3215" s="26"/>
      <c r="I3215" s="26"/>
      <c r="J3215" s="26"/>
      <c r="K3215" s="26"/>
      <c r="L3215" s="26"/>
      <c r="M3215" s="26"/>
      <c r="N3215" s="26"/>
      <c r="O3215" s="26"/>
      <c r="P3215" s="26"/>
      <c r="Q3215" s="26"/>
      <c r="R3215" s="26"/>
      <c r="S3215" s="63"/>
      <c r="T3215" s="26"/>
      <c r="U3215" s="25"/>
      <c r="V3215" s="24"/>
      <c r="W3215" s="24"/>
      <c r="X3215" s="26"/>
      <c r="Y3215" s="26"/>
      <c r="Z3215" s="26"/>
      <c r="AA3215" s="26"/>
      <c r="AB3215" s="26"/>
      <c r="AC3215" s="26"/>
      <c r="AD3215" s="26"/>
    </row>
    <row r="3216" spans="1:30" x14ac:dyDescent="0.25">
      <c r="A3216" s="26"/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  <c r="N3216" s="26"/>
      <c r="O3216" s="26"/>
      <c r="P3216" s="26"/>
      <c r="Q3216" s="26"/>
      <c r="R3216" s="26"/>
      <c r="S3216" s="63"/>
      <c r="T3216" s="26"/>
      <c r="U3216" s="25"/>
      <c r="V3216" s="24"/>
      <c r="W3216" s="24"/>
      <c r="X3216" s="26"/>
      <c r="Y3216" s="26"/>
      <c r="Z3216" s="26"/>
      <c r="AA3216" s="26"/>
      <c r="AB3216" s="26"/>
      <c r="AC3216" s="26"/>
      <c r="AD3216" s="26"/>
    </row>
    <row r="3217" spans="1:30" x14ac:dyDescent="0.25">
      <c r="A3217" s="26"/>
      <c r="B3217" s="26"/>
      <c r="C3217" s="26"/>
      <c r="D3217" s="26"/>
      <c r="E3217" s="26"/>
      <c r="F3217" s="26"/>
      <c r="G3217" s="26"/>
      <c r="H3217" s="26"/>
      <c r="I3217" s="26"/>
      <c r="J3217" s="26"/>
      <c r="K3217" s="26"/>
      <c r="L3217" s="26"/>
      <c r="M3217" s="26"/>
      <c r="N3217" s="26"/>
      <c r="O3217" s="26"/>
      <c r="P3217" s="26"/>
      <c r="Q3217" s="26"/>
      <c r="R3217" s="26"/>
      <c r="S3217" s="63"/>
      <c r="T3217" s="26"/>
      <c r="U3217" s="25"/>
      <c r="V3217" s="24"/>
      <c r="W3217" s="24"/>
      <c r="X3217" s="26"/>
      <c r="Y3217" s="26"/>
      <c r="Z3217" s="26"/>
      <c r="AA3217" s="26"/>
      <c r="AB3217" s="26"/>
      <c r="AC3217" s="26"/>
      <c r="AD3217" s="26"/>
    </row>
    <row r="3218" spans="1:30" x14ac:dyDescent="0.25">
      <c r="A3218" s="26"/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  <c r="N3218" s="26"/>
      <c r="O3218" s="26"/>
      <c r="P3218" s="26"/>
      <c r="Q3218" s="26"/>
      <c r="R3218" s="26"/>
      <c r="S3218" s="63"/>
      <c r="T3218" s="26"/>
      <c r="U3218" s="25"/>
      <c r="V3218" s="24"/>
      <c r="W3218" s="24"/>
      <c r="X3218" s="26"/>
      <c r="Y3218" s="26"/>
      <c r="Z3218" s="26"/>
      <c r="AA3218" s="26"/>
      <c r="AB3218" s="26"/>
      <c r="AC3218" s="26"/>
      <c r="AD3218" s="26"/>
    </row>
    <row r="3219" spans="1:30" x14ac:dyDescent="0.25">
      <c r="A3219" s="26"/>
      <c r="B3219" s="26"/>
      <c r="C3219" s="26"/>
      <c r="D3219" s="26"/>
      <c r="E3219" s="26"/>
      <c r="F3219" s="26"/>
      <c r="G3219" s="26"/>
      <c r="H3219" s="26"/>
      <c r="I3219" s="26"/>
      <c r="J3219" s="26"/>
      <c r="K3219" s="26"/>
      <c r="L3219" s="26"/>
      <c r="M3219" s="26"/>
      <c r="N3219" s="26"/>
      <c r="O3219" s="26"/>
      <c r="P3219" s="26"/>
      <c r="Q3219" s="26"/>
      <c r="R3219" s="26"/>
      <c r="S3219" s="63"/>
      <c r="T3219" s="26"/>
      <c r="U3219" s="25"/>
      <c r="V3219" s="24"/>
      <c r="W3219" s="24"/>
      <c r="X3219" s="26"/>
      <c r="Y3219" s="26"/>
      <c r="Z3219" s="26"/>
      <c r="AA3219" s="26"/>
      <c r="AB3219" s="26"/>
      <c r="AC3219" s="26"/>
      <c r="AD3219" s="26"/>
    </row>
    <row r="3220" spans="1:30" x14ac:dyDescent="0.25">
      <c r="A3220" s="26"/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  <c r="N3220" s="26"/>
      <c r="O3220" s="26"/>
      <c r="P3220" s="26"/>
      <c r="Q3220" s="26"/>
      <c r="R3220" s="26"/>
      <c r="S3220" s="63"/>
      <c r="T3220" s="26"/>
      <c r="U3220" s="25"/>
      <c r="V3220" s="24"/>
      <c r="W3220" s="24"/>
      <c r="X3220" s="26"/>
      <c r="Y3220" s="26"/>
      <c r="Z3220" s="26"/>
      <c r="AA3220" s="26"/>
      <c r="AB3220" s="26"/>
      <c r="AC3220" s="26"/>
      <c r="AD3220" s="26"/>
    </row>
    <row r="3221" spans="1:30" x14ac:dyDescent="0.25">
      <c r="A3221" s="26"/>
      <c r="B3221" s="26"/>
      <c r="C3221" s="26"/>
      <c r="D3221" s="26"/>
      <c r="E3221" s="26"/>
      <c r="F3221" s="26"/>
      <c r="G3221" s="26"/>
      <c r="H3221" s="26"/>
      <c r="I3221" s="26"/>
      <c r="J3221" s="26"/>
      <c r="K3221" s="26"/>
      <c r="L3221" s="26"/>
      <c r="M3221" s="26"/>
      <c r="N3221" s="26"/>
      <c r="O3221" s="26"/>
      <c r="P3221" s="26"/>
      <c r="Q3221" s="26"/>
      <c r="R3221" s="26"/>
      <c r="S3221" s="63"/>
      <c r="T3221" s="26"/>
      <c r="U3221" s="25"/>
      <c r="V3221" s="24"/>
      <c r="W3221" s="24"/>
      <c r="X3221" s="26"/>
      <c r="Y3221" s="26"/>
      <c r="Z3221" s="26"/>
      <c r="AA3221" s="26"/>
      <c r="AB3221" s="26"/>
      <c r="AC3221" s="26"/>
      <c r="AD3221" s="26"/>
    </row>
    <row r="3222" spans="1:30" x14ac:dyDescent="0.25">
      <c r="A3222" s="26"/>
      <c r="B3222" s="26"/>
      <c r="C3222" s="26"/>
      <c r="D3222" s="26"/>
      <c r="E3222" s="26"/>
      <c r="F3222" s="26"/>
      <c r="G3222" s="26"/>
      <c r="H3222" s="26"/>
      <c r="I3222" s="26"/>
      <c r="J3222" s="26"/>
      <c r="K3222" s="26"/>
      <c r="L3222" s="26"/>
      <c r="M3222" s="26"/>
      <c r="N3222" s="26"/>
      <c r="O3222" s="26"/>
      <c r="P3222" s="26"/>
      <c r="Q3222" s="26"/>
      <c r="R3222" s="26"/>
      <c r="S3222" s="63"/>
      <c r="T3222" s="26"/>
      <c r="U3222" s="25"/>
      <c r="V3222" s="24"/>
      <c r="W3222" s="24"/>
      <c r="X3222" s="26"/>
      <c r="Y3222" s="26"/>
      <c r="Z3222" s="26"/>
      <c r="AA3222" s="26"/>
      <c r="AB3222" s="26"/>
      <c r="AC3222" s="26"/>
      <c r="AD3222" s="26"/>
    </row>
    <row r="3223" spans="1:30" x14ac:dyDescent="0.25">
      <c r="A3223" s="26"/>
      <c r="B3223" s="26"/>
      <c r="C3223" s="26"/>
      <c r="D3223" s="26"/>
      <c r="E3223" s="26"/>
      <c r="F3223" s="26"/>
      <c r="G3223" s="26"/>
      <c r="H3223" s="26"/>
      <c r="I3223" s="26"/>
      <c r="J3223" s="26"/>
      <c r="K3223" s="26"/>
      <c r="L3223" s="26"/>
      <c r="M3223" s="26"/>
      <c r="N3223" s="26"/>
      <c r="O3223" s="26"/>
      <c r="P3223" s="26"/>
      <c r="Q3223" s="26"/>
      <c r="R3223" s="26"/>
      <c r="S3223" s="63"/>
      <c r="T3223" s="26"/>
      <c r="U3223" s="25"/>
      <c r="V3223" s="24"/>
      <c r="W3223" s="24"/>
      <c r="X3223" s="26"/>
      <c r="Y3223" s="26"/>
      <c r="Z3223" s="26"/>
      <c r="AA3223" s="26"/>
      <c r="AB3223" s="26"/>
      <c r="AC3223" s="26"/>
      <c r="AD3223" s="26"/>
    </row>
    <row r="3224" spans="1:30" x14ac:dyDescent="0.25">
      <c r="A3224" s="26"/>
      <c r="B3224" s="26"/>
      <c r="C3224" s="26"/>
      <c r="D3224" s="26"/>
      <c r="E3224" s="26"/>
      <c r="F3224" s="26"/>
      <c r="G3224" s="26"/>
      <c r="H3224" s="26"/>
      <c r="I3224" s="26"/>
      <c r="J3224" s="26"/>
      <c r="K3224" s="26"/>
      <c r="L3224" s="26"/>
      <c r="M3224" s="26"/>
      <c r="N3224" s="26"/>
      <c r="O3224" s="26"/>
      <c r="P3224" s="26"/>
      <c r="Q3224" s="26"/>
      <c r="R3224" s="26"/>
      <c r="S3224" s="63"/>
      <c r="T3224" s="26"/>
      <c r="U3224" s="25"/>
      <c r="V3224" s="24"/>
      <c r="W3224" s="24"/>
      <c r="X3224" s="26"/>
      <c r="Y3224" s="26"/>
      <c r="Z3224" s="26"/>
      <c r="AA3224" s="26"/>
      <c r="AB3224" s="26"/>
      <c r="AC3224" s="26"/>
      <c r="AD3224" s="26"/>
    </row>
    <row r="3225" spans="1:30" x14ac:dyDescent="0.25">
      <c r="A3225" s="26"/>
      <c r="B3225" s="26"/>
      <c r="C3225" s="26"/>
      <c r="D3225" s="26"/>
      <c r="E3225" s="26"/>
      <c r="F3225" s="26"/>
      <c r="G3225" s="26"/>
      <c r="H3225" s="26"/>
      <c r="I3225" s="26"/>
      <c r="J3225" s="26"/>
      <c r="K3225" s="26"/>
      <c r="L3225" s="26"/>
      <c r="M3225" s="26"/>
      <c r="N3225" s="26"/>
      <c r="O3225" s="26"/>
      <c r="P3225" s="26"/>
      <c r="Q3225" s="26"/>
      <c r="R3225" s="26"/>
      <c r="S3225" s="63"/>
      <c r="T3225" s="26"/>
      <c r="U3225" s="25"/>
      <c r="V3225" s="24"/>
      <c r="W3225" s="24"/>
      <c r="X3225" s="26"/>
      <c r="Y3225" s="26"/>
      <c r="Z3225" s="26"/>
      <c r="AA3225" s="26"/>
      <c r="AB3225" s="26"/>
      <c r="AC3225" s="26"/>
      <c r="AD3225" s="26"/>
    </row>
    <row r="3226" spans="1:30" x14ac:dyDescent="0.25">
      <c r="A3226" s="26"/>
      <c r="B3226" s="26"/>
      <c r="C3226" s="26"/>
      <c r="D3226" s="26"/>
      <c r="E3226" s="26"/>
      <c r="F3226" s="26"/>
      <c r="G3226" s="26"/>
      <c r="H3226" s="26"/>
      <c r="I3226" s="26"/>
      <c r="J3226" s="26"/>
      <c r="K3226" s="26"/>
      <c r="L3226" s="26"/>
      <c r="M3226" s="26"/>
      <c r="N3226" s="26"/>
      <c r="O3226" s="26"/>
      <c r="P3226" s="26"/>
      <c r="Q3226" s="26"/>
      <c r="R3226" s="26"/>
      <c r="S3226" s="63"/>
      <c r="T3226" s="26"/>
      <c r="U3226" s="25"/>
      <c r="V3226" s="24"/>
      <c r="W3226" s="24"/>
      <c r="X3226" s="26"/>
      <c r="Y3226" s="26"/>
      <c r="Z3226" s="26"/>
      <c r="AA3226" s="26"/>
      <c r="AB3226" s="26"/>
      <c r="AC3226" s="26"/>
      <c r="AD3226" s="26"/>
    </row>
    <row r="3227" spans="1:30" x14ac:dyDescent="0.25">
      <c r="A3227" s="26"/>
      <c r="B3227" s="26"/>
      <c r="C3227" s="26"/>
      <c r="D3227" s="26"/>
      <c r="E3227" s="26"/>
      <c r="F3227" s="26"/>
      <c r="G3227" s="26"/>
      <c r="H3227" s="26"/>
      <c r="I3227" s="26"/>
      <c r="J3227" s="26"/>
      <c r="K3227" s="26"/>
      <c r="L3227" s="26"/>
      <c r="M3227" s="26"/>
      <c r="N3227" s="26"/>
      <c r="O3227" s="26"/>
      <c r="P3227" s="26"/>
      <c r="Q3227" s="26"/>
      <c r="R3227" s="26"/>
      <c r="S3227" s="63"/>
      <c r="T3227" s="26"/>
      <c r="U3227" s="25"/>
      <c r="V3227" s="24"/>
      <c r="W3227" s="24"/>
      <c r="X3227" s="26"/>
      <c r="Y3227" s="26"/>
      <c r="Z3227" s="26"/>
      <c r="AA3227" s="26"/>
      <c r="AB3227" s="26"/>
      <c r="AC3227" s="26"/>
      <c r="AD3227" s="26"/>
    </row>
    <row r="3228" spans="1:30" x14ac:dyDescent="0.25">
      <c r="A3228" s="26"/>
      <c r="B3228" s="26"/>
      <c r="C3228" s="26"/>
      <c r="D3228" s="26"/>
      <c r="E3228" s="26"/>
      <c r="F3228" s="26"/>
      <c r="G3228" s="26"/>
      <c r="H3228" s="26"/>
      <c r="I3228" s="26"/>
      <c r="J3228" s="26"/>
      <c r="K3228" s="26"/>
      <c r="L3228" s="26"/>
      <c r="M3228" s="26"/>
      <c r="N3228" s="26"/>
      <c r="O3228" s="26"/>
      <c r="P3228" s="26"/>
      <c r="Q3228" s="26"/>
      <c r="R3228" s="26"/>
      <c r="S3228" s="63"/>
      <c r="T3228" s="26"/>
      <c r="U3228" s="25"/>
      <c r="V3228" s="24"/>
      <c r="W3228" s="24"/>
      <c r="X3228" s="26"/>
      <c r="Y3228" s="26"/>
      <c r="Z3228" s="26"/>
      <c r="AA3228" s="26"/>
      <c r="AB3228" s="26"/>
      <c r="AC3228" s="26"/>
      <c r="AD3228" s="26"/>
    </row>
    <row r="3229" spans="1:30" x14ac:dyDescent="0.25">
      <c r="A3229" s="26"/>
      <c r="B3229" s="26"/>
      <c r="C3229" s="26"/>
      <c r="D3229" s="26"/>
      <c r="E3229" s="26"/>
      <c r="F3229" s="26"/>
      <c r="G3229" s="26"/>
      <c r="H3229" s="26"/>
      <c r="I3229" s="26"/>
      <c r="J3229" s="26"/>
      <c r="K3229" s="26"/>
      <c r="L3229" s="26"/>
      <c r="M3229" s="26"/>
      <c r="N3229" s="26"/>
      <c r="O3229" s="26"/>
      <c r="P3229" s="26"/>
      <c r="Q3229" s="26"/>
      <c r="R3229" s="26"/>
      <c r="S3229" s="63"/>
      <c r="T3229" s="26"/>
      <c r="U3229" s="25"/>
      <c r="V3229" s="24"/>
      <c r="W3229" s="24"/>
      <c r="X3229" s="26"/>
      <c r="Y3229" s="26"/>
      <c r="Z3229" s="26"/>
      <c r="AA3229" s="26"/>
      <c r="AB3229" s="26"/>
      <c r="AC3229" s="26"/>
      <c r="AD3229" s="26"/>
    </row>
    <row r="3230" spans="1:30" x14ac:dyDescent="0.25">
      <c r="A3230" s="26"/>
      <c r="B3230" s="26"/>
      <c r="C3230" s="26"/>
      <c r="D3230" s="26"/>
      <c r="E3230" s="26"/>
      <c r="F3230" s="26"/>
      <c r="G3230" s="26"/>
      <c r="H3230" s="26"/>
      <c r="I3230" s="26"/>
      <c r="J3230" s="26"/>
      <c r="K3230" s="26"/>
      <c r="L3230" s="26"/>
      <c r="M3230" s="26"/>
      <c r="N3230" s="26"/>
      <c r="O3230" s="26"/>
      <c r="P3230" s="26"/>
      <c r="Q3230" s="26"/>
      <c r="R3230" s="26"/>
      <c r="S3230" s="63"/>
      <c r="T3230" s="26"/>
      <c r="U3230" s="25"/>
      <c r="V3230" s="24"/>
      <c r="W3230" s="24"/>
      <c r="X3230" s="26"/>
      <c r="Y3230" s="26"/>
      <c r="Z3230" s="26"/>
      <c r="AA3230" s="26"/>
      <c r="AB3230" s="26"/>
      <c r="AC3230" s="26"/>
      <c r="AD3230" s="26"/>
    </row>
    <row r="3231" spans="1:30" x14ac:dyDescent="0.25">
      <c r="A3231" s="26"/>
      <c r="B3231" s="26"/>
      <c r="C3231" s="26"/>
      <c r="D3231" s="26"/>
      <c r="E3231" s="26"/>
      <c r="F3231" s="26"/>
      <c r="G3231" s="26"/>
      <c r="H3231" s="26"/>
      <c r="I3231" s="26"/>
      <c r="J3231" s="26"/>
      <c r="K3231" s="26"/>
      <c r="L3231" s="26"/>
      <c r="M3231" s="26"/>
      <c r="N3231" s="26"/>
      <c r="O3231" s="26"/>
      <c r="P3231" s="26"/>
      <c r="Q3231" s="26"/>
      <c r="R3231" s="26"/>
      <c r="S3231" s="63"/>
      <c r="T3231" s="26"/>
      <c r="U3231" s="25"/>
      <c r="V3231" s="24"/>
      <c r="W3231" s="24"/>
      <c r="X3231" s="26"/>
      <c r="Y3231" s="26"/>
      <c r="Z3231" s="26"/>
      <c r="AA3231" s="26"/>
      <c r="AB3231" s="26"/>
      <c r="AC3231" s="26"/>
      <c r="AD3231" s="26"/>
    </row>
    <row r="3232" spans="1:30" x14ac:dyDescent="0.25">
      <c r="A3232" s="26"/>
      <c r="B3232" s="26"/>
      <c r="C3232" s="26"/>
      <c r="D3232" s="26"/>
      <c r="E3232" s="26"/>
      <c r="F3232" s="26"/>
      <c r="G3232" s="26"/>
      <c r="H3232" s="26"/>
      <c r="I3232" s="26"/>
      <c r="J3232" s="26"/>
      <c r="K3232" s="26"/>
      <c r="L3232" s="26"/>
      <c r="M3232" s="26"/>
      <c r="N3232" s="26"/>
      <c r="O3232" s="26"/>
      <c r="P3232" s="26"/>
      <c r="Q3232" s="26"/>
      <c r="R3232" s="26"/>
      <c r="S3232" s="63"/>
      <c r="T3232" s="26"/>
      <c r="U3232" s="25"/>
      <c r="V3232" s="24"/>
      <c r="W3232" s="24"/>
      <c r="X3232" s="26"/>
      <c r="Y3232" s="26"/>
      <c r="Z3232" s="26"/>
      <c r="AA3232" s="26"/>
      <c r="AB3232" s="26"/>
      <c r="AC3232" s="26"/>
      <c r="AD3232" s="26"/>
    </row>
    <row r="3233" spans="1:30" x14ac:dyDescent="0.25">
      <c r="A3233" s="26"/>
      <c r="B3233" s="26"/>
      <c r="C3233" s="26"/>
      <c r="D3233" s="26"/>
      <c r="E3233" s="26"/>
      <c r="F3233" s="26"/>
      <c r="G3233" s="26"/>
      <c r="H3233" s="26"/>
      <c r="I3233" s="26"/>
      <c r="J3233" s="26"/>
      <c r="K3233" s="26"/>
      <c r="L3233" s="26"/>
      <c r="M3233" s="26"/>
      <c r="N3233" s="26"/>
      <c r="O3233" s="26"/>
      <c r="P3233" s="26"/>
      <c r="Q3233" s="26"/>
      <c r="R3233" s="26"/>
      <c r="S3233" s="63"/>
      <c r="T3233" s="26"/>
      <c r="U3233" s="25"/>
      <c r="V3233" s="24"/>
      <c r="W3233" s="24"/>
      <c r="X3233" s="26"/>
      <c r="Y3233" s="26"/>
      <c r="Z3233" s="26"/>
      <c r="AA3233" s="26"/>
      <c r="AB3233" s="26"/>
      <c r="AC3233" s="26"/>
      <c r="AD3233" s="26"/>
    </row>
    <row r="3234" spans="1:30" x14ac:dyDescent="0.25">
      <c r="A3234" s="26"/>
      <c r="B3234" s="26"/>
      <c r="C3234" s="26"/>
      <c r="D3234" s="26"/>
      <c r="E3234" s="26"/>
      <c r="F3234" s="26"/>
      <c r="G3234" s="26"/>
      <c r="H3234" s="26"/>
      <c r="I3234" s="26"/>
      <c r="J3234" s="26"/>
      <c r="K3234" s="26"/>
      <c r="L3234" s="26"/>
      <c r="M3234" s="26"/>
      <c r="N3234" s="26"/>
      <c r="O3234" s="26"/>
      <c r="P3234" s="26"/>
      <c r="Q3234" s="26"/>
      <c r="R3234" s="26"/>
      <c r="S3234" s="63"/>
      <c r="T3234" s="26"/>
      <c r="U3234" s="25"/>
      <c r="V3234" s="24"/>
      <c r="W3234" s="24"/>
      <c r="X3234" s="26"/>
      <c r="Y3234" s="26"/>
      <c r="Z3234" s="26"/>
      <c r="AA3234" s="26"/>
      <c r="AB3234" s="26"/>
      <c r="AC3234" s="26"/>
      <c r="AD3234" s="26"/>
    </row>
    <row r="3235" spans="1:30" x14ac:dyDescent="0.25">
      <c r="A3235" s="26"/>
      <c r="B3235" s="26"/>
      <c r="C3235" s="26"/>
      <c r="D3235" s="26"/>
      <c r="E3235" s="26"/>
      <c r="F3235" s="26"/>
      <c r="G3235" s="26"/>
      <c r="H3235" s="26"/>
      <c r="I3235" s="26"/>
      <c r="J3235" s="26"/>
      <c r="K3235" s="26"/>
      <c r="L3235" s="26"/>
      <c r="M3235" s="26"/>
      <c r="N3235" s="26"/>
      <c r="O3235" s="26"/>
      <c r="P3235" s="26"/>
      <c r="Q3235" s="26"/>
      <c r="R3235" s="26"/>
      <c r="S3235" s="63"/>
      <c r="T3235" s="26"/>
      <c r="U3235" s="25"/>
      <c r="V3235" s="24"/>
      <c r="W3235" s="24"/>
      <c r="X3235" s="26"/>
      <c r="Y3235" s="26"/>
      <c r="Z3235" s="26"/>
      <c r="AA3235" s="26"/>
      <c r="AB3235" s="26"/>
      <c r="AC3235" s="26"/>
      <c r="AD3235" s="26"/>
    </row>
    <row r="3236" spans="1:30" x14ac:dyDescent="0.25">
      <c r="A3236" s="26"/>
      <c r="B3236" s="26"/>
      <c r="C3236" s="26"/>
      <c r="D3236" s="26"/>
      <c r="E3236" s="26"/>
      <c r="F3236" s="26"/>
      <c r="G3236" s="26"/>
      <c r="H3236" s="26"/>
      <c r="I3236" s="26"/>
      <c r="J3236" s="26"/>
      <c r="K3236" s="26"/>
      <c r="L3236" s="26"/>
      <c r="M3236" s="26"/>
      <c r="N3236" s="26"/>
      <c r="O3236" s="26"/>
      <c r="P3236" s="26"/>
      <c r="Q3236" s="26"/>
      <c r="R3236" s="26"/>
      <c r="S3236" s="63"/>
      <c r="T3236" s="26"/>
      <c r="U3236" s="25"/>
      <c r="V3236" s="24"/>
      <c r="W3236" s="24"/>
      <c r="X3236" s="26"/>
      <c r="Y3236" s="26"/>
      <c r="Z3236" s="26"/>
      <c r="AA3236" s="26"/>
      <c r="AB3236" s="26"/>
      <c r="AC3236" s="26"/>
      <c r="AD3236" s="26"/>
    </row>
    <row r="3237" spans="1:30" x14ac:dyDescent="0.25">
      <c r="A3237" s="26"/>
      <c r="B3237" s="26"/>
      <c r="C3237" s="26"/>
      <c r="D3237" s="26"/>
      <c r="E3237" s="26"/>
      <c r="F3237" s="26"/>
      <c r="G3237" s="26"/>
      <c r="H3237" s="26"/>
      <c r="I3237" s="26"/>
      <c r="J3237" s="26"/>
      <c r="K3237" s="26"/>
      <c r="L3237" s="26"/>
      <c r="M3237" s="26"/>
      <c r="N3237" s="26"/>
      <c r="O3237" s="26"/>
      <c r="P3237" s="26"/>
      <c r="Q3237" s="26"/>
      <c r="R3237" s="26"/>
      <c r="S3237" s="63"/>
      <c r="T3237" s="26"/>
      <c r="U3237" s="25"/>
      <c r="V3237" s="24"/>
      <c r="W3237" s="24"/>
      <c r="X3237" s="26"/>
      <c r="Y3237" s="26"/>
      <c r="Z3237" s="26"/>
      <c r="AA3237" s="26"/>
      <c r="AB3237" s="26"/>
      <c r="AC3237" s="26"/>
      <c r="AD3237" s="26"/>
    </row>
    <row r="3238" spans="1:30" x14ac:dyDescent="0.25">
      <c r="A3238" s="26"/>
      <c r="B3238" s="26"/>
      <c r="C3238" s="26"/>
      <c r="D3238" s="26"/>
      <c r="E3238" s="26"/>
      <c r="F3238" s="26"/>
      <c r="G3238" s="26"/>
      <c r="H3238" s="26"/>
      <c r="I3238" s="26"/>
      <c r="J3238" s="26"/>
      <c r="K3238" s="26"/>
      <c r="L3238" s="26"/>
      <c r="M3238" s="26"/>
      <c r="N3238" s="26"/>
      <c r="O3238" s="26"/>
      <c r="P3238" s="26"/>
      <c r="Q3238" s="26"/>
      <c r="R3238" s="26"/>
      <c r="S3238" s="63"/>
      <c r="T3238" s="26"/>
      <c r="U3238" s="25"/>
      <c r="V3238" s="24"/>
      <c r="W3238" s="24"/>
      <c r="X3238" s="26"/>
      <c r="Y3238" s="26"/>
      <c r="Z3238" s="26"/>
      <c r="AA3238" s="26"/>
      <c r="AB3238" s="26"/>
      <c r="AC3238" s="26"/>
      <c r="AD3238" s="26"/>
    </row>
    <row r="3239" spans="1:30" x14ac:dyDescent="0.25">
      <c r="A3239" s="26"/>
      <c r="B3239" s="26"/>
      <c r="C3239" s="26"/>
      <c r="D3239" s="26"/>
      <c r="E3239" s="26"/>
      <c r="F3239" s="26"/>
      <c r="G3239" s="26"/>
      <c r="H3239" s="26"/>
      <c r="I3239" s="26"/>
      <c r="J3239" s="26"/>
      <c r="K3239" s="26"/>
      <c r="L3239" s="26"/>
      <c r="M3239" s="26"/>
      <c r="N3239" s="26"/>
      <c r="O3239" s="26"/>
      <c r="P3239" s="26"/>
      <c r="Q3239" s="26"/>
      <c r="R3239" s="26"/>
      <c r="S3239" s="63"/>
      <c r="T3239" s="26"/>
      <c r="U3239" s="25"/>
      <c r="V3239" s="24"/>
      <c r="W3239" s="24"/>
      <c r="X3239" s="26"/>
      <c r="Y3239" s="26"/>
      <c r="Z3239" s="26"/>
      <c r="AA3239" s="26"/>
      <c r="AB3239" s="26"/>
      <c r="AC3239" s="26"/>
      <c r="AD3239" s="26"/>
    </row>
    <row r="3240" spans="1:30" x14ac:dyDescent="0.25">
      <c r="A3240" s="26"/>
      <c r="B3240" s="26"/>
      <c r="C3240" s="26"/>
      <c r="D3240" s="26"/>
      <c r="E3240" s="26"/>
      <c r="F3240" s="26"/>
      <c r="G3240" s="26"/>
      <c r="H3240" s="26"/>
      <c r="I3240" s="26"/>
      <c r="J3240" s="26"/>
      <c r="K3240" s="26"/>
      <c r="L3240" s="26"/>
      <c r="M3240" s="26"/>
      <c r="N3240" s="26"/>
      <c r="O3240" s="26"/>
      <c r="P3240" s="26"/>
      <c r="Q3240" s="26"/>
      <c r="R3240" s="26"/>
      <c r="S3240" s="63"/>
      <c r="T3240" s="26"/>
      <c r="U3240" s="25"/>
      <c r="V3240" s="24"/>
      <c r="W3240" s="24"/>
      <c r="X3240" s="26"/>
      <c r="Y3240" s="26"/>
      <c r="Z3240" s="26"/>
      <c r="AA3240" s="26"/>
      <c r="AB3240" s="26"/>
      <c r="AC3240" s="26"/>
      <c r="AD3240" s="26"/>
    </row>
    <row r="3241" spans="1:30" x14ac:dyDescent="0.25">
      <c r="A3241" s="26"/>
      <c r="B3241" s="26"/>
      <c r="C3241" s="26"/>
      <c r="D3241" s="26"/>
      <c r="E3241" s="26"/>
      <c r="F3241" s="26"/>
      <c r="G3241" s="26"/>
      <c r="H3241" s="26"/>
      <c r="I3241" s="26"/>
      <c r="J3241" s="26"/>
      <c r="K3241" s="26"/>
      <c r="L3241" s="26"/>
      <c r="M3241" s="26"/>
      <c r="N3241" s="26"/>
      <c r="O3241" s="26"/>
      <c r="P3241" s="26"/>
      <c r="Q3241" s="26"/>
      <c r="R3241" s="26"/>
      <c r="S3241" s="63"/>
      <c r="T3241" s="26"/>
      <c r="U3241" s="25"/>
      <c r="V3241" s="24"/>
      <c r="W3241" s="24"/>
      <c r="X3241" s="26"/>
      <c r="Y3241" s="26"/>
      <c r="Z3241" s="26"/>
      <c r="AA3241" s="26"/>
      <c r="AB3241" s="26"/>
      <c r="AC3241" s="26"/>
      <c r="AD3241" s="26"/>
    </row>
    <row r="3242" spans="1:30" x14ac:dyDescent="0.25">
      <c r="A3242" s="26"/>
      <c r="B3242" s="26"/>
      <c r="C3242" s="26"/>
      <c r="D3242" s="26"/>
      <c r="E3242" s="26"/>
      <c r="F3242" s="26"/>
      <c r="G3242" s="26"/>
      <c r="H3242" s="26"/>
      <c r="I3242" s="26"/>
      <c r="J3242" s="26"/>
      <c r="K3242" s="26"/>
      <c r="L3242" s="26"/>
      <c r="M3242" s="26"/>
      <c r="N3242" s="26"/>
      <c r="O3242" s="26"/>
      <c r="P3242" s="26"/>
      <c r="Q3242" s="26"/>
      <c r="R3242" s="26"/>
      <c r="S3242" s="63"/>
      <c r="T3242" s="26"/>
      <c r="U3242" s="25"/>
      <c r="V3242" s="24"/>
      <c r="W3242" s="24"/>
      <c r="X3242" s="26"/>
      <c r="Y3242" s="26"/>
      <c r="Z3242" s="26"/>
      <c r="AA3242" s="26"/>
      <c r="AB3242" s="26"/>
      <c r="AC3242" s="26"/>
      <c r="AD3242" s="26"/>
    </row>
    <row r="3243" spans="1:30" x14ac:dyDescent="0.25">
      <c r="A3243" s="26"/>
      <c r="B3243" s="26"/>
      <c r="C3243" s="26"/>
      <c r="D3243" s="26"/>
      <c r="E3243" s="26"/>
      <c r="F3243" s="26"/>
      <c r="G3243" s="26"/>
      <c r="H3243" s="26"/>
      <c r="I3243" s="26"/>
      <c r="J3243" s="26"/>
      <c r="K3243" s="26"/>
      <c r="L3243" s="26"/>
      <c r="M3243" s="26"/>
      <c r="N3243" s="26"/>
      <c r="O3243" s="26"/>
      <c r="P3243" s="26"/>
      <c r="Q3243" s="26"/>
      <c r="R3243" s="26"/>
      <c r="S3243" s="63"/>
      <c r="T3243" s="26"/>
      <c r="U3243" s="25"/>
      <c r="V3243" s="24"/>
      <c r="W3243" s="24"/>
      <c r="X3243" s="26"/>
      <c r="Y3243" s="26"/>
      <c r="Z3243" s="26"/>
      <c r="AA3243" s="26"/>
      <c r="AB3243" s="26"/>
      <c r="AC3243" s="26"/>
      <c r="AD3243" s="26"/>
    </row>
    <row r="3244" spans="1:30" x14ac:dyDescent="0.25">
      <c r="A3244" s="26"/>
      <c r="B3244" s="26"/>
      <c r="C3244" s="26"/>
      <c r="D3244" s="26"/>
      <c r="E3244" s="26"/>
      <c r="F3244" s="26"/>
      <c r="G3244" s="26"/>
      <c r="H3244" s="26"/>
      <c r="I3244" s="26"/>
      <c r="J3244" s="26"/>
      <c r="K3244" s="26"/>
      <c r="L3244" s="26"/>
      <c r="M3244" s="26"/>
      <c r="N3244" s="26"/>
      <c r="O3244" s="26"/>
      <c r="P3244" s="26"/>
      <c r="Q3244" s="26"/>
      <c r="R3244" s="26"/>
      <c r="S3244" s="63"/>
      <c r="T3244" s="26"/>
      <c r="U3244" s="25"/>
      <c r="V3244" s="24"/>
      <c r="W3244" s="24"/>
      <c r="X3244" s="26"/>
      <c r="Y3244" s="26"/>
      <c r="Z3244" s="26"/>
      <c r="AA3244" s="26"/>
      <c r="AB3244" s="26"/>
      <c r="AC3244" s="26"/>
      <c r="AD3244" s="26"/>
    </row>
    <row r="3245" spans="1:30" x14ac:dyDescent="0.25">
      <c r="A3245" s="26"/>
      <c r="B3245" s="26"/>
      <c r="C3245" s="26"/>
      <c r="D3245" s="26"/>
      <c r="E3245" s="26"/>
      <c r="F3245" s="26"/>
      <c r="G3245" s="26"/>
      <c r="H3245" s="26"/>
      <c r="I3245" s="26"/>
      <c r="J3245" s="26"/>
      <c r="K3245" s="26"/>
      <c r="L3245" s="26"/>
      <c r="M3245" s="26"/>
      <c r="N3245" s="26"/>
      <c r="O3245" s="26"/>
      <c r="P3245" s="26"/>
      <c r="Q3245" s="26"/>
      <c r="R3245" s="26"/>
      <c r="S3245" s="63"/>
      <c r="T3245" s="26"/>
      <c r="U3245" s="25"/>
      <c r="V3245" s="24"/>
      <c r="W3245" s="24"/>
      <c r="X3245" s="26"/>
      <c r="Y3245" s="26"/>
      <c r="Z3245" s="26"/>
      <c r="AA3245" s="26"/>
      <c r="AB3245" s="26"/>
      <c r="AC3245" s="26"/>
      <c r="AD3245" s="26"/>
    </row>
    <row r="3246" spans="1:30" x14ac:dyDescent="0.25">
      <c r="A3246" s="26"/>
      <c r="B3246" s="26"/>
      <c r="C3246" s="26"/>
      <c r="D3246" s="26"/>
      <c r="E3246" s="26"/>
      <c r="F3246" s="26"/>
      <c r="G3246" s="26"/>
      <c r="H3246" s="26"/>
      <c r="I3246" s="26"/>
      <c r="J3246" s="26"/>
      <c r="K3246" s="26"/>
      <c r="L3246" s="26"/>
      <c r="M3246" s="26"/>
      <c r="N3246" s="26"/>
      <c r="O3246" s="26"/>
      <c r="P3246" s="26"/>
      <c r="Q3246" s="26"/>
      <c r="R3246" s="26"/>
      <c r="S3246" s="63"/>
      <c r="T3246" s="26"/>
      <c r="U3246" s="25"/>
      <c r="V3246" s="24"/>
      <c r="W3246" s="24"/>
      <c r="X3246" s="26"/>
      <c r="Y3246" s="26"/>
      <c r="Z3246" s="26"/>
      <c r="AA3246" s="26"/>
      <c r="AB3246" s="26"/>
      <c r="AC3246" s="26"/>
      <c r="AD3246" s="26"/>
    </row>
    <row r="3247" spans="1:30" x14ac:dyDescent="0.25">
      <c r="A3247" s="26"/>
      <c r="B3247" s="26"/>
      <c r="C3247" s="26"/>
      <c r="D3247" s="26"/>
      <c r="E3247" s="26"/>
      <c r="F3247" s="26"/>
      <c r="G3247" s="26"/>
      <c r="H3247" s="26"/>
      <c r="I3247" s="26"/>
      <c r="J3247" s="26"/>
      <c r="K3247" s="26"/>
      <c r="L3247" s="26"/>
      <c r="M3247" s="26"/>
      <c r="N3247" s="26"/>
      <c r="O3247" s="26"/>
      <c r="P3247" s="26"/>
      <c r="Q3247" s="26"/>
      <c r="R3247" s="26"/>
      <c r="S3247" s="63"/>
      <c r="T3247" s="26"/>
      <c r="U3247" s="25"/>
      <c r="V3247" s="24"/>
      <c r="W3247" s="24"/>
      <c r="X3247" s="26"/>
      <c r="Y3247" s="26"/>
      <c r="Z3247" s="26"/>
      <c r="AA3247" s="26"/>
      <c r="AB3247" s="26"/>
      <c r="AC3247" s="26"/>
      <c r="AD3247" s="26"/>
    </row>
    <row r="3248" spans="1:30" x14ac:dyDescent="0.25">
      <c r="A3248" s="26"/>
      <c r="B3248" s="26"/>
      <c r="C3248" s="26"/>
      <c r="D3248" s="26"/>
      <c r="E3248" s="26"/>
      <c r="F3248" s="26"/>
      <c r="G3248" s="26"/>
      <c r="H3248" s="26"/>
      <c r="I3248" s="26"/>
      <c r="J3248" s="26"/>
      <c r="K3248" s="26"/>
      <c r="L3248" s="26"/>
      <c r="M3248" s="26"/>
      <c r="N3248" s="26"/>
      <c r="O3248" s="26"/>
      <c r="P3248" s="26"/>
      <c r="Q3248" s="26"/>
      <c r="R3248" s="26"/>
      <c r="S3248" s="63"/>
      <c r="T3248" s="26"/>
      <c r="U3248" s="25"/>
      <c r="V3248" s="24"/>
      <c r="W3248" s="24"/>
      <c r="X3248" s="26"/>
      <c r="Y3248" s="26"/>
      <c r="Z3248" s="26"/>
      <c r="AA3248" s="26"/>
      <c r="AB3248" s="26"/>
      <c r="AC3248" s="26"/>
      <c r="AD3248" s="26"/>
    </row>
    <row r="3249" spans="1:30" x14ac:dyDescent="0.25">
      <c r="A3249" s="26"/>
      <c r="B3249" s="26"/>
      <c r="C3249" s="26"/>
      <c r="D3249" s="26"/>
      <c r="E3249" s="26"/>
      <c r="F3249" s="26"/>
      <c r="G3249" s="26"/>
      <c r="H3249" s="26"/>
      <c r="I3249" s="26"/>
      <c r="J3249" s="26"/>
      <c r="K3249" s="26"/>
      <c r="L3249" s="26"/>
      <c r="M3249" s="26"/>
      <c r="N3249" s="26"/>
      <c r="O3249" s="26"/>
      <c r="P3249" s="26"/>
      <c r="Q3249" s="26"/>
      <c r="R3249" s="26"/>
      <c r="S3249" s="63"/>
      <c r="T3249" s="26"/>
      <c r="U3249" s="25"/>
      <c r="V3249" s="24"/>
      <c r="W3249" s="24"/>
      <c r="X3249" s="26"/>
      <c r="Y3249" s="26"/>
      <c r="Z3249" s="26"/>
      <c r="AA3249" s="26"/>
      <c r="AB3249" s="26"/>
      <c r="AC3249" s="26"/>
      <c r="AD3249" s="26"/>
    </row>
    <row r="3250" spans="1:30" x14ac:dyDescent="0.25">
      <c r="A3250" s="26"/>
      <c r="B3250" s="26"/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6"/>
      <c r="N3250" s="26"/>
      <c r="O3250" s="26"/>
      <c r="P3250" s="26"/>
      <c r="Q3250" s="26"/>
      <c r="R3250" s="26"/>
      <c r="S3250" s="63"/>
      <c r="T3250" s="26"/>
      <c r="U3250" s="25"/>
      <c r="V3250" s="24"/>
      <c r="W3250" s="24"/>
      <c r="X3250" s="26"/>
      <c r="Y3250" s="26"/>
      <c r="Z3250" s="26"/>
      <c r="AA3250" s="26"/>
      <c r="AB3250" s="26"/>
      <c r="AC3250" s="26"/>
      <c r="AD3250" s="26"/>
    </row>
    <row r="3251" spans="1:30" x14ac:dyDescent="0.25">
      <c r="A3251" s="26"/>
      <c r="B3251" s="26"/>
      <c r="C3251" s="26"/>
      <c r="D3251" s="26"/>
      <c r="E3251" s="26"/>
      <c r="F3251" s="26"/>
      <c r="G3251" s="26"/>
      <c r="H3251" s="26"/>
      <c r="I3251" s="26"/>
      <c r="J3251" s="26"/>
      <c r="K3251" s="26"/>
      <c r="L3251" s="26"/>
      <c r="M3251" s="26"/>
      <c r="N3251" s="26"/>
      <c r="O3251" s="26"/>
      <c r="P3251" s="26"/>
      <c r="Q3251" s="26"/>
      <c r="R3251" s="26"/>
      <c r="S3251" s="63"/>
      <c r="T3251" s="26"/>
      <c r="U3251" s="25"/>
      <c r="V3251" s="24"/>
      <c r="W3251" s="24"/>
      <c r="X3251" s="26"/>
      <c r="Y3251" s="26"/>
      <c r="Z3251" s="26"/>
      <c r="AA3251" s="26"/>
      <c r="AB3251" s="26"/>
      <c r="AC3251" s="26"/>
      <c r="AD3251" s="26"/>
    </row>
    <row r="3252" spans="1:30" x14ac:dyDescent="0.25">
      <c r="A3252" s="26"/>
      <c r="B3252" s="26"/>
      <c r="C3252" s="26"/>
      <c r="D3252" s="26"/>
      <c r="E3252" s="26"/>
      <c r="F3252" s="26"/>
      <c r="G3252" s="26"/>
      <c r="H3252" s="26"/>
      <c r="I3252" s="26"/>
      <c r="J3252" s="26"/>
      <c r="K3252" s="26"/>
      <c r="L3252" s="26"/>
      <c r="M3252" s="26"/>
      <c r="N3252" s="26"/>
      <c r="O3252" s="26"/>
      <c r="P3252" s="26"/>
      <c r="Q3252" s="26"/>
      <c r="R3252" s="26"/>
      <c r="S3252" s="63"/>
      <c r="T3252" s="26"/>
      <c r="U3252" s="25"/>
      <c r="V3252" s="24"/>
      <c r="W3252" s="24"/>
      <c r="X3252" s="26"/>
      <c r="Y3252" s="26"/>
      <c r="Z3252" s="26"/>
      <c r="AA3252" s="26"/>
      <c r="AB3252" s="26"/>
      <c r="AC3252" s="26"/>
      <c r="AD3252" s="26"/>
    </row>
    <row r="3253" spans="1:30" x14ac:dyDescent="0.25">
      <c r="A3253" s="26"/>
      <c r="B3253" s="26"/>
      <c r="C3253" s="26"/>
      <c r="D3253" s="26"/>
      <c r="E3253" s="26"/>
      <c r="F3253" s="26"/>
      <c r="G3253" s="26"/>
      <c r="H3253" s="26"/>
      <c r="I3253" s="26"/>
      <c r="J3253" s="26"/>
      <c r="K3253" s="26"/>
      <c r="L3253" s="26"/>
      <c r="M3253" s="26"/>
      <c r="N3253" s="26"/>
      <c r="O3253" s="26"/>
      <c r="P3253" s="26"/>
      <c r="Q3253" s="26"/>
      <c r="R3253" s="26"/>
      <c r="S3253" s="63"/>
      <c r="T3253" s="26"/>
      <c r="U3253" s="25"/>
      <c r="V3253" s="24"/>
      <c r="W3253" s="24"/>
      <c r="X3253" s="26"/>
      <c r="Y3253" s="26"/>
      <c r="Z3253" s="26"/>
      <c r="AA3253" s="26"/>
      <c r="AB3253" s="26"/>
      <c r="AC3253" s="26"/>
      <c r="AD3253" s="26"/>
    </row>
    <row r="3254" spans="1:30" x14ac:dyDescent="0.25">
      <c r="A3254" s="26"/>
      <c r="B3254" s="26"/>
      <c r="C3254" s="26"/>
      <c r="D3254" s="26"/>
      <c r="E3254" s="26"/>
      <c r="F3254" s="26"/>
      <c r="G3254" s="26"/>
      <c r="H3254" s="26"/>
      <c r="I3254" s="26"/>
      <c r="J3254" s="26"/>
      <c r="K3254" s="26"/>
      <c r="L3254" s="26"/>
      <c r="M3254" s="26"/>
      <c r="N3254" s="26"/>
      <c r="O3254" s="26"/>
      <c r="P3254" s="26"/>
      <c r="Q3254" s="26"/>
      <c r="R3254" s="26"/>
      <c r="S3254" s="63"/>
      <c r="T3254" s="26"/>
      <c r="U3254" s="25"/>
      <c r="V3254" s="24"/>
      <c r="W3254" s="24"/>
      <c r="X3254" s="26"/>
      <c r="Y3254" s="26"/>
      <c r="Z3254" s="26"/>
      <c r="AA3254" s="26"/>
      <c r="AB3254" s="26"/>
      <c r="AC3254" s="26"/>
      <c r="AD3254" s="26"/>
    </row>
    <row r="3255" spans="1:30" x14ac:dyDescent="0.25">
      <c r="A3255" s="26"/>
      <c r="B3255" s="26"/>
      <c r="C3255" s="26"/>
      <c r="D3255" s="26"/>
      <c r="E3255" s="26"/>
      <c r="F3255" s="26"/>
      <c r="G3255" s="26"/>
      <c r="H3255" s="26"/>
      <c r="I3255" s="26"/>
      <c r="J3255" s="26"/>
      <c r="K3255" s="26"/>
      <c r="L3255" s="26"/>
      <c r="M3255" s="26"/>
      <c r="N3255" s="26"/>
      <c r="O3255" s="26"/>
      <c r="P3255" s="26"/>
      <c r="Q3255" s="26"/>
      <c r="R3255" s="26"/>
      <c r="S3255" s="63"/>
      <c r="T3255" s="26"/>
      <c r="U3255" s="25"/>
      <c r="V3255" s="24"/>
      <c r="W3255" s="24"/>
      <c r="X3255" s="26"/>
      <c r="Y3255" s="26"/>
      <c r="Z3255" s="26"/>
      <c r="AA3255" s="26"/>
      <c r="AB3255" s="26"/>
      <c r="AC3255" s="26"/>
      <c r="AD3255" s="26"/>
    </row>
    <row r="3256" spans="1:30" x14ac:dyDescent="0.25">
      <c r="A3256" s="26"/>
      <c r="B3256" s="26"/>
      <c r="C3256" s="26"/>
      <c r="D3256" s="26"/>
      <c r="E3256" s="26"/>
      <c r="F3256" s="26"/>
      <c r="G3256" s="26"/>
      <c r="H3256" s="26"/>
      <c r="I3256" s="26"/>
      <c r="J3256" s="26"/>
      <c r="K3256" s="26"/>
      <c r="L3256" s="26"/>
      <c r="M3256" s="26"/>
      <c r="N3256" s="26"/>
      <c r="O3256" s="26"/>
      <c r="P3256" s="26"/>
      <c r="Q3256" s="26"/>
      <c r="R3256" s="26"/>
      <c r="S3256" s="63"/>
      <c r="T3256" s="26"/>
      <c r="U3256" s="25"/>
      <c r="V3256" s="24"/>
      <c r="W3256" s="24"/>
      <c r="X3256" s="26"/>
      <c r="Y3256" s="26"/>
      <c r="Z3256" s="26"/>
      <c r="AA3256" s="26"/>
      <c r="AB3256" s="26"/>
      <c r="AC3256" s="26"/>
      <c r="AD3256" s="26"/>
    </row>
    <row r="3257" spans="1:30" x14ac:dyDescent="0.25">
      <c r="A3257" s="26"/>
      <c r="B3257" s="26"/>
      <c r="C3257" s="26"/>
      <c r="D3257" s="26"/>
      <c r="E3257" s="26"/>
      <c r="F3257" s="26"/>
      <c r="G3257" s="26"/>
      <c r="H3257" s="26"/>
      <c r="I3257" s="26"/>
      <c r="J3257" s="26"/>
      <c r="K3257" s="26"/>
      <c r="L3257" s="26"/>
      <c r="M3257" s="26"/>
      <c r="N3257" s="26"/>
      <c r="O3257" s="26"/>
      <c r="P3257" s="26"/>
      <c r="Q3257" s="26"/>
      <c r="R3257" s="26"/>
      <c r="S3257" s="63"/>
      <c r="T3257" s="26"/>
      <c r="U3257" s="25"/>
      <c r="V3257" s="24"/>
      <c r="W3257" s="24"/>
      <c r="X3257" s="26"/>
      <c r="Y3257" s="26"/>
      <c r="Z3257" s="26"/>
      <c r="AA3257" s="26"/>
      <c r="AB3257" s="26"/>
      <c r="AC3257" s="26"/>
      <c r="AD3257" s="26"/>
    </row>
    <row r="3258" spans="1:30" x14ac:dyDescent="0.25">
      <c r="A3258" s="26"/>
      <c r="B3258" s="26"/>
      <c r="C3258" s="26"/>
      <c r="D3258" s="26"/>
      <c r="E3258" s="26"/>
      <c r="F3258" s="26"/>
      <c r="G3258" s="26"/>
      <c r="H3258" s="26"/>
      <c r="I3258" s="26"/>
      <c r="J3258" s="26"/>
      <c r="K3258" s="26"/>
      <c r="L3258" s="26"/>
      <c r="M3258" s="26"/>
      <c r="N3258" s="26"/>
      <c r="O3258" s="26"/>
      <c r="P3258" s="26"/>
      <c r="Q3258" s="26"/>
      <c r="R3258" s="26"/>
      <c r="S3258" s="63"/>
      <c r="T3258" s="26"/>
      <c r="U3258" s="25"/>
      <c r="V3258" s="24"/>
      <c r="W3258" s="24"/>
      <c r="X3258" s="26"/>
      <c r="Y3258" s="26"/>
      <c r="Z3258" s="26"/>
      <c r="AA3258" s="26"/>
      <c r="AB3258" s="26"/>
      <c r="AC3258" s="26"/>
      <c r="AD3258" s="26"/>
    </row>
    <row r="3259" spans="1:30" x14ac:dyDescent="0.25">
      <c r="A3259" s="26"/>
      <c r="B3259" s="26"/>
      <c r="C3259" s="26"/>
      <c r="D3259" s="26"/>
      <c r="E3259" s="26"/>
      <c r="F3259" s="26"/>
      <c r="G3259" s="26"/>
      <c r="H3259" s="26"/>
      <c r="I3259" s="26"/>
      <c r="J3259" s="26"/>
      <c r="K3259" s="26"/>
      <c r="L3259" s="26"/>
      <c r="M3259" s="26"/>
      <c r="N3259" s="26"/>
      <c r="O3259" s="26"/>
      <c r="P3259" s="26"/>
      <c r="Q3259" s="26"/>
      <c r="R3259" s="26"/>
      <c r="S3259" s="63"/>
      <c r="T3259" s="26"/>
      <c r="U3259" s="25"/>
      <c r="V3259" s="24"/>
      <c r="W3259" s="24"/>
      <c r="X3259" s="26"/>
      <c r="Y3259" s="26"/>
      <c r="Z3259" s="26"/>
      <c r="AA3259" s="26"/>
      <c r="AB3259" s="26"/>
      <c r="AC3259" s="26"/>
      <c r="AD3259" s="26"/>
    </row>
    <row r="3260" spans="1:30" x14ac:dyDescent="0.25">
      <c r="A3260" s="26"/>
      <c r="B3260" s="26"/>
      <c r="C3260" s="26"/>
      <c r="D3260" s="26"/>
      <c r="E3260" s="26"/>
      <c r="F3260" s="26"/>
      <c r="G3260" s="26"/>
      <c r="H3260" s="26"/>
      <c r="I3260" s="26"/>
      <c r="J3260" s="26"/>
      <c r="K3260" s="26"/>
      <c r="L3260" s="26"/>
      <c r="M3260" s="26"/>
      <c r="N3260" s="26"/>
      <c r="O3260" s="26"/>
      <c r="P3260" s="26"/>
      <c r="Q3260" s="26"/>
      <c r="R3260" s="26"/>
      <c r="S3260" s="63"/>
      <c r="T3260" s="26"/>
      <c r="U3260" s="25"/>
      <c r="V3260" s="24"/>
      <c r="W3260" s="24"/>
      <c r="X3260" s="26"/>
      <c r="Y3260" s="26"/>
      <c r="Z3260" s="26"/>
      <c r="AA3260" s="26"/>
      <c r="AB3260" s="26"/>
      <c r="AC3260" s="26"/>
      <c r="AD3260" s="26"/>
    </row>
    <row r="3261" spans="1:30" x14ac:dyDescent="0.25">
      <c r="A3261" s="26"/>
      <c r="B3261" s="26"/>
      <c r="C3261" s="26"/>
      <c r="D3261" s="26"/>
      <c r="E3261" s="26"/>
      <c r="F3261" s="26"/>
      <c r="G3261" s="26"/>
      <c r="H3261" s="26"/>
      <c r="I3261" s="26"/>
      <c r="J3261" s="26"/>
      <c r="K3261" s="26"/>
      <c r="L3261" s="26"/>
      <c r="M3261" s="26"/>
      <c r="N3261" s="26"/>
      <c r="O3261" s="26"/>
      <c r="P3261" s="26"/>
      <c r="Q3261" s="26"/>
      <c r="R3261" s="26"/>
      <c r="S3261" s="63"/>
      <c r="T3261" s="26"/>
      <c r="U3261" s="25"/>
      <c r="V3261" s="24"/>
      <c r="W3261" s="24"/>
      <c r="X3261" s="26"/>
      <c r="Y3261" s="26"/>
      <c r="Z3261" s="26"/>
      <c r="AA3261" s="26"/>
      <c r="AB3261" s="26"/>
      <c r="AC3261" s="26"/>
      <c r="AD3261" s="26"/>
    </row>
    <row r="3262" spans="1:30" x14ac:dyDescent="0.25">
      <c r="A3262" s="26"/>
      <c r="B3262" s="26"/>
      <c r="C3262" s="26"/>
      <c r="D3262" s="26"/>
      <c r="E3262" s="26"/>
      <c r="F3262" s="26"/>
      <c r="G3262" s="26"/>
      <c r="H3262" s="26"/>
      <c r="I3262" s="26"/>
      <c r="J3262" s="26"/>
      <c r="K3262" s="26"/>
      <c r="L3262" s="26"/>
      <c r="M3262" s="26"/>
      <c r="N3262" s="26"/>
      <c r="O3262" s="26"/>
      <c r="P3262" s="26"/>
      <c r="Q3262" s="26"/>
      <c r="R3262" s="26"/>
      <c r="S3262" s="63"/>
      <c r="T3262" s="26"/>
      <c r="U3262" s="25"/>
      <c r="V3262" s="24"/>
      <c r="W3262" s="24"/>
      <c r="X3262" s="26"/>
      <c r="Y3262" s="26"/>
      <c r="Z3262" s="26"/>
      <c r="AA3262" s="26"/>
      <c r="AB3262" s="26"/>
      <c r="AC3262" s="26"/>
      <c r="AD3262" s="26"/>
    </row>
    <row r="3263" spans="1:30" x14ac:dyDescent="0.25">
      <c r="A3263" s="26"/>
      <c r="B3263" s="26"/>
      <c r="C3263" s="26"/>
      <c r="D3263" s="26"/>
      <c r="E3263" s="26"/>
      <c r="F3263" s="26"/>
      <c r="G3263" s="26"/>
      <c r="H3263" s="26"/>
      <c r="I3263" s="26"/>
      <c r="J3263" s="26"/>
      <c r="K3263" s="26"/>
      <c r="L3263" s="26"/>
      <c r="M3263" s="26"/>
      <c r="N3263" s="26"/>
      <c r="O3263" s="26"/>
      <c r="P3263" s="26"/>
      <c r="Q3263" s="26"/>
      <c r="R3263" s="26"/>
      <c r="S3263" s="63"/>
      <c r="T3263" s="26"/>
      <c r="U3263" s="25"/>
      <c r="V3263" s="24"/>
      <c r="W3263" s="24"/>
      <c r="X3263" s="26"/>
      <c r="Y3263" s="26"/>
      <c r="Z3263" s="26"/>
      <c r="AA3263" s="26"/>
      <c r="AB3263" s="26"/>
      <c r="AC3263" s="26"/>
      <c r="AD3263" s="26"/>
    </row>
    <row r="3264" spans="1:30" x14ac:dyDescent="0.25">
      <c r="A3264" s="26"/>
      <c r="B3264" s="26"/>
      <c r="C3264" s="26"/>
      <c r="D3264" s="26"/>
      <c r="E3264" s="26"/>
      <c r="F3264" s="26"/>
      <c r="G3264" s="26"/>
      <c r="H3264" s="26"/>
      <c r="I3264" s="26"/>
      <c r="J3264" s="26"/>
      <c r="K3264" s="26"/>
      <c r="L3264" s="26"/>
      <c r="M3264" s="26"/>
      <c r="N3264" s="26"/>
      <c r="O3264" s="26"/>
      <c r="P3264" s="26"/>
      <c r="Q3264" s="26"/>
      <c r="R3264" s="26"/>
      <c r="S3264" s="63"/>
      <c r="T3264" s="26"/>
      <c r="U3264" s="25"/>
      <c r="V3264" s="24"/>
      <c r="W3264" s="24"/>
      <c r="X3264" s="26"/>
      <c r="Y3264" s="26"/>
      <c r="Z3264" s="26"/>
      <c r="AA3264" s="26"/>
      <c r="AB3264" s="26"/>
      <c r="AC3264" s="26"/>
      <c r="AD3264" s="26"/>
    </row>
    <row r="3265" spans="1:30" x14ac:dyDescent="0.25">
      <c r="A3265" s="26"/>
      <c r="B3265" s="26"/>
      <c r="C3265" s="26"/>
      <c r="D3265" s="26"/>
      <c r="E3265" s="26"/>
      <c r="F3265" s="26"/>
      <c r="G3265" s="26"/>
      <c r="H3265" s="26"/>
      <c r="I3265" s="26"/>
      <c r="J3265" s="26"/>
      <c r="K3265" s="26"/>
      <c r="L3265" s="26"/>
      <c r="M3265" s="26"/>
      <c r="N3265" s="26"/>
      <c r="O3265" s="26"/>
      <c r="P3265" s="26"/>
      <c r="Q3265" s="26"/>
      <c r="R3265" s="26"/>
      <c r="S3265" s="63"/>
      <c r="T3265" s="26"/>
      <c r="U3265" s="25"/>
      <c r="V3265" s="24"/>
      <c r="W3265" s="24"/>
      <c r="X3265" s="26"/>
      <c r="Y3265" s="26"/>
      <c r="Z3265" s="26"/>
      <c r="AA3265" s="26"/>
      <c r="AB3265" s="26"/>
      <c r="AC3265" s="26"/>
      <c r="AD3265" s="26"/>
    </row>
    <row r="3266" spans="1:30" x14ac:dyDescent="0.25">
      <c r="A3266" s="26"/>
      <c r="B3266" s="26"/>
      <c r="C3266" s="26"/>
      <c r="D3266" s="26"/>
      <c r="E3266" s="26"/>
      <c r="F3266" s="26"/>
      <c r="G3266" s="26"/>
      <c r="H3266" s="26"/>
      <c r="I3266" s="26"/>
      <c r="J3266" s="26"/>
      <c r="K3266" s="26"/>
      <c r="L3266" s="26"/>
      <c r="M3266" s="26"/>
      <c r="N3266" s="26"/>
      <c r="O3266" s="26"/>
      <c r="P3266" s="26"/>
      <c r="Q3266" s="26"/>
      <c r="R3266" s="26"/>
      <c r="S3266" s="63"/>
      <c r="T3266" s="26"/>
      <c r="U3266" s="25"/>
      <c r="V3266" s="24"/>
      <c r="W3266" s="24"/>
      <c r="X3266" s="26"/>
      <c r="Y3266" s="26"/>
      <c r="Z3266" s="26"/>
      <c r="AA3266" s="26"/>
      <c r="AB3266" s="26"/>
      <c r="AC3266" s="26"/>
      <c r="AD3266" s="26"/>
    </row>
    <row r="3267" spans="1:30" x14ac:dyDescent="0.25">
      <c r="A3267" s="26"/>
      <c r="B3267" s="26"/>
      <c r="C3267" s="26"/>
      <c r="D3267" s="26"/>
      <c r="E3267" s="26"/>
      <c r="F3267" s="26"/>
      <c r="G3267" s="26"/>
      <c r="H3267" s="26"/>
      <c r="I3267" s="26"/>
      <c r="J3267" s="26"/>
      <c r="K3267" s="26"/>
      <c r="L3267" s="26"/>
      <c r="M3267" s="26"/>
      <c r="N3267" s="26"/>
      <c r="O3267" s="26"/>
      <c r="P3267" s="26"/>
      <c r="Q3267" s="26"/>
      <c r="R3267" s="26"/>
      <c r="S3267" s="63"/>
      <c r="T3267" s="26"/>
      <c r="U3267" s="25"/>
      <c r="V3267" s="24"/>
      <c r="W3267" s="24"/>
      <c r="X3267" s="26"/>
      <c r="Y3267" s="26"/>
      <c r="Z3267" s="26"/>
      <c r="AA3267" s="26"/>
      <c r="AB3267" s="26"/>
      <c r="AC3267" s="26"/>
      <c r="AD3267" s="26"/>
    </row>
    <row r="3268" spans="1:30" x14ac:dyDescent="0.25">
      <c r="A3268" s="26"/>
      <c r="B3268" s="26"/>
      <c r="C3268" s="26"/>
      <c r="D3268" s="26"/>
      <c r="E3268" s="26"/>
      <c r="F3268" s="26"/>
      <c r="G3268" s="26"/>
      <c r="H3268" s="26"/>
      <c r="I3268" s="26"/>
      <c r="J3268" s="26"/>
      <c r="K3268" s="26"/>
      <c r="L3268" s="26"/>
      <c r="M3268" s="26"/>
      <c r="N3268" s="26"/>
      <c r="O3268" s="26"/>
      <c r="P3268" s="26"/>
      <c r="Q3268" s="26"/>
      <c r="R3268" s="26"/>
      <c r="S3268" s="63"/>
      <c r="T3268" s="26"/>
      <c r="U3268" s="25"/>
      <c r="V3268" s="24"/>
      <c r="W3268" s="24"/>
      <c r="X3268" s="26"/>
      <c r="Y3268" s="26"/>
      <c r="Z3268" s="26"/>
      <c r="AA3268" s="26"/>
      <c r="AB3268" s="26"/>
      <c r="AC3268" s="26"/>
      <c r="AD3268" s="26"/>
    </row>
    <row r="3269" spans="1:30" x14ac:dyDescent="0.25">
      <c r="A3269" s="26"/>
      <c r="B3269" s="26"/>
      <c r="C3269" s="26"/>
      <c r="D3269" s="26"/>
      <c r="E3269" s="26"/>
      <c r="F3269" s="26"/>
      <c r="G3269" s="26"/>
      <c r="H3269" s="26"/>
      <c r="I3269" s="26"/>
      <c r="J3269" s="26"/>
      <c r="K3269" s="26"/>
      <c r="L3269" s="26"/>
      <c r="M3269" s="26"/>
      <c r="N3269" s="26"/>
      <c r="O3269" s="26"/>
      <c r="P3269" s="26"/>
      <c r="Q3269" s="26"/>
      <c r="R3269" s="26"/>
      <c r="S3269" s="63"/>
      <c r="T3269" s="26"/>
      <c r="U3269" s="25"/>
      <c r="V3269" s="24"/>
      <c r="W3269" s="24"/>
      <c r="X3269" s="26"/>
      <c r="Y3269" s="26"/>
      <c r="Z3269" s="26"/>
      <c r="AA3269" s="26"/>
      <c r="AB3269" s="26"/>
      <c r="AC3269" s="26"/>
      <c r="AD3269" s="26"/>
    </row>
    <row r="3270" spans="1:30" x14ac:dyDescent="0.25">
      <c r="A3270" s="26"/>
      <c r="B3270" s="26"/>
      <c r="C3270" s="26"/>
      <c r="D3270" s="26"/>
      <c r="E3270" s="26"/>
      <c r="F3270" s="26"/>
      <c r="G3270" s="26"/>
      <c r="H3270" s="26"/>
      <c r="I3270" s="26"/>
      <c r="J3270" s="26"/>
      <c r="K3270" s="26"/>
      <c r="L3270" s="26"/>
      <c r="M3270" s="26"/>
      <c r="N3270" s="26"/>
      <c r="O3270" s="26"/>
      <c r="P3270" s="26"/>
      <c r="Q3270" s="26"/>
      <c r="R3270" s="26"/>
      <c r="S3270" s="63"/>
      <c r="T3270" s="26"/>
      <c r="U3270" s="25"/>
      <c r="V3270" s="24"/>
      <c r="W3270" s="24"/>
      <c r="X3270" s="26"/>
      <c r="Y3270" s="26"/>
      <c r="Z3270" s="26"/>
      <c r="AA3270" s="26"/>
      <c r="AB3270" s="26"/>
      <c r="AC3270" s="26"/>
      <c r="AD3270" s="26"/>
    </row>
    <row r="3271" spans="1:30" x14ac:dyDescent="0.25">
      <c r="A3271" s="26"/>
      <c r="B3271" s="26"/>
      <c r="C3271" s="26"/>
      <c r="D3271" s="26"/>
      <c r="E3271" s="26"/>
      <c r="F3271" s="26"/>
      <c r="G3271" s="26"/>
      <c r="H3271" s="26"/>
      <c r="I3271" s="26"/>
      <c r="J3271" s="26"/>
      <c r="K3271" s="26"/>
      <c r="L3271" s="26"/>
      <c r="M3271" s="26"/>
      <c r="N3271" s="26"/>
      <c r="O3271" s="26"/>
      <c r="P3271" s="26"/>
      <c r="Q3271" s="26"/>
      <c r="R3271" s="26"/>
      <c r="S3271" s="63"/>
      <c r="T3271" s="26"/>
      <c r="U3271" s="25"/>
      <c r="V3271" s="24"/>
      <c r="W3271" s="24"/>
      <c r="X3271" s="26"/>
      <c r="Y3271" s="26"/>
      <c r="Z3271" s="26"/>
      <c r="AA3271" s="26"/>
      <c r="AB3271" s="26"/>
      <c r="AC3271" s="26"/>
      <c r="AD3271" s="26"/>
    </row>
    <row r="3272" spans="1:30" x14ac:dyDescent="0.25">
      <c r="A3272" s="26"/>
      <c r="B3272" s="26"/>
      <c r="C3272" s="26"/>
      <c r="D3272" s="26"/>
      <c r="E3272" s="26"/>
      <c r="F3272" s="26"/>
      <c r="G3272" s="26"/>
      <c r="H3272" s="26"/>
      <c r="I3272" s="26"/>
      <c r="J3272" s="26"/>
      <c r="K3272" s="26"/>
      <c r="L3272" s="26"/>
      <c r="M3272" s="26"/>
      <c r="N3272" s="26"/>
      <c r="O3272" s="26"/>
      <c r="P3272" s="26"/>
      <c r="Q3272" s="26"/>
      <c r="R3272" s="26"/>
      <c r="S3272" s="63"/>
      <c r="T3272" s="26"/>
      <c r="U3272" s="25"/>
      <c r="V3272" s="24"/>
      <c r="W3272" s="24"/>
      <c r="X3272" s="26"/>
      <c r="Y3272" s="26"/>
      <c r="Z3272" s="26"/>
      <c r="AA3272" s="26"/>
      <c r="AB3272" s="26"/>
      <c r="AC3272" s="26"/>
      <c r="AD3272" s="26"/>
    </row>
    <row r="3273" spans="1:30" x14ac:dyDescent="0.25">
      <c r="A3273" s="26"/>
      <c r="B3273" s="26"/>
      <c r="C3273" s="26"/>
      <c r="D3273" s="26"/>
      <c r="E3273" s="26"/>
      <c r="F3273" s="26"/>
      <c r="G3273" s="26"/>
      <c r="H3273" s="26"/>
      <c r="I3273" s="26"/>
      <c r="J3273" s="26"/>
      <c r="K3273" s="26"/>
      <c r="L3273" s="26"/>
      <c r="M3273" s="26"/>
      <c r="N3273" s="26"/>
      <c r="O3273" s="26"/>
      <c r="P3273" s="26"/>
      <c r="Q3273" s="26"/>
      <c r="R3273" s="26"/>
      <c r="S3273" s="63"/>
      <c r="T3273" s="26"/>
      <c r="U3273" s="25"/>
      <c r="V3273" s="24"/>
      <c r="W3273" s="24"/>
      <c r="X3273" s="26"/>
      <c r="Y3273" s="26"/>
      <c r="Z3273" s="26"/>
      <c r="AA3273" s="26"/>
      <c r="AB3273" s="26"/>
      <c r="AC3273" s="26"/>
      <c r="AD3273" s="26"/>
    </row>
    <row r="3274" spans="1:30" x14ac:dyDescent="0.25">
      <c r="A3274" s="26"/>
      <c r="B3274" s="26"/>
      <c r="C3274" s="26"/>
      <c r="D3274" s="26"/>
      <c r="E3274" s="26"/>
      <c r="F3274" s="26"/>
      <c r="G3274" s="26"/>
      <c r="H3274" s="26"/>
      <c r="I3274" s="26"/>
      <c r="J3274" s="26"/>
      <c r="K3274" s="26"/>
      <c r="L3274" s="26"/>
      <c r="M3274" s="26"/>
      <c r="N3274" s="26"/>
      <c r="O3274" s="26"/>
      <c r="P3274" s="26"/>
      <c r="Q3274" s="26"/>
      <c r="R3274" s="26"/>
      <c r="S3274" s="63"/>
      <c r="T3274" s="26"/>
      <c r="U3274" s="25"/>
      <c r="V3274" s="24"/>
      <c r="W3274" s="24"/>
      <c r="X3274" s="26"/>
      <c r="Y3274" s="26"/>
      <c r="Z3274" s="26"/>
      <c r="AA3274" s="26"/>
      <c r="AB3274" s="26"/>
      <c r="AC3274" s="26"/>
      <c r="AD3274" s="26"/>
    </row>
    <row r="3275" spans="1:30" x14ac:dyDescent="0.25">
      <c r="A3275" s="26"/>
      <c r="B3275" s="26"/>
      <c r="C3275" s="26"/>
      <c r="D3275" s="26"/>
      <c r="E3275" s="26"/>
      <c r="F3275" s="26"/>
      <c r="G3275" s="26"/>
      <c r="H3275" s="26"/>
      <c r="I3275" s="26"/>
      <c r="J3275" s="26"/>
      <c r="K3275" s="26"/>
      <c r="L3275" s="26"/>
      <c r="M3275" s="26"/>
      <c r="N3275" s="26"/>
      <c r="O3275" s="26"/>
      <c r="P3275" s="26"/>
      <c r="Q3275" s="26"/>
      <c r="R3275" s="26"/>
      <c r="S3275" s="63"/>
      <c r="T3275" s="26"/>
      <c r="U3275" s="25"/>
      <c r="V3275" s="24"/>
      <c r="W3275" s="24"/>
      <c r="X3275" s="26"/>
      <c r="Y3275" s="26"/>
      <c r="Z3275" s="26"/>
      <c r="AA3275" s="26"/>
      <c r="AB3275" s="26"/>
      <c r="AC3275" s="26"/>
      <c r="AD3275" s="26"/>
    </row>
    <row r="3276" spans="1:30" x14ac:dyDescent="0.25">
      <c r="A3276" s="26"/>
      <c r="B3276" s="26"/>
      <c r="C3276" s="26"/>
      <c r="D3276" s="26"/>
      <c r="E3276" s="26"/>
      <c r="F3276" s="26"/>
      <c r="G3276" s="26"/>
      <c r="H3276" s="26"/>
      <c r="I3276" s="26"/>
      <c r="J3276" s="26"/>
      <c r="K3276" s="26"/>
      <c r="L3276" s="26"/>
      <c r="M3276" s="26"/>
      <c r="N3276" s="26"/>
      <c r="O3276" s="26"/>
      <c r="P3276" s="26"/>
      <c r="Q3276" s="26"/>
      <c r="R3276" s="26"/>
      <c r="S3276" s="63"/>
      <c r="T3276" s="26"/>
      <c r="U3276" s="25"/>
      <c r="V3276" s="24"/>
      <c r="W3276" s="24"/>
      <c r="X3276" s="26"/>
      <c r="Y3276" s="26"/>
      <c r="Z3276" s="26"/>
      <c r="AA3276" s="26"/>
      <c r="AB3276" s="26"/>
      <c r="AC3276" s="26"/>
      <c r="AD3276" s="26"/>
    </row>
    <row r="3277" spans="1:30" x14ac:dyDescent="0.25">
      <c r="A3277" s="26"/>
      <c r="B3277" s="26"/>
      <c r="C3277" s="26"/>
      <c r="D3277" s="26"/>
      <c r="E3277" s="26"/>
      <c r="F3277" s="26"/>
      <c r="G3277" s="26"/>
      <c r="H3277" s="26"/>
      <c r="I3277" s="26"/>
      <c r="J3277" s="26"/>
      <c r="K3277" s="26"/>
      <c r="L3277" s="26"/>
      <c r="M3277" s="26"/>
      <c r="N3277" s="26"/>
      <c r="O3277" s="26"/>
      <c r="P3277" s="26"/>
      <c r="Q3277" s="26"/>
      <c r="R3277" s="26"/>
      <c r="S3277" s="63"/>
      <c r="T3277" s="26"/>
      <c r="U3277" s="25"/>
      <c r="V3277" s="24"/>
      <c r="W3277" s="24"/>
      <c r="X3277" s="26"/>
      <c r="Y3277" s="26"/>
      <c r="Z3277" s="26"/>
      <c r="AA3277" s="26"/>
      <c r="AB3277" s="26"/>
      <c r="AC3277" s="26"/>
      <c r="AD3277" s="26"/>
    </row>
    <row r="3278" spans="1:30" x14ac:dyDescent="0.25">
      <c r="A3278" s="26"/>
      <c r="B3278" s="26"/>
      <c r="C3278" s="26"/>
      <c r="D3278" s="26"/>
      <c r="E3278" s="26"/>
      <c r="F3278" s="26"/>
      <c r="G3278" s="26"/>
      <c r="H3278" s="26"/>
      <c r="I3278" s="26"/>
      <c r="J3278" s="26"/>
      <c r="K3278" s="26"/>
      <c r="L3278" s="26"/>
      <c r="M3278" s="26"/>
      <c r="N3278" s="26"/>
      <c r="O3278" s="26"/>
      <c r="P3278" s="26"/>
      <c r="Q3278" s="26"/>
      <c r="R3278" s="26"/>
      <c r="S3278" s="63"/>
      <c r="T3278" s="26"/>
      <c r="U3278" s="25"/>
      <c r="V3278" s="24"/>
      <c r="W3278" s="24"/>
      <c r="X3278" s="26"/>
      <c r="Y3278" s="26"/>
      <c r="Z3278" s="26"/>
      <c r="AA3278" s="26"/>
      <c r="AB3278" s="26"/>
      <c r="AC3278" s="26"/>
      <c r="AD3278" s="26"/>
    </row>
    <row r="3279" spans="1:30" x14ac:dyDescent="0.25">
      <c r="A3279" s="26"/>
      <c r="B3279" s="26"/>
      <c r="C3279" s="26"/>
      <c r="D3279" s="26"/>
      <c r="E3279" s="26"/>
      <c r="F3279" s="26"/>
      <c r="G3279" s="26"/>
      <c r="H3279" s="26"/>
      <c r="I3279" s="26"/>
      <c r="J3279" s="26"/>
      <c r="K3279" s="26"/>
      <c r="L3279" s="26"/>
      <c r="M3279" s="26"/>
      <c r="N3279" s="26"/>
      <c r="O3279" s="26"/>
      <c r="P3279" s="26"/>
      <c r="Q3279" s="26"/>
      <c r="R3279" s="26"/>
      <c r="S3279" s="63"/>
      <c r="T3279" s="26"/>
      <c r="U3279" s="25"/>
      <c r="V3279" s="24"/>
      <c r="W3279" s="24"/>
      <c r="X3279" s="26"/>
      <c r="Y3279" s="26"/>
      <c r="Z3279" s="26"/>
      <c r="AA3279" s="26"/>
      <c r="AB3279" s="26"/>
      <c r="AC3279" s="26"/>
      <c r="AD3279" s="26"/>
    </row>
    <row r="3280" spans="1:30" x14ac:dyDescent="0.25">
      <c r="A3280" s="26"/>
      <c r="B3280" s="26"/>
      <c r="C3280" s="26"/>
      <c r="D3280" s="26"/>
      <c r="E3280" s="26"/>
      <c r="F3280" s="26"/>
      <c r="G3280" s="26"/>
      <c r="H3280" s="26"/>
      <c r="I3280" s="26"/>
      <c r="J3280" s="26"/>
      <c r="K3280" s="26"/>
      <c r="L3280" s="26"/>
      <c r="M3280" s="26"/>
      <c r="N3280" s="26"/>
      <c r="O3280" s="26"/>
      <c r="P3280" s="26"/>
      <c r="Q3280" s="26"/>
      <c r="R3280" s="26"/>
      <c r="S3280" s="63"/>
      <c r="T3280" s="26"/>
      <c r="U3280" s="25"/>
      <c r="V3280" s="24"/>
      <c r="W3280" s="24"/>
      <c r="X3280" s="26"/>
      <c r="Y3280" s="26"/>
      <c r="Z3280" s="26"/>
      <c r="AA3280" s="26"/>
      <c r="AB3280" s="26"/>
      <c r="AC3280" s="26"/>
      <c r="AD3280" s="26"/>
    </row>
    <row r="3281" spans="1:30" x14ac:dyDescent="0.25">
      <c r="A3281" s="26"/>
      <c r="B3281" s="26"/>
      <c r="C3281" s="26"/>
      <c r="D3281" s="26"/>
      <c r="E3281" s="26"/>
      <c r="F3281" s="26"/>
      <c r="G3281" s="26"/>
      <c r="H3281" s="26"/>
      <c r="I3281" s="26"/>
      <c r="J3281" s="26"/>
      <c r="K3281" s="26"/>
      <c r="L3281" s="26"/>
      <c r="M3281" s="26"/>
      <c r="N3281" s="26"/>
      <c r="O3281" s="26"/>
      <c r="P3281" s="26"/>
      <c r="Q3281" s="26"/>
      <c r="R3281" s="26"/>
      <c r="S3281" s="63"/>
      <c r="T3281" s="26"/>
      <c r="U3281" s="25"/>
      <c r="V3281" s="24"/>
      <c r="W3281" s="24"/>
      <c r="X3281" s="26"/>
      <c r="Y3281" s="26"/>
      <c r="Z3281" s="26"/>
      <c r="AA3281" s="26"/>
      <c r="AB3281" s="26"/>
      <c r="AC3281" s="26"/>
      <c r="AD3281" s="26"/>
    </row>
    <row r="3282" spans="1:30" x14ac:dyDescent="0.25">
      <c r="A3282" s="26"/>
      <c r="B3282" s="26"/>
      <c r="C3282" s="26"/>
      <c r="D3282" s="26"/>
      <c r="E3282" s="26"/>
      <c r="F3282" s="26"/>
      <c r="G3282" s="26"/>
      <c r="H3282" s="26"/>
      <c r="I3282" s="26"/>
      <c r="J3282" s="26"/>
      <c r="K3282" s="26"/>
      <c r="L3282" s="26"/>
      <c r="M3282" s="26"/>
      <c r="N3282" s="26"/>
      <c r="O3282" s="26"/>
      <c r="P3282" s="26"/>
      <c r="Q3282" s="26"/>
      <c r="R3282" s="26"/>
      <c r="S3282" s="63"/>
      <c r="T3282" s="26"/>
      <c r="U3282" s="25"/>
      <c r="V3282" s="24"/>
      <c r="W3282" s="24"/>
      <c r="X3282" s="26"/>
      <c r="Y3282" s="26"/>
      <c r="Z3282" s="26"/>
      <c r="AA3282" s="26"/>
      <c r="AB3282" s="26"/>
      <c r="AC3282" s="26"/>
      <c r="AD3282" s="26"/>
    </row>
    <row r="3283" spans="1:30" x14ac:dyDescent="0.25">
      <c r="A3283" s="26"/>
      <c r="B3283" s="26"/>
      <c r="C3283" s="26"/>
      <c r="D3283" s="26"/>
      <c r="E3283" s="26"/>
      <c r="F3283" s="26"/>
      <c r="G3283" s="26"/>
      <c r="H3283" s="26"/>
      <c r="I3283" s="26"/>
      <c r="J3283" s="26"/>
      <c r="K3283" s="26"/>
      <c r="L3283" s="26"/>
      <c r="M3283" s="26"/>
      <c r="N3283" s="26"/>
      <c r="O3283" s="26"/>
      <c r="P3283" s="26"/>
      <c r="Q3283" s="26"/>
      <c r="R3283" s="26"/>
      <c r="S3283" s="63"/>
      <c r="T3283" s="26"/>
      <c r="U3283" s="25"/>
      <c r="V3283" s="24"/>
      <c r="W3283" s="24"/>
      <c r="X3283" s="26"/>
      <c r="Y3283" s="26"/>
      <c r="Z3283" s="26"/>
      <c r="AA3283" s="26"/>
      <c r="AB3283" s="26"/>
      <c r="AC3283" s="26"/>
      <c r="AD3283" s="26"/>
    </row>
    <row r="3284" spans="1:30" x14ac:dyDescent="0.25">
      <c r="A3284" s="26"/>
      <c r="B3284" s="26"/>
      <c r="C3284" s="26"/>
      <c r="D3284" s="26"/>
      <c r="E3284" s="26"/>
      <c r="F3284" s="26"/>
      <c r="G3284" s="26"/>
      <c r="H3284" s="26"/>
      <c r="I3284" s="26"/>
      <c r="J3284" s="26"/>
      <c r="K3284" s="26"/>
      <c r="L3284" s="26"/>
      <c r="M3284" s="26"/>
      <c r="N3284" s="26"/>
      <c r="O3284" s="26"/>
      <c r="P3284" s="26"/>
      <c r="Q3284" s="26"/>
      <c r="R3284" s="26"/>
      <c r="S3284" s="63"/>
      <c r="T3284" s="26"/>
      <c r="U3284" s="25"/>
      <c r="V3284" s="24"/>
      <c r="W3284" s="24"/>
      <c r="X3284" s="26"/>
      <c r="Y3284" s="26"/>
      <c r="Z3284" s="26"/>
      <c r="AA3284" s="26"/>
      <c r="AB3284" s="26"/>
      <c r="AC3284" s="26"/>
      <c r="AD3284" s="26"/>
    </row>
    <row r="3285" spans="1:30" x14ac:dyDescent="0.25">
      <c r="A3285" s="26"/>
      <c r="B3285" s="26"/>
      <c r="C3285" s="26"/>
      <c r="D3285" s="26"/>
      <c r="E3285" s="26"/>
      <c r="F3285" s="26"/>
      <c r="G3285" s="26"/>
      <c r="H3285" s="26"/>
      <c r="I3285" s="26"/>
      <c r="J3285" s="26"/>
      <c r="K3285" s="26"/>
      <c r="L3285" s="26"/>
      <c r="M3285" s="26"/>
      <c r="N3285" s="26"/>
      <c r="O3285" s="26"/>
      <c r="P3285" s="26"/>
      <c r="Q3285" s="26"/>
      <c r="R3285" s="26"/>
      <c r="S3285" s="63"/>
      <c r="T3285" s="26"/>
      <c r="U3285" s="25"/>
      <c r="V3285" s="24"/>
      <c r="W3285" s="24"/>
      <c r="X3285" s="26"/>
      <c r="Y3285" s="26"/>
      <c r="Z3285" s="26"/>
      <c r="AA3285" s="26"/>
      <c r="AB3285" s="26"/>
      <c r="AC3285" s="26"/>
      <c r="AD3285" s="26"/>
    </row>
    <row r="3286" spans="1:30" x14ac:dyDescent="0.25">
      <c r="A3286" s="26"/>
      <c r="B3286" s="26"/>
      <c r="C3286" s="26"/>
      <c r="D3286" s="26"/>
      <c r="E3286" s="26"/>
      <c r="F3286" s="26"/>
      <c r="G3286" s="26"/>
      <c r="H3286" s="26"/>
      <c r="I3286" s="26"/>
      <c r="J3286" s="26"/>
      <c r="K3286" s="26"/>
      <c r="L3286" s="26"/>
      <c r="M3286" s="26"/>
      <c r="N3286" s="26"/>
      <c r="O3286" s="26"/>
      <c r="P3286" s="26"/>
      <c r="Q3286" s="26"/>
      <c r="R3286" s="26"/>
      <c r="S3286" s="63"/>
      <c r="T3286" s="26"/>
      <c r="U3286" s="25"/>
      <c r="V3286" s="24"/>
      <c r="W3286" s="24"/>
      <c r="X3286" s="26"/>
      <c r="Y3286" s="26"/>
      <c r="Z3286" s="26"/>
      <c r="AA3286" s="26"/>
      <c r="AB3286" s="26"/>
      <c r="AC3286" s="26"/>
      <c r="AD3286" s="26"/>
    </row>
    <row r="3287" spans="1:30" x14ac:dyDescent="0.25">
      <c r="A3287" s="26"/>
      <c r="B3287" s="26"/>
      <c r="C3287" s="26"/>
      <c r="D3287" s="26"/>
      <c r="E3287" s="26"/>
      <c r="F3287" s="26"/>
      <c r="G3287" s="26"/>
      <c r="H3287" s="26"/>
      <c r="I3287" s="26"/>
      <c r="J3287" s="26"/>
      <c r="K3287" s="26"/>
      <c r="L3287" s="26"/>
      <c r="M3287" s="26"/>
      <c r="N3287" s="26"/>
      <c r="O3287" s="26"/>
      <c r="P3287" s="26"/>
      <c r="Q3287" s="26"/>
      <c r="R3287" s="26"/>
      <c r="S3287" s="63"/>
      <c r="T3287" s="26"/>
      <c r="U3287" s="25"/>
      <c r="V3287" s="24"/>
      <c r="W3287" s="24"/>
      <c r="X3287" s="26"/>
      <c r="Y3287" s="26"/>
      <c r="Z3287" s="26"/>
      <c r="AA3287" s="26"/>
      <c r="AB3287" s="26"/>
      <c r="AC3287" s="26"/>
      <c r="AD3287" s="26"/>
    </row>
    <row r="3288" spans="1:30" x14ac:dyDescent="0.25">
      <c r="A3288" s="26"/>
      <c r="B3288" s="26"/>
      <c r="C3288" s="26"/>
      <c r="D3288" s="26"/>
      <c r="E3288" s="26"/>
      <c r="F3288" s="26"/>
      <c r="G3288" s="26"/>
      <c r="H3288" s="26"/>
      <c r="I3288" s="26"/>
      <c r="J3288" s="26"/>
      <c r="K3288" s="26"/>
      <c r="L3288" s="26"/>
      <c r="M3288" s="26"/>
      <c r="N3288" s="26"/>
      <c r="O3288" s="26"/>
      <c r="P3288" s="26"/>
      <c r="Q3288" s="26"/>
      <c r="R3288" s="26"/>
      <c r="S3288" s="63"/>
      <c r="T3288" s="26"/>
      <c r="U3288" s="25"/>
      <c r="V3288" s="24"/>
      <c r="W3288" s="24"/>
      <c r="X3288" s="26"/>
      <c r="Y3288" s="26"/>
      <c r="Z3288" s="26"/>
      <c r="AA3288" s="26"/>
      <c r="AB3288" s="26"/>
      <c r="AC3288" s="26"/>
      <c r="AD3288" s="26"/>
    </row>
    <row r="3289" spans="1:30" x14ac:dyDescent="0.25">
      <c r="A3289" s="26"/>
      <c r="B3289" s="26"/>
      <c r="C3289" s="26"/>
      <c r="D3289" s="26"/>
      <c r="E3289" s="26"/>
      <c r="F3289" s="26"/>
      <c r="G3289" s="26"/>
      <c r="H3289" s="26"/>
      <c r="I3289" s="26"/>
      <c r="J3289" s="26"/>
      <c r="K3289" s="26"/>
      <c r="L3289" s="26"/>
      <c r="M3289" s="26"/>
      <c r="N3289" s="26"/>
      <c r="O3289" s="26"/>
      <c r="P3289" s="26"/>
      <c r="Q3289" s="26"/>
      <c r="R3289" s="26"/>
      <c r="S3289" s="63"/>
      <c r="T3289" s="26"/>
      <c r="U3289" s="25"/>
      <c r="V3289" s="24"/>
      <c r="W3289" s="24"/>
      <c r="X3289" s="26"/>
      <c r="Y3289" s="26"/>
      <c r="Z3289" s="26"/>
      <c r="AA3289" s="26"/>
      <c r="AB3289" s="26"/>
      <c r="AC3289" s="26"/>
      <c r="AD3289" s="26"/>
    </row>
    <row r="3290" spans="1:30" x14ac:dyDescent="0.25">
      <c r="A3290" s="26"/>
      <c r="B3290" s="26"/>
      <c r="C3290" s="26"/>
      <c r="D3290" s="26"/>
      <c r="E3290" s="26"/>
      <c r="F3290" s="26"/>
      <c r="G3290" s="26"/>
      <c r="H3290" s="26"/>
      <c r="I3290" s="26"/>
      <c r="J3290" s="26"/>
      <c r="K3290" s="26"/>
      <c r="L3290" s="26"/>
      <c r="M3290" s="26"/>
      <c r="N3290" s="26"/>
      <c r="O3290" s="26"/>
      <c r="P3290" s="26"/>
      <c r="Q3290" s="26"/>
      <c r="R3290" s="26"/>
      <c r="S3290" s="63"/>
      <c r="T3290" s="26"/>
      <c r="U3290" s="25"/>
      <c r="V3290" s="24"/>
      <c r="W3290" s="24"/>
      <c r="X3290" s="26"/>
      <c r="Y3290" s="26"/>
      <c r="Z3290" s="26"/>
      <c r="AA3290" s="26"/>
      <c r="AB3290" s="26"/>
      <c r="AC3290" s="26"/>
      <c r="AD3290" s="26"/>
    </row>
    <row r="3291" spans="1:30" x14ac:dyDescent="0.25">
      <c r="A3291" s="26"/>
      <c r="B3291" s="26"/>
      <c r="C3291" s="26"/>
      <c r="D3291" s="26"/>
      <c r="E3291" s="26"/>
      <c r="F3291" s="26"/>
      <c r="G3291" s="26"/>
      <c r="H3291" s="26"/>
      <c r="I3291" s="26"/>
      <c r="J3291" s="26"/>
      <c r="K3291" s="26"/>
      <c r="L3291" s="26"/>
      <c r="M3291" s="26"/>
      <c r="N3291" s="26"/>
      <c r="O3291" s="26"/>
      <c r="P3291" s="26"/>
      <c r="Q3291" s="26"/>
      <c r="R3291" s="26"/>
      <c r="S3291" s="63"/>
      <c r="T3291" s="26"/>
      <c r="U3291" s="25"/>
      <c r="V3291" s="24"/>
      <c r="W3291" s="24"/>
      <c r="X3291" s="26"/>
      <c r="Y3291" s="26"/>
      <c r="Z3291" s="26"/>
      <c r="AA3291" s="26"/>
      <c r="AB3291" s="26"/>
      <c r="AC3291" s="26"/>
      <c r="AD3291" s="26"/>
    </row>
    <row r="3292" spans="1:30" x14ac:dyDescent="0.25">
      <c r="A3292" s="26"/>
      <c r="B3292" s="26"/>
      <c r="C3292" s="26"/>
      <c r="D3292" s="26"/>
      <c r="E3292" s="26"/>
      <c r="F3292" s="26"/>
      <c r="G3292" s="26"/>
      <c r="H3292" s="26"/>
      <c r="I3292" s="26"/>
      <c r="J3292" s="26"/>
      <c r="K3292" s="26"/>
      <c r="L3292" s="26"/>
      <c r="M3292" s="26"/>
      <c r="N3292" s="26"/>
      <c r="O3292" s="26"/>
      <c r="P3292" s="26"/>
      <c r="Q3292" s="26"/>
      <c r="R3292" s="26"/>
      <c r="S3292" s="63"/>
      <c r="T3292" s="26"/>
      <c r="U3292" s="25"/>
      <c r="V3292" s="24"/>
      <c r="W3292" s="24"/>
      <c r="X3292" s="26"/>
      <c r="Y3292" s="26"/>
      <c r="Z3292" s="26"/>
      <c r="AA3292" s="26"/>
      <c r="AB3292" s="26"/>
      <c r="AC3292" s="26"/>
      <c r="AD3292" s="26"/>
    </row>
    <row r="3293" spans="1:30" x14ac:dyDescent="0.25">
      <c r="A3293" s="26"/>
      <c r="B3293" s="26"/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6"/>
      <c r="N3293" s="26"/>
      <c r="O3293" s="26"/>
      <c r="P3293" s="26"/>
      <c r="Q3293" s="26"/>
      <c r="R3293" s="26"/>
      <c r="S3293" s="63"/>
      <c r="T3293" s="26"/>
      <c r="U3293" s="25"/>
      <c r="V3293" s="24"/>
      <c r="W3293" s="24"/>
      <c r="X3293" s="26"/>
      <c r="Y3293" s="26"/>
      <c r="Z3293" s="26"/>
      <c r="AA3293" s="26"/>
      <c r="AB3293" s="26"/>
      <c r="AC3293" s="26"/>
      <c r="AD3293" s="26"/>
    </row>
    <row r="3294" spans="1:30" x14ac:dyDescent="0.25">
      <c r="A3294" s="26"/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  <c r="M3294" s="26"/>
      <c r="N3294" s="26"/>
      <c r="O3294" s="26"/>
      <c r="P3294" s="26"/>
      <c r="Q3294" s="26"/>
      <c r="R3294" s="26"/>
      <c r="S3294" s="63"/>
      <c r="T3294" s="26"/>
      <c r="U3294" s="25"/>
      <c r="V3294" s="24"/>
      <c r="W3294" s="24"/>
      <c r="X3294" s="26"/>
      <c r="Y3294" s="26"/>
      <c r="Z3294" s="26"/>
      <c r="AA3294" s="26"/>
      <c r="AB3294" s="26"/>
      <c r="AC3294" s="26"/>
      <c r="AD3294" s="26"/>
    </row>
    <row r="3295" spans="1:30" x14ac:dyDescent="0.25">
      <c r="A3295" s="26"/>
      <c r="B3295" s="26"/>
      <c r="C3295" s="26"/>
      <c r="D3295" s="26"/>
      <c r="E3295" s="26"/>
      <c r="F3295" s="26"/>
      <c r="G3295" s="26"/>
      <c r="H3295" s="26"/>
      <c r="I3295" s="26"/>
      <c r="J3295" s="26"/>
      <c r="K3295" s="26"/>
      <c r="L3295" s="26"/>
      <c r="M3295" s="26"/>
      <c r="N3295" s="26"/>
      <c r="O3295" s="26"/>
      <c r="P3295" s="26"/>
      <c r="Q3295" s="26"/>
      <c r="R3295" s="26"/>
      <c r="S3295" s="63"/>
      <c r="T3295" s="26"/>
      <c r="U3295" s="25"/>
      <c r="V3295" s="24"/>
      <c r="W3295" s="24"/>
      <c r="X3295" s="26"/>
      <c r="Y3295" s="26"/>
      <c r="Z3295" s="26"/>
      <c r="AA3295" s="26"/>
      <c r="AB3295" s="26"/>
      <c r="AC3295" s="26"/>
      <c r="AD3295" s="26"/>
    </row>
    <row r="3296" spans="1:30" x14ac:dyDescent="0.25">
      <c r="A3296" s="26"/>
      <c r="B3296" s="26"/>
      <c r="C3296" s="26"/>
      <c r="D3296" s="26"/>
      <c r="E3296" s="26"/>
      <c r="F3296" s="26"/>
      <c r="G3296" s="26"/>
      <c r="H3296" s="26"/>
      <c r="I3296" s="26"/>
      <c r="J3296" s="26"/>
      <c r="K3296" s="26"/>
      <c r="L3296" s="26"/>
      <c r="M3296" s="26"/>
      <c r="N3296" s="26"/>
      <c r="O3296" s="26"/>
      <c r="P3296" s="26"/>
      <c r="Q3296" s="26"/>
      <c r="R3296" s="26"/>
      <c r="S3296" s="63"/>
      <c r="T3296" s="26"/>
      <c r="U3296" s="25"/>
      <c r="V3296" s="24"/>
      <c r="W3296" s="24"/>
      <c r="X3296" s="26"/>
      <c r="Y3296" s="26"/>
      <c r="Z3296" s="26"/>
      <c r="AA3296" s="26"/>
      <c r="AB3296" s="26"/>
      <c r="AC3296" s="26"/>
      <c r="AD3296" s="26"/>
    </row>
    <row r="3297" spans="1:30" x14ac:dyDescent="0.25">
      <c r="A3297" s="26"/>
      <c r="B3297" s="26"/>
      <c r="C3297" s="26"/>
      <c r="D3297" s="26"/>
      <c r="E3297" s="26"/>
      <c r="F3297" s="26"/>
      <c r="G3297" s="26"/>
      <c r="H3297" s="26"/>
      <c r="I3297" s="26"/>
      <c r="J3297" s="26"/>
      <c r="K3297" s="26"/>
      <c r="L3297" s="26"/>
      <c r="M3297" s="26"/>
      <c r="N3297" s="26"/>
      <c r="O3297" s="26"/>
      <c r="P3297" s="26"/>
      <c r="Q3297" s="26"/>
      <c r="R3297" s="26"/>
      <c r="S3297" s="63"/>
      <c r="T3297" s="26"/>
      <c r="U3297" s="25"/>
      <c r="V3297" s="24"/>
      <c r="W3297" s="24"/>
      <c r="X3297" s="26"/>
      <c r="Y3297" s="26"/>
      <c r="Z3297" s="26"/>
      <c r="AA3297" s="26"/>
      <c r="AB3297" s="26"/>
      <c r="AC3297" s="26"/>
      <c r="AD3297" s="26"/>
    </row>
    <row r="3298" spans="1:30" x14ac:dyDescent="0.25">
      <c r="A3298" s="26"/>
      <c r="B3298" s="26"/>
      <c r="C3298" s="26"/>
      <c r="D3298" s="26"/>
      <c r="E3298" s="26"/>
      <c r="F3298" s="26"/>
      <c r="G3298" s="26"/>
      <c r="H3298" s="26"/>
      <c r="I3298" s="26"/>
      <c r="J3298" s="26"/>
      <c r="K3298" s="26"/>
      <c r="L3298" s="26"/>
      <c r="M3298" s="26"/>
      <c r="N3298" s="26"/>
      <c r="O3298" s="26"/>
      <c r="P3298" s="26"/>
      <c r="Q3298" s="26"/>
      <c r="R3298" s="26"/>
      <c r="S3298" s="63"/>
      <c r="T3298" s="26"/>
      <c r="U3298" s="25"/>
      <c r="V3298" s="24"/>
      <c r="W3298" s="24"/>
      <c r="X3298" s="26"/>
      <c r="Y3298" s="26"/>
      <c r="Z3298" s="26"/>
      <c r="AA3298" s="26"/>
      <c r="AB3298" s="26"/>
      <c r="AC3298" s="26"/>
      <c r="AD3298" s="26"/>
    </row>
    <row r="3299" spans="1:30" x14ac:dyDescent="0.25">
      <c r="A3299" s="26"/>
      <c r="B3299" s="26"/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6"/>
      <c r="N3299" s="26"/>
      <c r="O3299" s="26"/>
      <c r="P3299" s="26"/>
      <c r="Q3299" s="26"/>
      <c r="R3299" s="26"/>
      <c r="S3299" s="63"/>
      <c r="T3299" s="26"/>
      <c r="U3299" s="25"/>
      <c r="V3299" s="24"/>
      <c r="W3299" s="24"/>
      <c r="X3299" s="26"/>
      <c r="Y3299" s="26"/>
      <c r="Z3299" s="26"/>
      <c r="AA3299" s="26"/>
      <c r="AB3299" s="26"/>
      <c r="AC3299" s="26"/>
      <c r="AD3299" s="26"/>
    </row>
    <row r="3300" spans="1:30" x14ac:dyDescent="0.25">
      <c r="A3300" s="26"/>
      <c r="B3300" s="26"/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6"/>
      <c r="N3300" s="26"/>
      <c r="O3300" s="26"/>
      <c r="P3300" s="26"/>
      <c r="Q3300" s="26"/>
      <c r="R3300" s="26"/>
      <c r="S3300" s="63"/>
      <c r="T3300" s="26"/>
      <c r="U3300" s="25"/>
      <c r="V3300" s="24"/>
      <c r="W3300" s="24"/>
      <c r="X3300" s="26"/>
      <c r="Y3300" s="26"/>
      <c r="Z3300" s="26"/>
      <c r="AA3300" s="26"/>
      <c r="AB3300" s="26"/>
      <c r="AC3300" s="26"/>
      <c r="AD3300" s="26"/>
    </row>
    <row r="3301" spans="1:30" x14ac:dyDescent="0.25">
      <c r="A3301" s="26"/>
      <c r="B3301" s="26"/>
      <c r="C3301" s="26"/>
      <c r="D3301" s="26"/>
      <c r="E3301" s="26"/>
      <c r="F3301" s="26"/>
      <c r="G3301" s="26"/>
      <c r="H3301" s="26"/>
      <c r="I3301" s="26"/>
      <c r="J3301" s="26"/>
      <c r="K3301" s="26"/>
      <c r="L3301" s="26"/>
      <c r="M3301" s="26"/>
      <c r="N3301" s="26"/>
      <c r="O3301" s="26"/>
      <c r="P3301" s="26"/>
      <c r="Q3301" s="26"/>
      <c r="R3301" s="26"/>
      <c r="S3301" s="63"/>
      <c r="T3301" s="26"/>
      <c r="U3301" s="25"/>
      <c r="V3301" s="24"/>
      <c r="W3301" s="24"/>
      <c r="X3301" s="26"/>
      <c r="Y3301" s="26"/>
      <c r="Z3301" s="26"/>
      <c r="AA3301" s="26"/>
      <c r="AB3301" s="26"/>
      <c r="AC3301" s="26"/>
      <c r="AD3301" s="26"/>
    </row>
    <row r="3302" spans="1:30" x14ac:dyDescent="0.25">
      <c r="A3302" s="26"/>
      <c r="B3302" s="26"/>
      <c r="C3302" s="26"/>
      <c r="D3302" s="26"/>
      <c r="E3302" s="26"/>
      <c r="F3302" s="26"/>
      <c r="G3302" s="26"/>
      <c r="H3302" s="26"/>
      <c r="I3302" s="26"/>
      <c r="J3302" s="26"/>
      <c r="K3302" s="26"/>
      <c r="L3302" s="26"/>
      <c r="M3302" s="26"/>
      <c r="N3302" s="26"/>
      <c r="O3302" s="26"/>
      <c r="P3302" s="26"/>
      <c r="Q3302" s="26"/>
      <c r="R3302" s="26"/>
      <c r="S3302" s="63"/>
      <c r="T3302" s="26"/>
      <c r="U3302" s="25"/>
      <c r="V3302" s="24"/>
      <c r="W3302" s="24"/>
      <c r="X3302" s="26"/>
      <c r="Y3302" s="26"/>
      <c r="Z3302" s="26"/>
      <c r="AA3302" s="26"/>
      <c r="AB3302" s="26"/>
      <c r="AC3302" s="26"/>
      <c r="AD3302" s="26"/>
    </row>
    <row r="3303" spans="1:30" x14ac:dyDescent="0.25">
      <c r="A3303" s="26"/>
      <c r="B3303" s="26"/>
      <c r="C3303" s="26"/>
      <c r="D3303" s="26"/>
      <c r="E3303" s="26"/>
      <c r="F3303" s="26"/>
      <c r="G3303" s="26"/>
      <c r="H3303" s="26"/>
      <c r="I3303" s="26"/>
      <c r="J3303" s="26"/>
      <c r="K3303" s="26"/>
      <c r="L3303" s="26"/>
      <c r="M3303" s="26"/>
      <c r="N3303" s="26"/>
      <c r="O3303" s="26"/>
      <c r="P3303" s="26"/>
      <c r="Q3303" s="26"/>
      <c r="R3303" s="26"/>
      <c r="S3303" s="63"/>
      <c r="T3303" s="26"/>
      <c r="U3303" s="25"/>
      <c r="V3303" s="24"/>
      <c r="W3303" s="24"/>
      <c r="X3303" s="26"/>
      <c r="Y3303" s="26"/>
      <c r="Z3303" s="26"/>
      <c r="AA3303" s="26"/>
      <c r="AB3303" s="26"/>
      <c r="AC3303" s="26"/>
      <c r="AD3303" s="26"/>
    </row>
    <row r="3304" spans="1:30" x14ac:dyDescent="0.25">
      <c r="A3304" s="26"/>
      <c r="B3304" s="26"/>
      <c r="C3304" s="26"/>
      <c r="D3304" s="26"/>
      <c r="E3304" s="26"/>
      <c r="F3304" s="26"/>
      <c r="G3304" s="26"/>
      <c r="H3304" s="26"/>
      <c r="I3304" s="26"/>
      <c r="J3304" s="26"/>
      <c r="K3304" s="26"/>
      <c r="L3304" s="26"/>
      <c r="M3304" s="26"/>
      <c r="N3304" s="26"/>
      <c r="O3304" s="26"/>
      <c r="P3304" s="26"/>
      <c r="Q3304" s="26"/>
      <c r="R3304" s="26"/>
      <c r="S3304" s="63"/>
      <c r="T3304" s="26"/>
      <c r="U3304" s="25"/>
      <c r="V3304" s="24"/>
      <c r="W3304" s="24"/>
      <c r="X3304" s="26"/>
      <c r="Y3304" s="26"/>
      <c r="Z3304" s="26"/>
      <c r="AA3304" s="26"/>
      <c r="AB3304" s="26"/>
      <c r="AC3304" s="26"/>
      <c r="AD3304" s="26"/>
    </row>
    <row r="3305" spans="1:30" x14ac:dyDescent="0.25">
      <c r="A3305" s="26"/>
      <c r="B3305" s="26"/>
      <c r="C3305" s="26"/>
      <c r="D3305" s="26"/>
      <c r="E3305" s="26"/>
      <c r="F3305" s="26"/>
      <c r="G3305" s="26"/>
      <c r="H3305" s="26"/>
      <c r="I3305" s="26"/>
      <c r="J3305" s="26"/>
      <c r="K3305" s="26"/>
      <c r="L3305" s="26"/>
      <c r="M3305" s="26"/>
      <c r="N3305" s="26"/>
      <c r="O3305" s="26"/>
      <c r="P3305" s="26"/>
      <c r="Q3305" s="26"/>
      <c r="R3305" s="26"/>
      <c r="S3305" s="63"/>
      <c r="T3305" s="26"/>
      <c r="U3305" s="25"/>
      <c r="V3305" s="24"/>
      <c r="W3305" s="24"/>
      <c r="X3305" s="26"/>
      <c r="Y3305" s="26"/>
      <c r="Z3305" s="26"/>
      <c r="AA3305" s="26"/>
      <c r="AB3305" s="26"/>
      <c r="AC3305" s="26"/>
      <c r="AD3305" s="26"/>
    </row>
    <row r="3306" spans="1:30" x14ac:dyDescent="0.25">
      <c r="A3306" s="26"/>
      <c r="B3306" s="26"/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6"/>
      <c r="N3306" s="26"/>
      <c r="O3306" s="26"/>
      <c r="P3306" s="26"/>
      <c r="Q3306" s="26"/>
      <c r="R3306" s="26"/>
      <c r="S3306" s="63"/>
      <c r="T3306" s="26"/>
      <c r="U3306" s="25"/>
      <c r="V3306" s="24"/>
      <c r="W3306" s="24"/>
      <c r="X3306" s="26"/>
      <c r="Y3306" s="26"/>
      <c r="Z3306" s="26"/>
      <c r="AA3306" s="26"/>
      <c r="AB3306" s="26"/>
      <c r="AC3306" s="26"/>
      <c r="AD3306" s="26"/>
    </row>
    <row r="3307" spans="1:30" x14ac:dyDescent="0.25">
      <c r="A3307" s="26"/>
      <c r="B3307" s="26"/>
      <c r="C3307" s="26"/>
      <c r="D3307" s="26"/>
      <c r="E3307" s="26"/>
      <c r="F3307" s="26"/>
      <c r="G3307" s="26"/>
      <c r="H3307" s="26"/>
      <c r="I3307" s="26"/>
      <c r="J3307" s="26"/>
      <c r="K3307" s="26"/>
      <c r="L3307" s="26"/>
      <c r="M3307" s="26"/>
      <c r="N3307" s="26"/>
      <c r="O3307" s="26"/>
      <c r="P3307" s="26"/>
      <c r="Q3307" s="26"/>
      <c r="R3307" s="26"/>
      <c r="S3307" s="63"/>
      <c r="T3307" s="26"/>
      <c r="U3307" s="25"/>
      <c r="V3307" s="24"/>
      <c r="W3307" s="24"/>
      <c r="X3307" s="26"/>
      <c r="Y3307" s="26"/>
      <c r="Z3307" s="26"/>
      <c r="AA3307" s="26"/>
      <c r="AB3307" s="26"/>
      <c r="AC3307" s="26"/>
      <c r="AD3307" s="26"/>
    </row>
    <row r="3308" spans="1:30" x14ac:dyDescent="0.25">
      <c r="A3308" s="26"/>
      <c r="B3308" s="26"/>
      <c r="C3308" s="26"/>
      <c r="D3308" s="26"/>
      <c r="E3308" s="26"/>
      <c r="F3308" s="26"/>
      <c r="G3308" s="26"/>
      <c r="H3308" s="26"/>
      <c r="I3308" s="26"/>
      <c r="J3308" s="26"/>
      <c r="K3308" s="26"/>
      <c r="L3308" s="26"/>
      <c r="M3308" s="26"/>
      <c r="N3308" s="26"/>
      <c r="O3308" s="26"/>
      <c r="P3308" s="26"/>
      <c r="Q3308" s="26"/>
      <c r="R3308" s="26"/>
      <c r="S3308" s="63"/>
      <c r="T3308" s="26"/>
      <c r="U3308" s="25"/>
      <c r="V3308" s="24"/>
      <c r="W3308" s="24"/>
      <c r="X3308" s="26"/>
      <c r="Y3308" s="26"/>
      <c r="Z3308" s="26"/>
      <c r="AA3308" s="26"/>
      <c r="AB3308" s="26"/>
      <c r="AC3308" s="26"/>
      <c r="AD3308" s="26"/>
    </row>
    <row r="3309" spans="1:30" x14ac:dyDescent="0.25">
      <c r="A3309" s="26"/>
      <c r="B3309" s="26"/>
      <c r="C3309" s="26"/>
      <c r="D3309" s="26"/>
      <c r="E3309" s="26"/>
      <c r="F3309" s="26"/>
      <c r="G3309" s="26"/>
      <c r="H3309" s="26"/>
      <c r="I3309" s="26"/>
      <c r="J3309" s="26"/>
      <c r="K3309" s="26"/>
      <c r="L3309" s="26"/>
      <c r="M3309" s="26"/>
      <c r="N3309" s="26"/>
      <c r="O3309" s="26"/>
      <c r="P3309" s="26"/>
      <c r="Q3309" s="26"/>
      <c r="R3309" s="26"/>
      <c r="S3309" s="63"/>
      <c r="T3309" s="26"/>
      <c r="U3309" s="25"/>
      <c r="V3309" s="24"/>
      <c r="W3309" s="24"/>
      <c r="X3309" s="26"/>
      <c r="Y3309" s="26"/>
      <c r="Z3309" s="26"/>
      <c r="AA3309" s="26"/>
      <c r="AB3309" s="26"/>
      <c r="AC3309" s="26"/>
      <c r="AD3309" s="26"/>
    </row>
    <row r="3310" spans="1:30" x14ac:dyDescent="0.25">
      <c r="A3310" s="26"/>
      <c r="B3310" s="26"/>
      <c r="C3310" s="26"/>
      <c r="D3310" s="26"/>
      <c r="E3310" s="26"/>
      <c r="F3310" s="26"/>
      <c r="G3310" s="26"/>
      <c r="H3310" s="26"/>
      <c r="I3310" s="26"/>
      <c r="J3310" s="26"/>
      <c r="K3310" s="26"/>
      <c r="L3310" s="26"/>
      <c r="M3310" s="26"/>
      <c r="N3310" s="26"/>
      <c r="O3310" s="26"/>
      <c r="P3310" s="26"/>
      <c r="Q3310" s="26"/>
      <c r="R3310" s="26"/>
      <c r="S3310" s="63"/>
      <c r="T3310" s="26"/>
      <c r="U3310" s="25"/>
      <c r="V3310" s="24"/>
      <c r="W3310" s="24"/>
      <c r="X3310" s="26"/>
      <c r="Y3310" s="26"/>
      <c r="Z3310" s="26"/>
      <c r="AA3310" s="26"/>
      <c r="AB3310" s="26"/>
      <c r="AC3310" s="26"/>
      <c r="AD3310" s="26"/>
    </row>
    <row r="3311" spans="1:30" x14ac:dyDescent="0.25">
      <c r="A3311" s="26"/>
      <c r="B3311" s="26"/>
      <c r="C3311" s="26"/>
      <c r="D3311" s="26"/>
      <c r="E3311" s="26"/>
      <c r="F3311" s="26"/>
      <c r="G3311" s="26"/>
      <c r="H3311" s="26"/>
      <c r="I3311" s="26"/>
      <c r="J3311" s="26"/>
      <c r="K3311" s="26"/>
      <c r="L3311" s="26"/>
      <c r="M3311" s="26"/>
      <c r="N3311" s="26"/>
      <c r="O3311" s="26"/>
      <c r="P3311" s="26"/>
      <c r="Q3311" s="26"/>
      <c r="R3311" s="26"/>
      <c r="S3311" s="63"/>
      <c r="T3311" s="26"/>
      <c r="U3311" s="25"/>
      <c r="V3311" s="24"/>
      <c r="W3311" s="24"/>
      <c r="X3311" s="26"/>
      <c r="Y3311" s="26"/>
      <c r="Z3311" s="26"/>
      <c r="AA3311" s="26"/>
      <c r="AB3311" s="26"/>
      <c r="AC3311" s="26"/>
      <c r="AD3311" s="26"/>
    </row>
    <row r="3312" spans="1:30" x14ac:dyDescent="0.25">
      <c r="A3312" s="26"/>
      <c r="B3312" s="26"/>
      <c r="C3312" s="26"/>
      <c r="D3312" s="26"/>
      <c r="E3312" s="26"/>
      <c r="F3312" s="26"/>
      <c r="G3312" s="26"/>
      <c r="H3312" s="26"/>
      <c r="I3312" s="26"/>
      <c r="J3312" s="26"/>
      <c r="K3312" s="26"/>
      <c r="L3312" s="26"/>
      <c r="M3312" s="26"/>
      <c r="N3312" s="26"/>
      <c r="O3312" s="26"/>
      <c r="P3312" s="26"/>
      <c r="Q3312" s="26"/>
      <c r="R3312" s="26"/>
      <c r="S3312" s="63"/>
      <c r="T3312" s="26"/>
      <c r="U3312" s="25"/>
      <c r="V3312" s="24"/>
      <c r="W3312" s="24"/>
      <c r="X3312" s="26"/>
      <c r="Y3312" s="26"/>
      <c r="Z3312" s="26"/>
      <c r="AA3312" s="26"/>
      <c r="AB3312" s="26"/>
      <c r="AC3312" s="26"/>
      <c r="AD3312" s="26"/>
    </row>
    <row r="3313" spans="1:30" x14ac:dyDescent="0.25">
      <c r="A3313" s="26"/>
      <c r="B3313" s="26"/>
      <c r="C3313" s="26"/>
      <c r="D3313" s="26"/>
      <c r="E3313" s="26"/>
      <c r="F3313" s="26"/>
      <c r="G3313" s="26"/>
      <c r="H3313" s="26"/>
      <c r="I3313" s="26"/>
      <c r="J3313" s="26"/>
      <c r="K3313" s="26"/>
      <c r="L3313" s="26"/>
      <c r="M3313" s="26"/>
      <c r="N3313" s="26"/>
      <c r="O3313" s="26"/>
      <c r="P3313" s="26"/>
      <c r="Q3313" s="26"/>
      <c r="R3313" s="26"/>
      <c r="S3313" s="63"/>
      <c r="T3313" s="26"/>
      <c r="U3313" s="25"/>
      <c r="V3313" s="24"/>
      <c r="W3313" s="24"/>
      <c r="X3313" s="26"/>
      <c r="Y3313" s="26"/>
      <c r="Z3313" s="26"/>
      <c r="AA3313" s="26"/>
      <c r="AB3313" s="26"/>
      <c r="AC3313" s="26"/>
      <c r="AD3313" s="26"/>
    </row>
    <row r="3314" spans="1:30" x14ac:dyDescent="0.25">
      <c r="A3314" s="26"/>
      <c r="B3314" s="26"/>
      <c r="C3314" s="26"/>
      <c r="D3314" s="26"/>
      <c r="E3314" s="26"/>
      <c r="F3314" s="26"/>
      <c r="G3314" s="26"/>
      <c r="H3314" s="26"/>
      <c r="I3314" s="26"/>
      <c r="J3314" s="26"/>
      <c r="K3314" s="26"/>
      <c r="L3314" s="26"/>
      <c r="M3314" s="26"/>
      <c r="N3314" s="26"/>
      <c r="O3314" s="26"/>
      <c r="P3314" s="26"/>
      <c r="Q3314" s="26"/>
      <c r="R3314" s="26"/>
      <c r="S3314" s="63"/>
      <c r="T3314" s="26"/>
      <c r="U3314" s="25"/>
      <c r="V3314" s="24"/>
      <c r="W3314" s="24"/>
      <c r="X3314" s="26"/>
      <c r="Y3314" s="26"/>
      <c r="Z3314" s="26"/>
      <c r="AA3314" s="26"/>
      <c r="AB3314" s="26"/>
      <c r="AC3314" s="26"/>
      <c r="AD3314" s="26"/>
    </row>
    <row r="3315" spans="1:30" x14ac:dyDescent="0.25">
      <c r="A3315" s="26"/>
      <c r="B3315" s="26"/>
      <c r="C3315" s="26"/>
      <c r="D3315" s="26"/>
      <c r="E3315" s="26"/>
      <c r="F3315" s="26"/>
      <c r="G3315" s="26"/>
      <c r="H3315" s="26"/>
      <c r="I3315" s="26"/>
      <c r="J3315" s="26"/>
      <c r="K3315" s="26"/>
      <c r="L3315" s="26"/>
      <c r="M3315" s="26"/>
      <c r="N3315" s="26"/>
      <c r="O3315" s="26"/>
      <c r="P3315" s="26"/>
      <c r="Q3315" s="26"/>
      <c r="R3315" s="26"/>
      <c r="S3315" s="63"/>
      <c r="T3315" s="26"/>
      <c r="U3315" s="25"/>
      <c r="V3315" s="24"/>
      <c r="W3315" s="24"/>
      <c r="X3315" s="26"/>
      <c r="Y3315" s="26"/>
      <c r="Z3315" s="26"/>
      <c r="AA3315" s="26"/>
      <c r="AB3315" s="26"/>
      <c r="AC3315" s="26"/>
      <c r="AD3315" s="26"/>
    </row>
    <row r="3316" spans="1:30" x14ac:dyDescent="0.25">
      <c r="A3316" s="26"/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  <c r="M3316" s="26"/>
      <c r="N3316" s="26"/>
      <c r="O3316" s="26"/>
      <c r="P3316" s="26"/>
      <c r="Q3316" s="26"/>
      <c r="R3316" s="26"/>
      <c r="S3316" s="63"/>
      <c r="T3316" s="26"/>
      <c r="U3316" s="25"/>
      <c r="V3316" s="24"/>
      <c r="W3316" s="24"/>
      <c r="X3316" s="26"/>
      <c r="Y3316" s="26"/>
      <c r="Z3316" s="26"/>
      <c r="AA3316" s="26"/>
      <c r="AB3316" s="26"/>
      <c r="AC3316" s="26"/>
      <c r="AD3316" s="26"/>
    </row>
    <row r="3317" spans="1:30" x14ac:dyDescent="0.25">
      <c r="A3317" s="26"/>
      <c r="B3317" s="26"/>
      <c r="C3317" s="26"/>
      <c r="D3317" s="26"/>
      <c r="E3317" s="26"/>
      <c r="F3317" s="26"/>
      <c r="G3317" s="26"/>
      <c r="H3317" s="26"/>
      <c r="I3317" s="26"/>
      <c r="J3317" s="26"/>
      <c r="K3317" s="26"/>
      <c r="L3317" s="26"/>
      <c r="M3317" s="26"/>
      <c r="N3317" s="26"/>
      <c r="O3317" s="26"/>
      <c r="P3317" s="26"/>
      <c r="Q3317" s="26"/>
      <c r="R3317" s="26"/>
      <c r="S3317" s="63"/>
      <c r="T3317" s="26"/>
      <c r="U3317" s="25"/>
      <c r="V3317" s="24"/>
      <c r="W3317" s="24"/>
      <c r="X3317" s="26"/>
      <c r="Y3317" s="26"/>
      <c r="Z3317" s="26"/>
      <c r="AA3317" s="26"/>
      <c r="AB3317" s="26"/>
      <c r="AC3317" s="26"/>
      <c r="AD3317" s="26"/>
    </row>
    <row r="3318" spans="1:30" x14ac:dyDescent="0.25">
      <c r="A3318" s="26"/>
      <c r="B3318" s="26"/>
      <c r="C3318" s="26"/>
      <c r="D3318" s="26"/>
      <c r="E3318" s="26"/>
      <c r="F3318" s="26"/>
      <c r="G3318" s="26"/>
      <c r="H3318" s="26"/>
      <c r="I3318" s="26"/>
      <c r="J3318" s="26"/>
      <c r="K3318" s="26"/>
      <c r="L3318" s="26"/>
      <c r="M3318" s="26"/>
      <c r="N3318" s="26"/>
      <c r="O3318" s="26"/>
      <c r="P3318" s="26"/>
      <c r="Q3318" s="26"/>
      <c r="R3318" s="26"/>
      <c r="S3318" s="63"/>
      <c r="T3318" s="26"/>
      <c r="U3318" s="25"/>
      <c r="V3318" s="24"/>
      <c r="W3318" s="24"/>
      <c r="X3318" s="26"/>
      <c r="Y3318" s="26"/>
      <c r="Z3318" s="26"/>
      <c r="AA3318" s="26"/>
      <c r="AB3318" s="26"/>
      <c r="AC3318" s="26"/>
      <c r="AD3318" s="26"/>
    </row>
    <row r="3319" spans="1:30" x14ac:dyDescent="0.25">
      <c r="A3319" s="26"/>
      <c r="B3319" s="26"/>
      <c r="C3319" s="26"/>
      <c r="D3319" s="26"/>
      <c r="E3319" s="26"/>
      <c r="F3319" s="26"/>
      <c r="G3319" s="26"/>
      <c r="H3319" s="26"/>
      <c r="I3319" s="26"/>
      <c r="J3319" s="26"/>
      <c r="K3319" s="26"/>
      <c r="L3319" s="26"/>
      <c r="M3319" s="26"/>
      <c r="N3319" s="26"/>
      <c r="O3319" s="26"/>
      <c r="P3319" s="26"/>
      <c r="Q3319" s="26"/>
      <c r="R3319" s="26"/>
      <c r="S3319" s="63"/>
      <c r="T3319" s="26"/>
      <c r="U3319" s="25"/>
      <c r="V3319" s="24"/>
      <c r="W3319" s="24"/>
      <c r="X3319" s="26"/>
      <c r="Y3319" s="26"/>
      <c r="Z3319" s="26"/>
      <c r="AA3319" s="26"/>
      <c r="AB3319" s="26"/>
      <c r="AC3319" s="26"/>
      <c r="AD3319" s="26"/>
    </row>
    <row r="3320" spans="1:30" x14ac:dyDescent="0.25">
      <c r="A3320" s="26"/>
      <c r="B3320" s="26"/>
      <c r="C3320" s="26"/>
      <c r="D3320" s="26"/>
      <c r="E3320" s="26"/>
      <c r="F3320" s="26"/>
      <c r="G3320" s="26"/>
      <c r="H3320" s="26"/>
      <c r="I3320" s="26"/>
      <c r="J3320" s="26"/>
      <c r="K3320" s="26"/>
      <c r="L3320" s="26"/>
      <c r="M3320" s="26"/>
      <c r="N3320" s="26"/>
      <c r="O3320" s="26"/>
      <c r="P3320" s="26"/>
      <c r="Q3320" s="26"/>
      <c r="R3320" s="26"/>
      <c r="S3320" s="63"/>
      <c r="T3320" s="26"/>
      <c r="U3320" s="25"/>
      <c r="V3320" s="24"/>
      <c r="W3320" s="24"/>
      <c r="X3320" s="26"/>
      <c r="Y3320" s="26"/>
      <c r="Z3320" s="26"/>
      <c r="AA3320" s="26"/>
      <c r="AB3320" s="26"/>
      <c r="AC3320" s="26"/>
      <c r="AD3320" s="26"/>
    </row>
    <row r="3321" spans="1:30" x14ac:dyDescent="0.25">
      <c r="A3321" s="26"/>
      <c r="B3321" s="26"/>
      <c r="C3321" s="26"/>
      <c r="D3321" s="26"/>
      <c r="E3321" s="26"/>
      <c r="F3321" s="26"/>
      <c r="G3321" s="26"/>
      <c r="H3321" s="26"/>
      <c r="I3321" s="26"/>
      <c r="J3321" s="26"/>
      <c r="K3321" s="26"/>
      <c r="L3321" s="26"/>
      <c r="M3321" s="26"/>
      <c r="N3321" s="26"/>
      <c r="O3321" s="26"/>
      <c r="P3321" s="26"/>
      <c r="Q3321" s="26"/>
      <c r="R3321" s="26"/>
      <c r="S3321" s="63"/>
      <c r="T3321" s="26"/>
      <c r="U3321" s="25"/>
      <c r="V3321" s="24"/>
      <c r="W3321" s="24"/>
      <c r="X3321" s="26"/>
      <c r="Y3321" s="26"/>
      <c r="Z3321" s="26"/>
      <c r="AA3321" s="26"/>
      <c r="AB3321" s="26"/>
      <c r="AC3321" s="26"/>
      <c r="AD3321" s="26"/>
    </row>
    <row r="3322" spans="1:30" x14ac:dyDescent="0.25">
      <c r="A3322" s="26"/>
      <c r="B3322" s="26"/>
      <c r="C3322" s="26"/>
      <c r="D3322" s="26"/>
      <c r="E3322" s="26"/>
      <c r="F3322" s="26"/>
      <c r="G3322" s="26"/>
      <c r="H3322" s="26"/>
      <c r="I3322" s="26"/>
      <c r="J3322" s="26"/>
      <c r="K3322" s="26"/>
      <c r="L3322" s="26"/>
      <c r="M3322" s="26"/>
      <c r="N3322" s="26"/>
      <c r="O3322" s="26"/>
      <c r="P3322" s="26"/>
      <c r="Q3322" s="26"/>
      <c r="R3322" s="26"/>
      <c r="S3322" s="63"/>
      <c r="T3322" s="26"/>
      <c r="U3322" s="25"/>
      <c r="V3322" s="24"/>
      <c r="W3322" s="24"/>
      <c r="X3322" s="26"/>
      <c r="Y3322" s="26"/>
      <c r="Z3322" s="26"/>
      <c r="AA3322" s="26"/>
      <c r="AB3322" s="26"/>
      <c r="AC3322" s="26"/>
      <c r="AD3322" s="26"/>
    </row>
    <row r="3323" spans="1:30" x14ac:dyDescent="0.25">
      <c r="A3323" s="26"/>
      <c r="B3323" s="26"/>
      <c r="C3323" s="26"/>
      <c r="D3323" s="26"/>
      <c r="E3323" s="26"/>
      <c r="F3323" s="26"/>
      <c r="G3323" s="26"/>
      <c r="H3323" s="26"/>
      <c r="I3323" s="26"/>
      <c r="J3323" s="26"/>
      <c r="K3323" s="26"/>
      <c r="L3323" s="26"/>
      <c r="M3323" s="26"/>
      <c r="N3323" s="26"/>
      <c r="O3323" s="26"/>
      <c r="P3323" s="26"/>
      <c r="Q3323" s="26"/>
      <c r="R3323" s="26"/>
      <c r="S3323" s="63"/>
      <c r="T3323" s="26"/>
      <c r="U3323" s="25"/>
      <c r="V3323" s="24"/>
      <c r="W3323" s="24"/>
      <c r="X3323" s="26"/>
      <c r="Y3323" s="26"/>
      <c r="Z3323" s="26"/>
      <c r="AA3323" s="26"/>
      <c r="AB3323" s="26"/>
      <c r="AC3323" s="26"/>
      <c r="AD3323" s="26"/>
    </row>
    <row r="3324" spans="1:30" x14ac:dyDescent="0.25">
      <c r="A3324" s="26"/>
      <c r="B3324" s="26"/>
      <c r="C3324" s="26"/>
      <c r="D3324" s="26"/>
      <c r="E3324" s="26"/>
      <c r="F3324" s="26"/>
      <c r="G3324" s="26"/>
      <c r="H3324" s="26"/>
      <c r="I3324" s="26"/>
      <c r="J3324" s="26"/>
      <c r="K3324" s="26"/>
      <c r="L3324" s="26"/>
      <c r="M3324" s="26"/>
      <c r="N3324" s="26"/>
      <c r="O3324" s="26"/>
      <c r="P3324" s="26"/>
      <c r="Q3324" s="26"/>
      <c r="R3324" s="26"/>
      <c r="S3324" s="63"/>
      <c r="T3324" s="26"/>
      <c r="U3324" s="25"/>
      <c r="V3324" s="24"/>
      <c r="W3324" s="24"/>
      <c r="X3324" s="26"/>
      <c r="Y3324" s="26"/>
      <c r="Z3324" s="26"/>
      <c r="AA3324" s="26"/>
      <c r="AB3324" s="26"/>
      <c r="AC3324" s="26"/>
      <c r="AD3324" s="26"/>
    </row>
    <row r="3325" spans="1:30" x14ac:dyDescent="0.25">
      <c r="A3325" s="26"/>
      <c r="B3325" s="26"/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6"/>
      <c r="N3325" s="26"/>
      <c r="O3325" s="26"/>
      <c r="P3325" s="26"/>
      <c r="Q3325" s="26"/>
      <c r="R3325" s="26"/>
      <c r="S3325" s="63"/>
      <c r="T3325" s="26"/>
      <c r="U3325" s="25"/>
      <c r="V3325" s="24"/>
      <c r="W3325" s="24"/>
      <c r="X3325" s="26"/>
      <c r="Y3325" s="26"/>
      <c r="Z3325" s="26"/>
      <c r="AA3325" s="26"/>
      <c r="AB3325" s="26"/>
      <c r="AC3325" s="26"/>
      <c r="AD3325" s="26"/>
    </row>
    <row r="3326" spans="1:30" x14ac:dyDescent="0.25">
      <c r="A3326" s="26"/>
      <c r="B3326" s="26"/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6"/>
      <c r="N3326" s="26"/>
      <c r="O3326" s="26"/>
      <c r="P3326" s="26"/>
      <c r="Q3326" s="26"/>
      <c r="R3326" s="26"/>
      <c r="S3326" s="63"/>
      <c r="T3326" s="26"/>
      <c r="U3326" s="33"/>
      <c r="V3326" s="24"/>
      <c r="W3326" s="24"/>
      <c r="X3326" s="26"/>
      <c r="Y3326" s="26"/>
      <c r="Z3326" s="26"/>
      <c r="AA3326" s="26"/>
      <c r="AB3326" s="26"/>
      <c r="AC3326" s="26"/>
      <c r="AD3326" s="26"/>
    </row>
    <row r="3327" spans="1:30" x14ac:dyDescent="0.25">
      <c r="A3327" s="26"/>
      <c r="B3327" s="26"/>
      <c r="C3327" s="26"/>
      <c r="D3327" s="26"/>
      <c r="E3327" s="26"/>
      <c r="F3327" s="26"/>
      <c r="G3327" s="26"/>
      <c r="H3327" s="26"/>
      <c r="I3327" s="26"/>
      <c r="J3327" s="26"/>
      <c r="K3327" s="26"/>
      <c r="L3327" s="26"/>
      <c r="M3327" s="26"/>
      <c r="N3327" s="26"/>
      <c r="O3327" s="26"/>
      <c r="P3327" s="26"/>
      <c r="Q3327" s="26"/>
      <c r="R3327" s="26"/>
      <c r="S3327" s="63"/>
      <c r="T3327" s="26"/>
      <c r="U3327" s="33"/>
      <c r="V3327" s="24"/>
      <c r="W3327" s="24"/>
      <c r="X3327" s="26"/>
      <c r="Y3327" s="26"/>
      <c r="Z3327" s="26"/>
      <c r="AA3327" s="26"/>
      <c r="AB3327" s="26"/>
      <c r="AC3327" s="26"/>
      <c r="AD3327" s="26"/>
    </row>
    <row r="3328" spans="1:30" x14ac:dyDescent="0.25">
      <c r="A3328" s="26"/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  <c r="M3328" s="26"/>
      <c r="N3328" s="26"/>
      <c r="O3328" s="26"/>
      <c r="P3328" s="26"/>
      <c r="Q3328" s="26"/>
      <c r="R3328" s="26"/>
      <c r="S3328" s="63"/>
      <c r="T3328" s="26"/>
      <c r="U3328" s="25"/>
      <c r="V3328" s="24"/>
      <c r="W3328" s="24"/>
      <c r="X3328" s="26"/>
      <c r="Y3328" s="26"/>
      <c r="Z3328" s="26"/>
      <c r="AA3328" s="26"/>
      <c r="AB3328" s="26"/>
      <c r="AC3328" s="26"/>
      <c r="AD3328" s="26"/>
    </row>
    <row r="3329" spans="1:30" x14ac:dyDescent="0.25">
      <c r="A3329" s="26"/>
      <c r="B3329" s="26"/>
      <c r="C3329" s="26"/>
      <c r="D3329" s="26"/>
      <c r="E3329" s="26"/>
      <c r="F3329" s="26"/>
      <c r="G3329" s="26"/>
      <c r="H3329" s="26"/>
      <c r="I3329" s="26"/>
      <c r="J3329" s="26"/>
      <c r="K3329" s="26"/>
      <c r="L3329" s="26"/>
      <c r="M3329" s="26"/>
      <c r="N3329" s="26"/>
      <c r="O3329" s="26"/>
      <c r="P3329" s="26"/>
      <c r="Q3329" s="26"/>
      <c r="R3329" s="26"/>
      <c r="S3329" s="63"/>
      <c r="T3329" s="26"/>
      <c r="U3329" s="33"/>
      <c r="V3329" s="24"/>
      <c r="W3329" s="24"/>
      <c r="X3329" s="26"/>
      <c r="Y3329" s="26"/>
      <c r="Z3329" s="26"/>
      <c r="AA3329" s="26"/>
      <c r="AB3329" s="26"/>
      <c r="AC3329" s="26"/>
      <c r="AD3329" s="26"/>
    </row>
    <row r="3330" spans="1:30" x14ac:dyDescent="0.25">
      <c r="A3330" s="26"/>
      <c r="B3330" s="26"/>
      <c r="C3330" s="26"/>
      <c r="D3330" s="26"/>
      <c r="E3330" s="26"/>
      <c r="F3330" s="26"/>
      <c r="G3330" s="26"/>
      <c r="H3330" s="26"/>
      <c r="I3330" s="26"/>
      <c r="J3330" s="26"/>
      <c r="K3330" s="26"/>
      <c r="L3330" s="26"/>
      <c r="M3330" s="26"/>
      <c r="N3330" s="26"/>
      <c r="O3330" s="26"/>
      <c r="P3330" s="26"/>
      <c r="Q3330" s="26"/>
      <c r="R3330" s="26"/>
      <c r="S3330" s="63"/>
      <c r="T3330" s="26"/>
      <c r="U3330" s="33"/>
      <c r="V3330" s="24"/>
      <c r="W3330" s="24"/>
      <c r="X3330" s="26"/>
      <c r="Y3330" s="26"/>
      <c r="Z3330" s="26"/>
      <c r="AA3330" s="26"/>
      <c r="AB3330" s="26"/>
      <c r="AC3330" s="26"/>
      <c r="AD3330" s="26"/>
    </row>
    <row r="3331" spans="1:30" x14ac:dyDescent="0.25">
      <c r="A3331" s="26"/>
      <c r="B3331" s="26"/>
      <c r="C3331" s="26"/>
      <c r="D3331" s="26"/>
      <c r="E3331" s="26"/>
      <c r="F3331" s="26"/>
      <c r="G3331" s="26"/>
      <c r="H3331" s="26"/>
      <c r="I3331" s="26"/>
      <c r="J3331" s="26"/>
      <c r="K3331" s="26"/>
      <c r="L3331" s="26"/>
      <c r="M3331" s="26"/>
      <c r="N3331" s="26"/>
      <c r="O3331" s="26"/>
      <c r="P3331" s="26"/>
      <c r="Q3331" s="26"/>
      <c r="R3331" s="26"/>
      <c r="S3331" s="63"/>
      <c r="T3331" s="26"/>
      <c r="U3331" s="33"/>
      <c r="V3331" s="24"/>
      <c r="W3331" s="24"/>
      <c r="X3331" s="26"/>
      <c r="Y3331" s="26"/>
      <c r="Z3331" s="26"/>
      <c r="AA3331" s="26"/>
      <c r="AB3331" s="26"/>
      <c r="AC3331" s="26"/>
      <c r="AD3331" s="26"/>
    </row>
    <row r="3332" spans="1:30" x14ac:dyDescent="0.25">
      <c r="A3332" s="26"/>
      <c r="B3332" s="26"/>
      <c r="C3332" s="26"/>
      <c r="D3332" s="26"/>
      <c r="E3332" s="26"/>
      <c r="F3332" s="26"/>
      <c r="G3332" s="26"/>
      <c r="H3332" s="26"/>
      <c r="I3332" s="26"/>
      <c r="J3332" s="26"/>
      <c r="K3332" s="26"/>
      <c r="L3332" s="26"/>
      <c r="M3332" s="26"/>
      <c r="N3332" s="26"/>
      <c r="O3332" s="26"/>
      <c r="P3332" s="26"/>
      <c r="Q3332" s="26"/>
      <c r="R3332" s="26"/>
      <c r="S3332" s="63"/>
      <c r="T3332" s="26"/>
      <c r="U3332" s="33"/>
      <c r="V3332" s="24"/>
      <c r="W3332" s="24"/>
      <c r="X3332" s="26"/>
      <c r="Y3332" s="26"/>
      <c r="Z3332" s="26"/>
      <c r="AA3332" s="26"/>
      <c r="AB3332" s="26"/>
      <c r="AC3332" s="26"/>
      <c r="AD3332" s="26"/>
    </row>
    <row r="3333" spans="1:30" x14ac:dyDescent="0.25">
      <c r="A3333" s="26"/>
      <c r="B3333" s="26"/>
      <c r="C3333" s="26"/>
      <c r="D3333" s="26"/>
      <c r="E3333" s="26"/>
      <c r="F3333" s="26"/>
      <c r="G3333" s="26"/>
      <c r="H3333" s="26"/>
      <c r="I3333" s="26"/>
      <c r="J3333" s="26"/>
      <c r="K3333" s="26"/>
      <c r="L3333" s="26"/>
      <c r="M3333" s="26"/>
      <c r="N3333" s="26"/>
      <c r="O3333" s="26"/>
      <c r="P3333" s="26"/>
      <c r="Q3333" s="26"/>
      <c r="R3333" s="26"/>
      <c r="S3333" s="63"/>
      <c r="T3333" s="26"/>
      <c r="U3333" s="33"/>
      <c r="V3333" s="24"/>
      <c r="W3333" s="24"/>
      <c r="X3333" s="26"/>
      <c r="Y3333" s="26"/>
      <c r="Z3333" s="26"/>
      <c r="AA3333" s="26"/>
      <c r="AB3333" s="26"/>
      <c r="AC3333" s="26"/>
      <c r="AD3333" s="26"/>
    </row>
    <row r="3334" spans="1:30" x14ac:dyDescent="0.25">
      <c r="A3334" s="26"/>
      <c r="B3334" s="26"/>
      <c r="C3334" s="26"/>
      <c r="D3334" s="26"/>
      <c r="E3334" s="26"/>
      <c r="F3334" s="26"/>
      <c r="G3334" s="26"/>
      <c r="H3334" s="26"/>
      <c r="I3334" s="26"/>
      <c r="J3334" s="26"/>
      <c r="K3334" s="26"/>
      <c r="L3334" s="26"/>
      <c r="M3334" s="26"/>
      <c r="N3334" s="26"/>
      <c r="O3334" s="26"/>
      <c r="P3334" s="26"/>
      <c r="Q3334" s="26"/>
      <c r="R3334" s="26"/>
      <c r="S3334" s="63"/>
      <c r="T3334" s="26"/>
      <c r="U3334" s="33"/>
      <c r="V3334" s="24"/>
      <c r="W3334" s="24"/>
      <c r="X3334" s="26"/>
      <c r="Y3334" s="26"/>
      <c r="Z3334" s="26"/>
      <c r="AA3334" s="26"/>
      <c r="AB3334" s="26"/>
      <c r="AC3334" s="26"/>
      <c r="AD3334" s="26"/>
    </row>
    <row r="3335" spans="1:30" x14ac:dyDescent="0.25">
      <c r="A3335" s="26"/>
      <c r="B3335" s="26"/>
      <c r="C3335" s="26"/>
      <c r="D3335" s="26"/>
      <c r="E3335" s="26"/>
      <c r="F3335" s="26"/>
      <c r="G3335" s="26"/>
      <c r="H3335" s="26"/>
      <c r="I3335" s="26"/>
      <c r="J3335" s="26"/>
      <c r="K3335" s="26"/>
      <c r="L3335" s="26"/>
      <c r="M3335" s="26"/>
      <c r="N3335" s="26"/>
      <c r="O3335" s="26"/>
      <c r="P3335" s="26"/>
      <c r="Q3335" s="26"/>
      <c r="R3335" s="26"/>
      <c r="S3335" s="63"/>
      <c r="T3335" s="26"/>
      <c r="U3335" s="33"/>
      <c r="V3335" s="24"/>
      <c r="W3335" s="24"/>
      <c r="X3335" s="26"/>
      <c r="Y3335" s="26"/>
      <c r="Z3335" s="26"/>
      <c r="AA3335" s="26"/>
      <c r="AB3335" s="26"/>
      <c r="AC3335" s="26"/>
      <c r="AD3335" s="26"/>
    </row>
    <row r="3336" spans="1:30" x14ac:dyDescent="0.25">
      <c r="A3336" s="26"/>
      <c r="B3336" s="26"/>
      <c r="C3336" s="26"/>
      <c r="D3336" s="26"/>
      <c r="E3336" s="26"/>
      <c r="F3336" s="26"/>
      <c r="G3336" s="26"/>
      <c r="H3336" s="26"/>
      <c r="I3336" s="26"/>
      <c r="J3336" s="26"/>
      <c r="K3336" s="26"/>
      <c r="L3336" s="26"/>
      <c r="M3336" s="26"/>
      <c r="N3336" s="26"/>
      <c r="O3336" s="26"/>
      <c r="P3336" s="26"/>
      <c r="Q3336" s="26"/>
      <c r="R3336" s="26"/>
      <c r="S3336" s="63"/>
      <c r="T3336" s="26"/>
      <c r="U3336" s="33"/>
      <c r="V3336" s="24"/>
      <c r="W3336" s="24"/>
      <c r="X3336" s="26"/>
      <c r="Y3336" s="26"/>
      <c r="Z3336" s="26"/>
      <c r="AA3336" s="26"/>
      <c r="AB3336" s="26"/>
      <c r="AC3336" s="26"/>
      <c r="AD3336" s="26"/>
    </row>
    <row r="3337" spans="1:30" x14ac:dyDescent="0.25">
      <c r="A3337" s="26"/>
      <c r="B3337" s="26"/>
      <c r="C3337" s="26"/>
      <c r="D3337" s="26"/>
      <c r="E3337" s="26"/>
      <c r="F3337" s="26"/>
      <c r="G3337" s="26"/>
      <c r="H3337" s="26"/>
      <c r="I3337" s="26"/>
      <c r="J3337" s="26"/>
      <c r="K3337" s="26"/>
      <c r="L3337" s="26"/>
      <c r="M3337" s="26"/>
      <c r="N3337" s="26"/>
      <c r="O3337" s="26"/>
      <c r="P3337" s="26"/>
      <c r="Q3337" s="26"/>
      <c r="R3337" s="26"/>
      <c r="S3337" s="63"/>
      <c r="T3337" s="26"/>
      <c r="U3337" s="33"/>
      <c r="V3337" s="24"/>
      <c r="W3337" s="24"/>
      <c r="X3337" s="26"/>
      <c r="Y3337" s="26"/>
      <c r="Z3337" s="26"/>
      <c r="AA3337" s="26"/>
      <c r="AB3337" s="26"/>
      <c r="AC3337" s="26"/>
      <c r="AD3337" s="26"/>
    </row>
    <row r="3338" spans="1:30" x14ac:dyDescent="0.25">
      <c r="A3338" s="26"/>
      <c r="B3338" s="26"/>
      <c r="C3338" s="26"/>
      <c r="D3338" s="26"/>
      <c r="E3338" s="26"/>
      <c r="F3338" s="26"/>
      <c r="G3338" s="26"/>
      <c r="H3338" s="26"/>
      <c r="I3338" s="26"/>
      <c r="J3338" s="26"/>
      <c r="K3338" s="26"/>
      <c r="L3338" s="26"/>
      <c r="M3338" s="26"/>
      <c r="N3338" s="26"/>
      <c r="O3338" s="26"/>
      <c r="P3338" s="26"/>
      <c r="Q3338" s="26"/>
      <c r="R3338" s="26"/>
      <c r="S3338" s="63"/>
      <c r="T3338" s="26"/>
      <c r="U3338" s="33"/>
      <c r="V3338" s="24"/>
      <c r="W3338" s="24"/>
      <c r="X3338" s="26"/>
      <c r="Y3338" s="26"/>
      <c r="Z3338" s="26"/>
      <c r="AA3338" s="26"/>
      <c r="AB3338" s="26"/>
      <c r="AC3338" s="26"/>
      <c r="AD3338" s="26"/>
    </row>
    <row r="3339" spans="1:30" x14ac:dyDescent="0.25">
      <c r="A3339" s="26"/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  <c r="N3339" s="26"/>
      <c r="O3339" s="26"/>
      <c r="P3339" s="26"/>
      <c r="Q3339" s="26"/>
      <c r="R3339" s="26"/>
      <c r="S3339" s="63"/>
      <c r="T3339" s="26"/>
      <c r="U3339" s="33"/>
      <c r="V3339" s="24"/>
      <c r="W3339" s="24"/>
      <c r="X3339" s="26"/>
      <c r="Y3339" s="26"/>
      <c r="Z3339" s="26"/>
      <c r="AA3339" s="26"/>
      <c r="AB3339" s="26"/>
      <c r="AC3339" s="26"/>
      <c r="AD3339" s="26"/>
    </row>
    <row r="3340" spans="1:30" x14ac:dyDescent="0.25">
      <c r="A3340" s="26"/>
      <c r="B3340" s="26"/>
      <c r="C3340" s="26"/>
      <c r="D3340" s="26"/>
      <c r="E3340" s="26"/>
      <c r="F3340" s="26"/>
      <c r="G3340" s="26"/>
      <c r="H3340" s="26"/>
      <c r="I3340" s="26"/>
      <c r="J3340" s="26"/>
      <c r="K3340" s="26"/>
      <c r="L3340" s="26"/>
      <c r="M3340" s="26"/>
      <c r="N3340" s="26"/>
      <c r="O3340" s="26"/>
      <c r="P3340" s="26"/>
      <c r="Q3340" s="26"/>
      <c r="R3340" s="26"/>
      <c r="S3340" s="63"/>
      <c r="T3340" s="26"/>
      <c r="U3340" s="25"/>
      <c r="V3340" s="24"/>
      <c r="W3340" s="24"/>
      <c r="X3340" s="26"/>
      <c r="Y3340" s="26"/>
      <c r="Z3340" s="26"/>
      <c r="AA3340" s="26"/>
      <c r="AB3340" s="26"/>
      <c r="AC3340" s="26"/>
      <c r="AD3340" s="26"/>
    </row>
    <row r="3341" spans="1:30" x14ac:dyDescent="0.25">
      <c r="A3341" s="26"/>
      <c r="B3341" s="26"/>
      <c r="C3341" s="26"/>
      <c r="D3341" s="26"/>
      <c r="E3341" s="26"/>
      <c r="F3341" s="26"/>
      <c r="G3341" s="26"/>
      <c r="H3341" s="26"/>
      <c r="I3341" s="26"/>
      <c r="J3341" s="26"/>
      <c r="K3341" s="26"/>
      <c r="L3341" s="26"/>
      <c r="M3341" s="26"/>
      <c r="N3341" s="26"/>
      <c r="O3341" s="26"/>
      <c r="P3341" s="26"/>
      <c r="Q3341" s="26"/>
      <c r="R3341" s="26"/>
      <c r="S3341" s="63"/>
      <c r="T3341" s="26"/>
      <c r="U3341" s="33"/>
      <c r="V3341" s="24"/>
      <c r="W3341" s="24"/>
      <c r="X3341" s="26"/>
      <c r="Y3341" s="26"/>
      <c r="Z3341" s="26"/>
      <c r="AA3341" s="26"/>
      <c r="AB3341" s="26"/>
      <c r="AC3341" s="26"/>
      <c r="AD3341" s="26"/>
    </row>
    <row r="3342" spans="1:30" x14ac:dyDescent="0.25">
      <c r="A3342" s="26"/>
      <c r="B3342" s="26"/>
      <c r="C3342" s="26"/>
      <c r="D3342" s="26"/>
      <c r="E3342" s="26"/>
      <c r="F3342" s="26"/>
      <c r="G3342" s="26"/>
      <c r="H3342" s="26"/>
      <c r="I3342" s="26"/>
      <c r="J3342" s="26"/>
      <c r="K3342" s="26"/>
      <c r="L3342" s="26"/>
      <c r="M3342" s="26"/>
      <c r="N3342" s="26"/>
      <c r="O3342" s="26"/>
      <c r="P3342" s="26"/>
      <c r="Q3342" s="26"/>
      <c r="R3342" s="26"/>
      <c r="S3342" s="63"/>
      <c r="T3342" s="26"/>
      <c r="U3342" s="33"/>
      <c r="V3342" s="24"/>
      <c r="W3342" s="24"/>
      <c r="X3342" s="26"/>
      <c r="Y3342" s="26"/>
      <c r="Z3342" s="26"/>
      <c r="AA3342" s="26"/>
      <c r="AB3342" s="26"/>
      <c r="AC3342" s="26"/>
      <c r="AD3342" s="26"/>
    </row>
    <row r="3343" spans="1:30" x14ac:dyDescent="0.25">
      <c r="A3343" s="26"/>
      <c r="B3343" s="26"/>
      <c r="C3343" s="26"/>
      <c r="D3343" s="26"/>
      <c r="E3343" s="26"/>
      <c r="F3343" s="26"/>
      <c r="G3343" s="26"/>
      <c r="H3343" s="26"/>
      <c r="I3343" s="26"/>
      <c r="J3343" s="26"/>
      <c r="K3343" s="26"/>
      <c r="L3343" s="26"/>
      <c r="M3343" s="26"/>
      <c r="N3343" s="26"/>
      <c r="O3343" s="26"/>
      <c r="P3343" s="26"/>
      <c r="Q3343" s="26"/>
      <c r="R3343" s="26"/>
      <c r="S3343" s="63"/>
      <c r="T3343" s="26"/>
      <c r="U3343" s="33"/>
      <c r="V3343" s="24"/>
      <c r="W3343" s="24"/>
      <c r="X3343" s="26"/>
      <c r="Y3343" s="26"/>
      <c r="Z3343" s="26"/>
      <c r="AA3343" s="26"/>
      <c r="AB3343" s="26"/>
      <c r="AC3343" s="26"/>
      <c r="AD3343" s="26"/>
    </row>
    <row r="3344" spans="1:30" x14ac:dyDescent="0.25">
      <c r="A3344" s="26"/>
      <c r="B3344" s="26"/>
      <c r="C3344" s="26"/>
      <c r="D3344" s="26"/>
      <c r="E3344" s="26"/>
      <c r="F3344" s="26"/>
      <c r="G3344" s="26"/>
      <c r="H3344" s="26"/>
      <c r="I3344" s="26"/>
      <c r="J3344" s="26"/>
      <c r="K3344" s="26"/>
      <c r="L3344" s="26"/>
      <c r="M3344" s="26"/>
      <c r="N3344" s="26"/>
      <c r="O3344" s="26"/>
      <c r="P3344" s="26"/>
      <c r="Q3344" s="26"/>
      <c r="R3344" s="26"/>
      <c r="S3344" s="63"/>
      <c r="T3344" s="26"/>
      <c r="U3344" s="33"/>
      <c r="V3344" s="24"/>
      <c r="W3344" s="24"/>
      <c r="X3344" s="26"/>
      <c r="Y3344" s="26"/>
      <c r="Z3344" s="26"/>
      <c r="AA3344" s="26"/>
      <c r="AB3344" s="26"/>
      <c r="AC3344" s="26"/>
      <c r="AD3344" s="26"/>
    </row>
    <row r="3345" spans="1:30" x14ac:dyDescent="0.25">
      <c r="A3345" s="26"/>
      <c r="B3345" s="26"/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  <c r="N3345" s="26"/>
      <c r="O3345" s="26"/>
      <c r="P3345" s="26"/>
      <c r="Q3345" s="26"/>
      <c r="R3345" s="26"/>
      <c r="S3345" s="63"/>
      <c r="T3345" s="26"/>
      <c r="U3345" s="33"/>
      <c r="V3345" s="24"/>
      <c r="W3345" s="24"/>
      <c r="X3345" s="26"/>
      <c r="Y3345" s="26"/>
      <c r="Z3345" s="26"/>
      <c r="AA3345" s="26"/>
      <c r="AB3345" s="26"/>
      <c r="AC3345" s="26"/>
      <c r="AD3345" s="26"/>
    </row>
    <row r="3346" spans="1:30" x14ac:dyDescent="0.25">
      <c r="A3346" s="26"/>
      <c r="B3346" s="26"/>
      <c r="C3346" s="26"/>
      <c r="D3346" s="26"/>
      <c r="E3346" s="26"/>
      <c r="F3346" s="26"/>
      <c r="G3346" s="26"/>
      <c r="H3346" s="26"/>
      <c r="I3346" s="26"/>
      <c r="J3346" s="26"/>
      <c r="K3346" s="26"/>
      <c r="L3346" s="26"/>
      <c r="M3346" s="26"/>
      <c r="N3346" s="26"/>
      <c r="O3346" s="26"/>
      <c r="P3346" s="26"/>
      <c r="Q3346" s="26"/>
      <c r="R3346" s="26"/>
      <c r="S3346" s="63"/>
      <c r="T3346" s="26"/>
      <c r="U3346" s="33"/>
      <c r="V3346" s="24"/>
      <c r="W3346" s="24"/>
      <c r="X3346" s="26"/>
      <c r="Y3346" s="26"/>
      <c r="Z3346" s="26"/>
      <c r="AA3346" s="26"/>
      <c r="AB3346" s="26"/>
      <c r="AC3346" s="26"/>
      <c r="AD3346" s="26"/>
    </row>
    <row r="3347" spans="1:30" x14ac:dyDescent="0.25">
      <c r="A3347" s="26"/>
      <c r="B3347" s="26"/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  <c r="N3347" s="26"/>
      <c r="O3347" s="26"/>
      <c r="P3347" s="26"/>
      <c r="Q3347" s="26"/>
      <c r="R3347" s="26"/>
      <c r="S3347" s="63"/>
      <c r="T3347" s="26"/>
      <c r="U3347" s="33"/>
      <c r="V3347" s="24"/>
      <c r="W3347" s="24"/>
      <c r="X3347" s="26"/>
      <c r="Y3347" s="26"/>
      <c r="Z3347" s="26"/>
      <c r="AA3347" s="26"/>
      <c r="AB3347" s="26"/>
      <c r="AC3347" s="26"/>
      <c r="AD3347" s="26"/>
    </row>
    <row r="3348" spans="1:30" x14ac:dyDescent="0.25">
      <c r="A3348" s="26"/>
      <c r="B3348" s="26"/>
      <c r="C3348" s="26"/>
      <c r="D3348" s="26"/>
      <c r="E3348" s="26"/>
      <c r="F3348" s="26"/>
      <c r="G3348" s="26"/>
      <c r="H3348" s="26"/>
      <c r="I3348" s="26"/>
      <c r="J3348" s="26"/>
      <c r="K3348" s="26"/>
      <c r="L3348" s="26"/>
      <c r="M3348" s="26"/>
      <c r="N3348" s="26"/>
      <c r="O3348" s="26"/>
      <c r="P3348" s="26"/>
      <c r="Q3348" s="26"/>
      <c r="R3348" s="26"/>
      <c r="S3348" s="63"/>
      <c r="T3348" s="26"/>
      <c r="U3348" s="33"/>
      <c r="V3348" s="24"/>
      <c r="W3348" s="24"/>
      <c r="X3348" s="26"/>
      <c r="Y3348" s="26"/>
      <c r="Z3348" s="26"/>
      <c r="AA3348" s="26"/>
      <c r="AB3348" s="26"/>
      <c r="AC3348" s="26"/>
      <c r="AD3348" s="26"/>
    </row>
    <row r="3349" spans="1:30" x14ac:dyDescent="0.25">
      <c r="A3349" s="26"/>
      <c r="B3349" s="26"/>
      <c r="C3349" s="26"/>
      <c r="D3349" s="26"/>
      <c r="E3349" s="26"/>
      <c r="F3349" s="26"/>
      <c r="G3349" s="26"/>
      <c r="H3349" s="26"/>
      <c r="I3349" s="26"/>
      <c r="J3349" s="26"/>
      <c r="K3349" s="26"/>
      <c r="L3349" s="26"/>
      <c r="M3349" s="26"/>
      <c r="N3349" s="26"/>
      <c r="O3349" s="26"/>
      <c r="P3349" s="26"/>
      <c r="Q3349" s="26"/>
      <c r="R3349" s="26"/>
      <c r="S3349" s="63"/>
      <c r="T3349" s="26"/>
      <c r="U3349" s="33"/>
      <c r="V3349" s="24"/>
      <c r="W3349" s="24"/>
      <c r="X3349" s="26"/>
      <c r="Y3349" s="26"/>
      <c r="Z3349" s="26"/>
      <c r="AA3349" s="26"/>
      <c r="AB3349" s="26"/>
      <c r="AC3349" s="26"/>
      <c r="AD3349" s="26"/>
    </row>
    <row r="3350" spans="1:30" x14ac:dyDescent="0.25">
      <c r="A3350" s="26"/>
      <c r="B3350" s="26"/>
      <c r="C3350" s="26"/>
      <c r="D3350" s="26"/>
      <c r="E3350" s="26"/>
      <c r="F3350" s="26"/>
      <c r="G3350" s="26"/>
      <c r="H3350" s="26"/>
      <c r="I3350" s="26"/>
      <c r="J3350" s="26"/>
      <c r="K3350" s="26"/>
      <c r="L3350" s="26"/>
      <c r="M3350" s="26"/>
      <c r="N3350" s="26"/>
      <c r="O3350" s="26"/>
      <c r="P3350" s="26"/>
      <c r="Q3350" s="26"/>
      <c r="R3350" s="26"/>
      <c r="S3350" s="63"/>
      <c r="T3350" s="26"/>
      <c r="U3350" s="25"/>
      <c r="V3350" s="24"/>
      <c r="W3350" s="24"/>
      <c r="X3350" s="26"/>
      <c r="Y3350" s="26"/>
      <c r="Z3350" s="26"/>
      <c r="AA3350" s="26"/>
      <c r="AB3350" s="26"/>
      <c r="AC3350" s="26"/>
      <c r="AD3350" s="26"/>
    </row>
    <row r="3351" spans="1:30" x14ac:dyDescent="0.25">
      <c r="A3351" s="26"/>
      <c r="B3351" s="26"/>
      <c r="C3351" s="26"/>
      <c r="D3351" s="26"/>
      <c r="E3351" s="26"/>
      <c r="F3351" s="26"/>
      <c r="G3351" s="26"/>
      <c r="H3351" s="26"/>
      <c r="I3351" s="26"/>
      <c r="J3351" s="26"/>
      <c r="K3351" s="26"/>
      <c r="L3351" s="26"/>
      <c r="M3351" s="26"/>
      <c r="N3351" s="26"/>
      <c r="O3351" s="26"/>
      <c r="P3351" s="26"/>
      <c r="Q3351" s="26"/>
      <c r="R3351" s="26"/>
      <c r="S3351" s="63"/>
      <c r="T3351" s="26"/>
      <c r="U3351" s="25"/>
      <c r="V3351" s="24"/>
      <c r="W3351" s="24"/>
      <c r="X3351" s="26"/>
      <c r="Y3351" s="26"/>
      <c r="Z3351" s="26"/>
      <c r="AA3351" s="26"/>
      <c r="AB3351" s="26"/>
      <c r="AC3351" s="26"/>
      <c r="AD3351" s="26"/>
    </row>
    <row r="3352" spans="1:30" x14ac:dyDescent="0.25">
      <c r="A3352" s="26"/>
      <c r="B3352" s="26"/>
      <c r="C3352" s="26"/>
      <c r="D3352" s="26"/>
      <c r="E3352" s="26"/>
      <c r="F3352" s="26"/>
      <c r="G3352" s="26"/>
      <c r="H3352" s="26"/>
      <c r="I3352" s="26"/>
      <c r="J3352" s="26"/>
      <c r="K3352" s="26"/>
      <c r="L3352" s="26"/>
      <c r="M3352" s="26"/>
      <c r="N3352" s="26"/>
      <c r="O3352" s="26"/>
      <c r="P3352" s="26"/>
      <c r="Q3352" s="26"/>
      <c r="R3352" s="26"/>
      <c r="S3352" s="63"/>
      <c r="T3352" s="26"/>
      <c r="U3352" s="33"/>
      <c r="V3352" s="24"/>
      <c r="W3352" s="24"/>
      <c r="X3352" s="26"/>
      <c r="Y3352" s="26"/>
      <c r="Z3352" s="26"/>
      <c r="AA3352" s="26"/>
      <c r="AB3352" s="26"/>
      <c r="AC3352" s="26"/>
      <c r="AD3352" s="26"/>
    </row>
    <row r="3353" spans="1:30" x14ac:dyDescent="0.25">
      <c r="A3353" s="26"/>
      <c r="B3353" s="26"/>
      <c r="C3353" s="26"/>
      <c r="D3353" s="26"/>
      <c r="E3353" s="26"/>
      <c r="F3353" s="26"/>
      <c r="G3353" s="26"/>
      <c r="H3353" s="26"/>
      <c r="I3353" s="26"/>
      <c r="J3353" s="26"/>
      <c r="K3353" s="26"/>
      <c r="L3353" s="26"/>
      <c r="M3353" s="26"/>
      <c r="N3353" s="26"/>
      <c r="O3353" s="26"/>
      <c r="P3353" s="26"/>
      <c r="Q3353" s="26"/>
      <c r="R3353" s="26"/>
      <c r="S3353" s="63"/>
      <c r="T3353" s="26"/>
      <c r="U3353" s="33"/>
      <c r="V3353" s="24"/>
      <c r="W3353" s="24"/>
      <c r="X3353" s="26"/>
      <c r="Y3353" s="26"/>
      <c r="Z3353" s="26"/>
      <c r="AA3353" s="26"/>
      <c r="AB3353" s="26"/>
      <c r="AC3353" s="26"/>
      <c r="AD3353" s="26"/>
    </row>
    <row r="3354" spans="1:30" x14ac:dyDescent="0.25">
      <c r="A3354" s="26"/>
      <c r="B3354" s="26"/>
      <c r="C3354" s="26"/>
      <c r="D3354" s="26"/>
      <c r="E3354" s="26"/>
      <c r="F3354" s="26"/>
      <c r="G3354" s="26"/>
      <c r="H3354" s="26"/>
      <c r="I3354" s="26"/>
      <c r="J3354" s="26"/>
      <c r="K3354" s="26"/>
      <c r="L3354" s="26"/>
      <c r="M3354" s="26"/>
      <c r="N3354" s="26"/>
      <c r="O3354" s="26"/>
      <c r="P3354" s="26"/>
      <c r="Q3354" s="26"/>
      <c r="R3354" s="26"/>
      <c r="S3354" s="63"/>
      <c r="T3354" s="26"/>
      <c r="U3354" s="25"/>
      <c r="V3354" s="24"/>
      <c r="W3354" s="24"/>
      <c r="X3354" s="26"/>
      <c r="Y3354" s="26"/>
      <c r="Z3354" s="26"/>
      <c r="AA3354" s="26"/>
      <c r="AB3354" s="26"/>
      <c r="AC3354" s="26"/>
      <c r="AD3354" s="26"/>
    </row>
    <row r="3355" spans="1:30" x14ac:dyDescent="0.25">
      <c r="A3355" s="26"/>
      <c r="B3355" s="26"/>
      <c r="C3355" s="26"/>
      <c r="D3355" s="26"/>
      <c r="E3355" s="26"/>
      <c r="F3355" s="26"/>
      <c r="G3355" s="26"/>
      <c r="H3355" s="26"/>
      <c r="I3355" s="26"/>
      <c r="J3355" s="26"/>
      <c r="K3355" s="26"/>
      <c r="L3355" s="26"/>
      <c r="M3355" s="26"/>
      <c r="N3355" s="26"/>
      <c r="O3355" s="26"/>
      <c r="P3355" s="26"/>
      <c r="Q3355" s="26"/>
      <c r="R3355" s="26"/>
      <c r="S3355" s="63"/>
      <c r="T3355" s="26"/>
      <c r="U3355" s="25"/>
      <c r="V3355" s="24"/>
      <c r="W3355" s="24"/>
      <c r="X3355" s="26"/>
      <c r="Y3355" s="26"/>
      <c r="Z3355" s="26"/>
      <c r="AA3355" s="26"/>
      <c r="AB3355" s="26"/>
      <c r="AC3355" s="26"/>
      <c r="AD3355" s="26"/>
    </row>
    <row r="3356" spans="1:30" x14ac:dyDescent="0.25">
      <c r="A3356" s="26"/>
      <c r="B3356" s="26"/>
      <c r="C3356" s="26"/>
      <c r="D3356" s="26"/>
      <c r="E3356" s="26"/>
      <c r="F3356" s="26"/>
      <c r="G3356" s="26"/>
      <c r="H3356" s="26"/>
      <c r="I3356" s="26"/>
      <c r="J3356" s="26"/>
      <c r="K3356" s="26"/>
      <c r="L3356" s="26"/>
      <c r="M3356" s="26"/>
      <c r="N3356" s="26"/>
      <c r="O3356" s="26"/>
      <c r="P3356" s="26"/>
      <c r="Q3356" s="26"/>
      <c r="R3356" s="26"/>
      <c r="S3356" s="63"/>
      <c r="T3356" s="26"/>
      <c r="U3356" s="25"/>
      <c r="V3356" s="24"/>
      <c r="W3356" s="24"/>
      <c r="X3356" s="26"/>
      <c r="Y3356" s="26"/>
      <c r="Z3356" s="26"/>
      <c r="AA3356" s="26"/>
      <c r="AB3356" s="26"/>
      <c r="AC3356" s="26"/>
      <c r="AD3356" s="26"/>
    </row>
    <row r="3357" spans="1:30" x14ac:dyDescent="0.25">
      <c r="A3357" s="26"/>
      <c r="B3357" s="26"/>
      <c r="C3357" s="26"/>
      <c r="D3357" s="26"/>
      <c r="E3357" s="26"/>
      <c r="F3357" s="26"/>
      <c r="G3357" s="26"/>
      <c r="H3357" s="26"/>
      <c r="I3357" s="26"/>
      <c r="J3357" s="26"/>
      <c r="K3357" s="26"/>
      <c r="L3357" s="26"/>
      <c r="M3357" s="26"/>
      <c r="N3357" s="26"/>
      <c r="O3357" s="26"/>
      <c r="P3357" s="26"/>
      <c r="Q3357" s="26"/>
      <c r="R3357" s="26"/>
      <c r="S3357" s="63"/>
      <c r="T3357" s="26"/>
      <c r="U3357" s="33"/>
      <c r="V3357" s="24"/>
      <c r="W3357" s="24"/>
      <c r="X3357" s="26"/>
      <c r="Y3357" s="26"/>
      <c r="Z3357" s="26"/>
      <c r="AA3357" s="26"/>
      <c r="AB3357" s="26"/>
      <c r="AC3357" s="26"/>
      <c r="AD3357" s="26"/>
    </row>
    <row r="3358" spans="1:30" x14ac:dyDescent="0.25">
      <c r="A3358" s="26"/>
      <c r="B3358" s="26"/>
      <c r="C3358" s="26"/>
      <c r="D3358" s="26"/>
      <c r="E3358" s="26"/>
      <c r="F3358" s="26"/>
      <c r="G3358" s="26"/>
      <c r="H3358" s="26"/>
      <c r="I3358" s="26"/>
      <c r="J3358" s="26"/>
      <c r="K3358" s="26"/>
      <c r="L3358" s="26"/>
      <c r="M3358" s="26"/>
      <c r="N3358" s="26"/>
      <c r="O3358" s="26"/>
      <c r="P3358" s="26"/>
      <c r="Q3358" s="26"/>
      <c r="R3358" s="26"/>
      <c r="S3358" s="63"/>
      <c r="T3358" s="26"/>
      <c r="U3358" s="25"/>
      <c r="V3358" s="24"/>
      <c r="W3358" s="24"/>
      <c r="X3358" s="26"/>
      <c r="Y3358" s="26"/>
      <c r="Z3358" s="26"/>
      <c r="AA3358" s="26"/>
      <c r="AB3358" s="26"/>
      <c r="AC3358" s="26"/>
      <c r="AD3358" s="26"/>
    </row>
    <row r="3359" spans="1:30" x14ac:dyDescent="0.25">
      <c r="A3359" s="26"/>
      <c r="B3359" s="26"/>
      <c r="C3359" s="26"/>
      <c r="D3359" s="26"/>
      <c r="E3359" s="26"/>
      <c r="F3359" s="26"/>
      <c r="G3359" s="26"/>
      <c r="H3359" s="26"/>
      <c r="I3359" s="26"/>
      <c r="J3359" s="26"/>
      <c r="K3359" s="26"/>
      <c r="L3359" s="26"/>
      <c r="M3359" s="26"/>
      <c r="N3359" s="26"/>
      <c r="O3359" s="26"/>
      <c r="P3359" s="26"/>
      <c r="Q3359" s="26"/>
      <c r="R3359" s="26"/>
      <c r="S3359" s="63"/>
      <c r="T3359" s="26"/>
      <c r="U3359" s="25"/>
      <c r="V3359" s="24"/>
      <c r="W3359" s="24"/>
      <c r="X3359" s="26"/>
      <c r="Y3359" s="26"/>
      <c r="Z3359" s="26"/>
      <c r="AA3359" s="26"/>
      <c r="AB3359" s="26"/>
      <c r="AC3359" s="26"/>
      <c r="AD3359" s="26"/>
    </row>
    <row r="3360" spans="1:30" x14ac:dyDescent="0.25">
      <c r="A3360" s="26"/>
      <c r="B3360" s="26"/>
      <c r="C3360" s="26"/>
      <c r="D3360" s="26"/>
      <c r="E3360" s="26"/>
      <c r="F3360" s="26"/>
      <c r="G3360" s="26"/>
      <c r="H3360" s="26"/>
      <c r="I3360" s="26"/>
      <c r="J3360" s="26"/>
      <c r="K3360" s="26"/>
      <c r="L3360" s="26"/>
      <c r="M3360" s="26"/>
      <c r="N3360" s="26"/>
      <c r="O3360" s="26"/>
      <c r="P3360" s="26"/>
      <c r="Q3360" s="26"/>
      <c r="R3360" s="26"/>
      <c r="S3360" s="63"/>
      <c r="T3360" s="26"/>
      <c r="U3360" s="25"/>
      <c r="V3360" s="24"/>
      <c r="W3360" s="24"/>
      <c r="X3360" s="26"/>
      <c r="Y3360" s="26"/>
      <c r="Z3360" s="26"/>
      <c r="AA3360" s="26"/>
      <c r="AB3360" s="26"/>
      <c r="AC3360" s="26"/>
      <c r="AD3360" s="26"/>
    </row>
    <row r="3361" spans="1:30" x14ac:dyDescent="0.25">
      <c r="A3361" s="26"/>
      <c r="B3361" s="26"/>
      <c r="C3361" s="26"/>
      <c r="D3361" s="26"/>
      <c r="E3361" s="26"/>
      <c r="F3361" s="26"/>
      <c r="G3361" s="26"/>
      <c r="H3361" s="26"/>
      <c r="I3361" s="26"/>
      <c r="J3361" s="26"/>
      <c r="K3361" s="26"/>
      <c r="L3361" s="26"/>
      <c r="M3361" s="26"/>
      <c r="N3361" s="26"/>
      <c r="O3361" s="26"/>
      <c r="P3361" s="26"/>
      <c r="Q3361" s="26"/>
      <c r="R3361" s="26"/>
      <c r="S3361" s="63"/>
      <c r="T3361" s="26"/>
      <c r="U3361" s="25"/>
      <c r="V3361" s="24"/>
      <c r="W3361" s="24"/>
      <c r="X3361" s="26"/>
      <c r="Y3361" s="26"/>
      <c r="Z3361" s="26"/>
      <c r="AA3361" s="26"/>
      <c r="AB3361" s="26"/>
      <c r="AC3361" s="26"/>
      <c r="AD3361" s="26"/>
    </row>
    <row r="3362" spans="1:30" x14ac:dyDescent="0.25">
      <c r="A3362" s="26"/>
      <c r="B3362" s="26"/>
      <c r="C3362" s="26"/>
      <c r="D3362" s="26"/>
      <c r="E3362" s="26"/>
      <c r="F3362" s="26"/>
      <c r="G3362" s="26"/>
      <c r="H3362" s="26"/>
      <c r="I3362" s="26"/>
      <c r="J3362" s="26"/>
      <c r="K3362" s="26"/>
      <c r="L3362" s="26"/>
      <c r="M3362" s="26"/>
      <c r="N3362" s="26"/>
      <c r="O3362" s="26"/>
      <c r="P3362" s="26"/>
      <c r="Q3362" s="26"/>
      <c r="R3362" s="26"/>
      <c r="S3362" s="63"/>
      <c r="T3362" s="26"/>
      <c r="U3362" s="25"/>
      <c r="V3362" s="24"/>
      <c r="W3362" s="24"/>
      <c r="X3362" s="26"/>
      <c r="Y3362" s="26"/>
      <c r="Z3362" s="26"/>
      <c r="AA3362" s="26"/>
      <c r="AB3362" s="26"/>
      <c r="AC3362" s="26"/>
      <c r="AD3362" s="26"/>
    </row>
    <row r="3363" spans="1:30" x14ac:dyDescent="0.25">
      <c r="A3363" s="26"/>
      <c r="B3363" s="26"/>
      <c r="C3363" s="26"/>
      <c r="D3363" s="26"/>
      <c r="E3363" s="26"/>
      <c r="F3363" s="26"/>
      <c r="G3363" s="26"/>
      <c r="H3363" s="26"/>
      <c r="I3363" s="26"/>
      <c r="J3363" s="26"/>
      <c r="K3363" s="26"/>
      <c r="L3363" s="26"/>
      <c r="M3363" s="26"/>
      <c r="N3363" s="26"/>
      <c r="O3363" s="26"/>
      <c r="P3363" s="26"/>
      <c r="Q3363" s="26"/>
      <c r="R3363" s="26"/>
      <c r="S3363" s="63"/>
      <c r="T3363" s="26"/>
      <c r="U3363" s="25"/>
      <c r="V3363" s="24"/>
      <c r="W3363" s="24"/>
      <c r="X3363" s="26"/>
      <c r="Y3363" s="26"/>
      <c r="Z3363" s="26"/>
      <c r="AA3363" s="26"/>
      <c r="AB3363" s="26"/>
      <c r="AC3363" s="26"/>
      <c r="AD3363" s="26"/>
    </row>
    <row r="3364" spans="1:30" x14ac:dyDescent="0.25">
      <c r="A3364" s="26"/>
      <c r="B3364" s="26"/>
      <c r="C3364" s="26"/>
      <c r="D3364" s="26"/>
      <c r="E3364" s="26"/>
      <c r="F3364" s="26"/>
      <c r="G3364" s="26"/>
      <c r="H3364" s="26"/>
      <c r="I3364" s="26"/>
      <c r="J3364" s="26"/>
      <c r="K3364" s="26"/>
      <c r="L3364" s="26"/>
      <c r="M3364" s="26"/>
      <c r="N3364" s="26"/>
      <c r="O3364" s="26"/>
      <c r="P3364" s="26"/>
      <c r="Q3364" s="26"/>
      <c r="R3364" s="26"/>
      <c r="S3364" s="63"/>
      <c r="T3364" s="26"/>
      <c r="U3364" s="25"/>
      <c r="V3364" s="24"/>
      <c r="W3364" s="24"/>
      <c r="X3364" s="26"/>
      <c r="Y3364" s="26"/>
      <c r="Z3364" s="26"/>
      <c r="AA3364" s="26"/>
      <c r="AB3364" s="26"/>
      <c r="AC3364" s="26"/>
      <c r="AD3364" s="26"/>
    </row>
    <row r="3365" spans="1:30" x14ac:dyDescent="0.25">
      <c r="A3365" s="26"/>
      <c r="B3365" s="26"/>
      <c r="C3365" s="26"/>
      <c r="D3365" s="26"/>
      <c r="E3365" s="26"/>
      <c r="F3365" s="26"/>
      <c r="G3365" s="26"/>
      <c r="H3365" s="26"/>
      <c r="I3365" s="26"/>
      <c r="J3365" s="26"/>
      <c r="K3365" s="26"/>
      <c r="L3365" s="26"/>
      <c r="M3365" s="26"/>
      <c r="N3365" s="26"/>
      <c r="O3365" s="26"/>
      <c r="P3365" s="26"/>
      <c r="Q3365" s="26"/>
      <c r="R3365" s="26"/>
      <c r="S3365" s="63"/>
      <c r="T3365" s="26"/>
      <c r="U3365" s="33"/>
      <c r="V3365" s="24"/>
      <c r="W3365" s="24"/>
      <c r="X3365" s="26"/>
      <c r="Y3365" s="26"/>
      <c r="Z3365" s="26"/>
      <c r="AA3365" s="26"/>
      <c r="AB3365" s="26"/>
      <c r="AC3365" s="26"/>
      <c r="AD3365" s="26"/>
    </row>
    <row r="3366" spans="1:30" x14ac:dyDescent="0.25">
      <c r="A3366" s="26"/>
      <c r="B3366" s="26"/>
      <c r="C3366" s="26"/>
      <c r="D3366" s="26"/>
      <c r="E3366" s="26"/>
      <c r="F3366" s="26"/>
      <c r="G3366" s="26"/>
      <c r="H3366" s="26"/>
      <c r="I3366" s="26"/>
      <c r="J3366" s="26"/>
      <c r="K3366" s="26"/>
      <c r="L3366" s="26"/>
      <c r="M3366" s="26"/>
      <c r="N3366" s="26"/>
      <c r="O3366" s="26"/>
      <c r="P3366" s="26"/>
      <c r="Q3366" s="26"/>
      <c r="R3366" s="26"/>
      <c r="S3366" s="63"/>
      <c r="T3366" s="26"/>
      <c r="U3366" s="25"/>
      <c r="V3366" s="24"/>
      <c r="W3366" s="24"/>
      <c r="X3366" s="26"/>
      <c r="Y3366" s="26"/>
      <c r="Z3366" s="26"/>
      <c r="AA3366" s="26"/>
      <c r="AB3366" s="26"/>
      <c r="AC3366" s="26"/>
      <c r="AD3366" s="26"/>
    </row>
    <row r="3367" spans="1:30" x14ac:dyDescent="0.25">
      <c r="A3367" s="26"/>
      <c r="B3367" s="26"/>
      <c r="C3367" s="26"/>
      <c r="D3367" s="26"/>
      <c r="E3367" s="26"/>
      <c r="F3367" s="26"/>
      <c r="G3367" s="26"/>
      <c r="H3367" s="26"/>
      <c r="I3367" s="26"/>
      <c r="J3367" s="26"/>
      <c r="K3367" s="26"/>
      <c r="L3367" s="26"/>
      <c r="M3367" s="26"/>
      <c r="N3367" s="26"/>
      <c r="O3367" s="26"/>
      <c r="P3367" s="26"/>
      <c r="Q3367" s="26"/>
      <c r="R3367" s="26"/>
      <c r="S3367" s="63"/>
      <c r="T3367" s="26"/>
      <c r="U3367" s="25"/>
      <c r="V3367" s="24"/>
      <c r="W3367" s="24"/>
      <c r="X3367" s="26"/>
      <c r="Y3367" s="26"/>
      <c r="Z3367" s="26"/>
      <c r="AA3367" s="26"/>
      <c r="AB3367" s="26"/>
      <c r="AC3367" s="26"/>
      <c r="AD3367" s="26"/>
    </row>
    <row r="3368" spans="1:30" x14ac:dyDescent="0.25">
      <c r="A3368" s="26"/>
      <c r="B3368" s="26"/>
      <c r="C3368" s="26"/>
      <c r="D3368" s="26"/>
      <c r="E3368" s="26"/>
      <c r="F3368" s="26"/>
      <c r="G3368" s="26"/>
      <c r="H3368" s="26"/>
      <c r="I3368" s="26"/>
      <c r="J3368" s="26"/>
      <c r="K3368" s="26"/>
      <c r="L3368" s="26"/>
      <c r="M3368" s="26"/>
      <c r="N3368" s="26"/>
      <c r="O3368" s="26"/>
      <c r="P3368" s="26"/>
      <c r="Q3368" s="26"/>
      <c r="R3368" s="26"/>
      <c r="S3368" s="63"/>
      <c r="T3368" s="26"/>
      <c r="U3368" s="25"/>
      <c r="V3368" s="24"/>
      <c r="W3368" s="24"/>
      <c r="X3368" s="26"/>
      <c r="Y3368" s="26"/>
      <c r="Z3368" s="26"/>
      <c r="AA3368" s="26"/>
      <c r="AB3368" s="26"/>
      <c r="AC3368" s="26"/>
      <c r="AD3368" s="26"/>
    </row>
    <row r="3369" spans="1:30" x14ac:dyDescent="0.25">
      <c r="A3369" s="26"/>
      <c r="B3369" s="26"/>
      <c r="C3369" s="26"/>
      <c r="D3369" s="26"/>
      <c r="E3369" s="26"/>
      <c r="F3369" s="26"/>
      <c r="G3369" s="26"/>
      <c r="H3369" s="26"/>
      <c r="I3369" s="26"/>
      <c r="J3369" s="26"/>
      <c r="K3369" s="26"/>
      <c r="L3369" s="26"/>
      <c r="M3369" s="26"/>
      <c r="N3369" s="26"/>
      <c r="O3369" s="26"/>
      <c r="P3369" s="26"/>
      <c r="Q3369" s="26"/>
      <c r="R3369" s="26"/>
      <c r="S3369" s="63"/>
      <c r="T3369" s="26"/>
      <c r="U3369" s="25"/>
      <c r="V3369" s="24"/>
      <c r="W3369" s="24"/>
      <c r="X3369" s="26"/>
      <c r="Y3369" s="26"/>
      <c r="Z3369" s="26"/>
      <c r="AA3369" s="26"/>
      <c r="AB3369" s="26"/>
      <c r="AC3369" s="26"/>
      <c r="AD3369" s="26"/>
    </row>
    <row r="3370" spans="1:30" x14ac:dyDescent="0.25">
      <c r="A3370" s="26"/>
      <c r="B3370" s="26"/>
      <c r="C3370" s="26"/>
      <c r="D3370" s="26"/>
      <c r="E3370" s="26"/>
      <c r="F3370" s="26"/>
      <c r="G3370" s="26"/>
      <c r="H3370" s="26"/>
      <c r="I3370" s="26"/>
      <c r="J3370" s="26"/>
      <c r="K3370" s="26"/>
      <c r="L3370" s="26"/>
      <c r="M3370" s="26"/>
      <c r="N3370" s="26"/>
      <c r="O3370" s="26"/>
      <c r="P3370" s="26"/>
      <c r="Q3370" s="26"/>
      <c r="R3370" s="26"/>
      <c r="S3370" s="63"/>
      <c r="T3370" s="26"/>
      <c r="U3370" s="25"/>
      <c r="V3370" s="24"/>
      <c r="W3370" s="24"/>
      <c r="X3370" s="26"/>
      <c r="Y3370" s="26"/>
      <c r="Z3370" s="26"/>
      <c r="AA3370" s="26"/>
      <c r="AB3370" s="26"/>
      <c r="AC3370" s="26"/>
      <c r="AD3370" s="26"/>
    </row>
    <row r="3371" spans="1:30" x14ac:dyDescent="0.25">
      <c r="A3371" s="26"/>
      <c r="B3371" s="26"/>
      <c r="C3371" s="26"/>
      <c r="D3371" s="26"/>
      <c r="E3371" s="26"/>
      <c r="F3371" s="26"/>
      <c r="G3371" s="26"/>
      <c r="H3371" s="26"/>
      <c r="I3371" s="26"/>
      <c r="J3371" s="26"/>
      <c r="K3371" s="26"/>
      <c r="L3371" s="26"/>
      <c r="M3371" s="26"/>
      <c r="N3371" s="26"/>
      <c r="O3371" s="26"/>
      <c r="P3371" s="26"/>
      <c r="Q3371" s="26"/>
      <c r="R3371" s="26"/>
      <c r="S3371" s="63"/>
      <c r="T3371" s="26"/>
      <c r="U3371" s="25"/>
      <c r="V3371" s="24"/>
      <c r="W3371" s="24"/>
      <c r="X3371" s="26"/>
      <c r="Y3371" s="26"/>
      <c r="Z3371" s="26"/>
      <c r="AA3371" s="26"/>
      <c r="AB3371" s="26"/>
      <c r="AC3371" s="26"/>
      <c r="AD3371" s="26"/>
    </row>
    <row r="3372" spans="1:30" x14ac:dyDescent="0.25">
      <c r="A3372" s="26"/>
      <c r="B3372" s="26"/>
      <c r="C3372" s="26"/>
      <c r="D3372" s="26"/>
      <c r="E3372" s="26"/>
      <c r="F3372" s="26"/>
      <c r="G3372" s="26"/>
      <c r="H3372" s="26"/>
      <c r="I3372" s="26"/>
      <c r="J3372" s="26"/>
      <c r="K3372" s="26"/>
      <c r="L3372" s="26"/>
      <c r="M3372" s="26"/>
      <c r="N3372" s="26"/>
      <c r="O3372" s="26"/>
      <c r="P3372" s="26"/>
      <c r="Q3372" s="26"/>
      <c r="R3372" s="26"/>
      <c r="S3372" s="63"/>
      <c r="T3372" s="26"/>
      <c r="U3372" s="25"/>
      <c r="V3372" s="24"/>
      <c r="W3372" s="24"/>
      <c r="X3372" s="26"/>
      <c r="Y3372" s="26"/>
      <c r="Z3372" s="26"/>
      <c r="AA3372" s="26"/>
      <c r="AB3372" s="26"/>
      <c r="AC3372" s="26"/>
      <c r="AD3372" s="26"/>
    </row>
    <row r="3373" spans="1:30" x14ac:dyDescent="0.25">
      <c r="A3373" s="26"/>
      <c r="B3373" s="26"/>
      <c r="C3373" s="26"/>
      <c r="D3373" s="26"/>
      <c r="E3373" s="26"/>
      <c r="F3373" s="26"/>
      <c r="G3373" s="26"/>
      <c r="H3373" s="26"/>
      <c r="I3373" s="26"/>
      <c r="J3373" s="26"/>
      <c r="K3373" s="26"/>
      <c r="L3373" s="26"/>
      <c r="M3373" s="26"/>
      <c r="N3373" s="26"/>
      <c r="O3373" s="26"/>
      <c r="P3373" s="26"/>
      <c r="Q3373" s="26"/>
      <c r="R3373" s="26"/>
      <c r="S3373" s="63"/>
      <c r="T3373" s="26"/>
      <c r="U3373" s="25"/>
      <c r="V3373" s="24"/>
      <c r="W3373" s="24"/>
      <c r="X3373" s="26"/>
      <c r="Y3373" s="26"/>
      <c r="Z3373" s="26"/>
      <c r="AA3373" s="26"/>
      <c r="AB3373" s="26"/>
      <c r="AC3373" s="26"/>
      <c r="AD3373" s="26"/>
    </row>
    <row r="3374" spans="1:30" x14ac:dyDescent="0.25">
      <c r="A3374" s="26"/>
      <c r="B3374" s="26"/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  <c r="N3374" s="26"/>
      <c r="O3374" s="26"/>
      <c r="P3374" s="26"/>
      <c r="Q3374" s="26"/>
      <c r="R3374" s="26"/>
      <c r="S3374" s="63"/>
      <c r="T3374" s="26"/>
      <c r="U3374" s="25"/>
      <c r="V3374" s="24"/>
      <c r="W3374" s="24"/>
      <c r="X3374" s="26"/>
      <c r="Y3374" s="26"/>
      <c r="Z3374" s="26"/>
      <c r="AA3374" s="26"/>
      <c r="AB3374" s="26"/>
      <c r="AC3374" s="26"/>
      <c r="AD3374" s="26"/>
    </row>
    <row r="3375" spans="1:30" x14ac:dyDescent="0.25">
      <c r="A3375" s="26"/>
      <c r="B3375" s="26"/>
      <c r="C3375" s="26"/>
      <c r="D3375" s="26"/>
      <c r="E3375" s="26"/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26"/>
      <c r="S3375" s="63"/>
      <c r="T3375" s="26"/>
      <c r="U3375" s="25"/>
      <c r="V3375" s="24"/>
      <c r="W3375" s="24"/>
      <c r="X3375" s="26"/>
      <c r="Y3375" s="26"/>
      <c r="Z3375" s="26"/>
      <c r="AA3375" s="26"/>
      <c r="AB3375" s="26"/>
      <c r="AC3375" s="26"/>
      <c r="AD3375" s="26"/>
    </row>
    <row r="3376" spans="1:30" x14ac:dyDescent="0.25">
      <c r="A3376" s="26"/>
      <c r="B3376" s="26"/>
      <c r="C3376" s="26"/>
      <c r="D3376" s="26"/>
      <c r="E3376" s="26"/>
      <c r="F3376" s="26"/>
      <c r="G3376" s="26"/>
      <c r="H3376" s="26"/>
      <c r="I3376" s="26"/>
      <c r="J3376" s="26"/>
      <c r="K3376" s="26"/>
      <c r="L3376" s="26"/>
      <c r="M3376" s="26"/>
      <c r="N3376" s="26"/>
      <c r="O3376" s="26"/>
      <c r="P3376" s="26"/>
      <c r="Q3376" s="26"/>
      <c r="R3376" s="26"/>
      <c r="S3376" s="63"/>
      <c r="T3376" s="26"/>
      <c r="U3376" s="33"/>
      <c r="V3376" s="24"/>
      <c r="W3376" s="24"/>
      <c r="X3376" s="26"/>
      <c r="Y3376" s="26"/>
      <c r="Z3376" s="26"/>
      <c r="AA3376" s="26"/>
      <c r="AB3376" s="26"/>
      <c r="AC3376" s="26"/>
      <c r="AD3376" s="26"/>
    </row>
    <row r="3377" spans="1:30" x14ac:dyDescent="0.25">
      <c r="A3377" s="26"/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  <c r="M3377" s="26"/>
      <c r="N3377" s="26"/>
      <c r="O3377" s="26"/>
      <c r="P3377" s="26"/>
      <c r="Q3377" s="26"/>
      <c r="R3377" s="26"/>
      <c r="S3377" s="63"/>
      <c r="T3377" s="26"/>
      <c r="U3377" s="25"/>
      <c r="V3377" s="24"/>
      <c r="W3377" s="24"/>
      <c r="X3377" s="26"/>
      <c r="Y3377" s="26"/>
      <c r="Z3377" s="26"/>
      <c r="AA3377" s="26"/>
      <c r="AB3377" s="26"/>
      <c r="AC3377" s="26"/>
      <c r="AD3377" s="26"/>
    </row>
    <row r="3378" spans="1:30" x14ac:dyDescent="0.25">
      <c r="A3378" s="26"/>
      <c r="B3378" s="26"/>
      <c r="C3378" s="26"/>
      <c r="D3378" s="26"/>
      <c r="E3378" s="26"/>
      <c r="F3378" s="26"/>
      <c r="G3378" s="26"/>
      <c r="H3378" s="26"/>
      <c r="I3378" s="26"/>
      <c r="J3378" s="26"/>
      <c r="K3378" s="26"/>
      <c r="L3378" s="26"/>
      <c r="M3378" s="26"/>
      <c r="N3378" s="26"/>
      <c r="O3378" s="26"/>
      <c r="P3378" s="26"/>
      <c r="Q3378" s="26"/>
      <c r="R3378" s="26"/>
      <c r="S3378" s="63"/>
      <c r="T3378" s="26"/>
      <c r="U3378" s="25"/>
      <c r="V3378" s="24"/>
      <c r="W3378" s="24"/>
      <c r="X3378" s="26"/>
      <c r="Y3378" s="26"/>
      <c r="Z3378" s="26"/>
      <c r="AA3378" s="26"/>
      <c r="AB3378" s="26"/>
      <c r="AC3378" s="26"/>
      <c r="AD3378" s="26"/>
    </row>
    <row r="3379" spans="1:30" x14ac:dyDescent="0.25">
      <c r="A3379" s="26"/>
      <c r="B3379" s="26"/>
      <c r="C3379" s="26"/>
      <c r="D3379" s="26"/>
      <c r="E3379" s="26"/>
      <c r="F3379" s="26"/>
      <c r="G3379" s="26"/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26"/>
      <c r="S3379" s="63"/>
      <c r="T3379" s="26"/>
      <c r="U3379" s="25"/>
      <c r="V3379" s="24"/>
      <c r="W3379" s="24"/>
      <c r="X3379" s="26"/>
      <c r="Y3379" s="26"/>
      <c r="Z3379" s="26"/>
      <c r="AA3379" s="26"/>
      <c r="AB3379" s="26"/>
      <c r="AC3379" s="26"/>
      <c r="AD3379" s="26"/>
    </row>
    <row r="3380" spans="1:30" x14ac:dyDescent="0.25">
      <c r="A3380" s="26"/>
      <c r="B3380" s="26"/>
      <c r="C3380" s="26"/>
      <c r="D3380" s="26"/>
      <c r="E3380" s="26"/>
      <c r="F3380" s="26"/>
      <c r="G3380" s="26"/>
      <c r="H3380" s="26"/>
      <c r="I3380" s="26"/>
      <c r="J3380" s="26"/>
      <c r="K3380" s="26"/>
      <c r="L3380" s="26"/>
      <c r="M3380" s="26"/>
      <c r="N3380" s="26"/>
      <c r="O3380" s="26"/>
      <c r="P3380" s="26"/>
      <c r="Q3380" s="26"/>
      <c r="R3380" s="26"/>
      <c r="S3380" s="63"/>
      <c r="T3380" s="26"/>
      <c r="U3380" s="25"/>
      <c r="V3380" s="24"/>
      <c r="W3380" s="24"/>
      <c r="X3380" s="26"/>
      <c r="Y3380" s="26"/>
      <c r="Z3380" s="26"/>
      <c r="AA3380" s="26"/>
      <c r="AB3380" s="26"/>
      <c r="AC3380" s="26"/>
      <c r="AD3380" s="26"/>
    </row>
    <row r="3381" spans="1:30" x14ac:dyDescent="0.25">
      <c r="A3381" s="26"/>
      <c r="B3381" s="26"/>
      <c r="C3381" s="26"/>
      <c r="D3381" s="26"/>
      <c r="E3381" s="26"/>
      <c r="F3381" s="26"/>
      <c r="G3381" s="26"/>
      <c r="H3381" s="26"/>
      <c r="I3381" s="26"/>
      <c r="J3381" s="26"/>
      <c r="K3381" s="26"/>
      <c r="L3381" s="26"/>
      <c r="M3381" s="26"/>
      <c r="N3381" s="26"/>
      <c r="O3381" s="26"/>
      <c r="P3381" s="26"/>
      <c r="Q3381" s="26"/>
      <c r="R3381" s="26"/>
      <c r="S3381" s="63"/>
      <c r="T3381" s="26"/>
      <c r="U3381" s="25"/>
      <c r="V3381" s="24"/>
      <c r="W3381" s="24"/>
      <c r="X3381" s="26"/>
      <c r="Y3381" s="26"/>
      <c r="Z3381" s="26"/>
      <c r="AA3381" s="26"/>
      <c r="AB3381" s="26"/>
      <c r="AC3381" s="26"/>
      <c r="AD3381" s="26"/>
    </row>
    <row r="3382" spans="1:30" x14ac:dyDescent="0.25">
      <c r="A3382" s="26"/>
      <c r="B3382" s="26"/>
      <c r="C3382" s="26"/>
      <c r="D3382" s="26"/>
      <c r="E3382" s="26"/>
      <c r="F3382" s="26"/>
      <c r="G3382" s="26"/>
      <c r="H3382" s="26"/>
      <c r="I3382" s="26"/>
      <c r="J3382" s="26"/>
      <c r="K3382" s="26"/>
      <c r="L3382" s="26"/>
      <c r="M3382" s="26"/>
      <c r="N3382" s="26"/>
      <c r="O3382" s="26"/>
      <c r="P3382" s="26"/>
      <c r="Q3382" s="26"/>
      <c r="R3382" s="26"/>
      <c r="S3382" s="63"/>
      <c r="T3382" s="26"/>
      <c r="U3382" s="25"/>
      <c r="V3382" s="24"/>
      <c r="W3382" s="24"/>
      <c r="X3382" s="26"/>
      <c r="Y3382" s="26"/>
      <c r="Z3382" s="26"/>
      <c r="AA3382" s="26"/>
      <c r="AB3382" s="26"/>
      <c r="AC3382" s="26"/>
      <c r="AD3382" s="26"/>
    </row>
    <row r="3383" spans="1:30" x14ac:dyDescent="0.25">
      <c r="A3383" s="26"/>
      <c r="B3383" s="26"/>
      <c r="C3383" s="26"/>
      <c r="D3383" s="26"/>
      <c r="E3383" s="26"/>
      <c r="F3383" s="26"/>
      <c r="G3383" s="26"/>
      <c r="H3383" s="26"/>
      <c r="I3383" s="26"/>
      <c r="J3383" s="26"/>
      <c r="K3383" s="26"/>
      <c r="L3383" s="26"/>
      <c r="M3383" s="26"/>
      <c r="N3383" s="26"/>
      <c r="O3383" s="26"/>
      <c r="P3383" s="26"/>
      <c r="Q3383" s="26"/>
      <c r="R3383" s="26"/>
      <c r="S3383" s="63"/>
      <c r="T3383" s="26"/>
      <c r="U3383" s="25"/>
      <c r="V3383" s="24"/>
      <c r="W3383" s="24"/>
      <c r="X3383" s="26"/>
      <c r="Y3383" s="26"/>
      <c r="Z3383" s="26"/>
      <c r="AA3383" s="26"/>
      <c r="AB3383" s="26"/>
      <c r="AC3383" s="26"/>
      <c r="AD3383" s="26"/>
    </row>
    <row r="3384" spans="1:30" x14ac:dyDescent="0.25">
      <c r="A3384" s="26"/>
      <c r="B3384" s="26"/>
      <c r="C3384" s="26"/>
      <c r="D3384" s="26"/>
      <c r="E3384" s="26"/>
      <c r="F3384" s="26"/>
      <c r="G3384" s="26"/>
      <c r="H3384" s="26"/>
      <c r="I3384" s="26"/>
      <c r="J3384" s="26"/>
      <c r="K3384" s="26"/>
      <c r="L3384" s="26"/>
      <c r="M3384" s="26"/>
      <c r="N3384" s="26"/>
      <c r="O3384" s="26"/>
      <c r="P3384" s="26"/>
      <c r="Q3384" s="26"/>
      <c r="R3384" s="26"/>
      <c r="S3384" s="63"/>
      <c r="T3384" s="26"/>
      <c r="U3384" s="25"/>
      <c r="V3384" s="24"/>
      <c r="W3384" s="24"/>
      <c r="X3384" s="26"/>
      <c r="Y3384" s="26"/>
      <c r="Z3384" s="26"/>
      <c r="AA3384" s="26"/>
      <c r="AB3384" s="26"/>
      <c r="AC3384" s="26"/>
      <c r="AD3384" s="26"/>
    </row>
    <row r="3385" spans="1:30" x14ac:dyDescent="0.25">
      <c r="A3385" s="26"/>
      <c r="B3385" s="26"/>
      <c r="C3385" s="26"/>
      <c r="D3385" s="26"/>
      <c r="E3385" s="26"/>
      <c r="F3385" s="26"/>
      <c r="G3385" s="26"/>
      <c r="H3385" s="26"/>
      <c r="I3385" s="26"/>
      <c r="J3385" s="26"/>
      <c r="K3385" s="26"/>
      <c r="L3385" s="26"/>
      <c r="M3385" s="26"/>
      <c r="N3385" s="26"/>
      <c r="O3385" s="26"/>
      <c r="P3385" s="26"/>
      <c r="Q3385" s="26"/>
      <c r="R3385" s="26"/>
      <c r="S3385" s="63"/>
      <c r="T3385" s="26"/>
      <c r="U3385" s="25"/>
      <c r="V3385" s="24"/>
      <c r="W3385" s="24"/>
      <c r="X3385" s="26"/>
      <c r="Y3385" s="26"/>
      <c r="Z3385" s="26"/>
      <c r="AA3385" s="26"/>
      <c r="AB3385" s="26"/>
      <c r="AC3385" s="26"/>
      <c r="AD3385" s="26"/>
    </row>
    <row r="3386" spans="1:30" x14ac:dyDescent="0.25">
      <c r="A3386" s="26"/>
      <c r="B3386" s="26"/>
      <c r="C3386" s="26"/>
      <c r="D3386" s="26"/>
      <c r="E3386" s="26"/>
      <c r="F3386" s="26"/>
      <c r="G3386" s="26"/>
      <c r="H3386" s="26"/>
      <c r="I3386" s="26"/>
      <c r="J3386" s="26"/>
      <c r="K3386" s="26"/>
      <c r="L3386" s="26"/>
      <c r="M3386" s="26"/>
      <c r="N3386" s="26"/>
      <c r="O3386" s="26"/>
      <c r="P3386" s="26"/>
      <c r="Q3386" s="26"/>
      <c r="R3386" s="26"/>
      <c r="S3386" s="63"/>
      <c r="T3386" s="26"/>
      <c r="U3386" s="33"/>
      <c r="V3386" s="24"/>
      <c r="W3386" s="24"/>
      <c r="X3386" s="26"/>
      <c r="Y3386" s="26"/>
      <c r="Z3386" s="26"/>
      <c r="AA3386" s="26"/>
      <c r="AB3386" s="26"/>
      <c r="AC3386" s="26"/>
      <c r="AD3386" s="26"/>
    </row>
    <row r="3387" spans="1:30" x14ac:dyDescent="0.25">
      <c r="A3387" s="26"/>
      <c r="B3387" s="26"/>
      <c r="C3387" s="26"/>
      <c r="D3387" s="26"/>
      <c r="E3387" s="26"/>
      <c r="F3387" s="26"/>
      <c r="G3387" s="26"/>
      <c r="H3387" s="26"/>
      <c r="I3387" s="26"/>
      <c r="J3387" s="26"/>
      <c r="K3387" s="26"/>
      <c r="L3387" s="26"/>
      <c r="M3387" s="26"/>
      <c r="N3387" s="26"/>
      <c r="O3387" s="26"/>
      <c r="P3387" s="26"/>
      <c r="Q3387" s="26"/>
      <c r="R3387" s="26"/>
      <c r="S3387" s="63"/>
      <c r="T3387" s="26"/>
      <c r="U3387" s="33"/>
      <c r="V3387" s="24"/>
      <c r="W3387" s="24"/>
      <c r="X3387" s="26"/>
      <c r="Y3387" s="26"/>
      <c r="Z3387" s="26"/>
      <c r="AA3387" s="26"/>
      <c r="AB3387" s="26"/>
      <c r="AC3387" s="26"/>
      <c r="AD3387" s="26"/>
    </row>
    <row r="3388" spans="1:30" x14ac:dyDescent="0.25">
      <c r="A3388" s="26"/>
      <c r="B3388" s="26"/>
      <c r="C3388" s="26"/>
      <c r="D3388" s="26"/>
      <c r="E3388" s="26"/>
      <c r="F3388" s="26"/>
      <c r="G3388" s="26"/>
      <c r="H3388" s="26"/>
      <c r="I3388" s="26"/>
      <c r="J3388" s="26"/>
      <c r="K3388" s="26"/>
      <c r="L3388" s="26"/>
      <c r="M3388" s="26"/>
      <c r="N3388" s="26"/>
      <c r="O3388" s="26"/>
      <c r="P3388" s="26"/>
      <c r="Q3388" s="26"/>
      <c r="R3388" s="26"/>
      <c r="S3388" s="63"/>
      <c r="T3388" s="26"/>
      <c r="U3388" s="25"/>
      <c r="V3388" s="24"/>
      <c r="W3388" s="24"/>
      <c r="X3388" s="26"/>
      <c r="Y3388" s="26"/>
      <c r="Z3388" s="26"/>
      <c r="AA3388" s="26"/>
      <c r="AB3388" s="26"/>
      <c r="AC3388" s="26"/>
      <c r="AD3388" s="26"/>
    </row>
    <row r="3389" spans="1:30" x14ac:dyDescent="0.25">
      <c r="A3389" s="26"/>
      <c r="B3389" s="26"/>
      <c r="C3389" s="26"/>
      <c r="D3389" s="26"/>
      <c r="E3389" s="26"/>
      <c r="F3389" s="26"/>
      <c r="G3389" s="26"/>
      <c r="H3389" s="26"/>
      <c r="I3389" s="26"/>
      <c r="J3389" s="26"/>
      <c r="K3389" s="26"/>
      <c r="L3389" s="26"/>
      <c r="M3389" s="26"/>
      <c r="N3389" s="26"/>
      <c r="O3389" s="26"/>
      <c r="P3389" s="26"/>
      <c r="Q3389" s="26"/>
      <c r="R3389" s="26"/>
      <c r="S3389" s="63"/>
      <c r="T3389" s="26"/>
      <c r="U3389" s="25"/>
      <c r="V3389" s="24"/>
      <c r="W3389" s="24"/>
      <c r="X3389" s="26"/>
      <c r="Y3389" s="26"/>
      <c r="Z3389" s="26"/>
      <c r="AA3389" s="26"/>
      <c r="AB3389" s="26"/>
      <c r="AC3389" s="26"/>
      <c r="AD3389" s="26"/>
    </row>
    <row r="3390" spans="1:30" x14ac:dyDescent="0.25">
      <c r="A3390" s="26"/>
      <c r="B3390" s="26"/>
      <c r="C3390" s="26"/>
      <c r="D3390" s="26"/>
      <c r="E3390" s="26"/>
      <c r="F3390" s="26"/>
      <c r="G3390" s="26"/>
      <c r="H3390" s="26"/>
      <c r="I3390" s="26"/>
      <c r="J3390" s="26"/>
      <c r="K3390" s="26"/>
      <c r="L3390" s="26"/>
      <c r="M3390" s="26"/>
      <c r="N3390" s="26"/>
      <c r="O3390" s="26"/>
      <c r="P3390" s="26"/>
      <c r="Q3390" s="26"/>
      <c r="R3390" s="26"/>
      <c r="S3390" s="63"/>
      <c r="T3390" s="26"/>
      <c r="U3390" s="25"/>
      <c r="V3390" s="24"/>
      <c r="W3390" s="24"/>
      <c r="X3390" s="26"/>
      <c r="Y3390" s="26"/>
      <c r="Z3390" s="26"/>
      <c r="AA3390" s="26"/>
      <c r="AB3390" s="26"/>
      <c r="AC3390" s="26"/>
      <c r="AD3390" s="26"/>
    </row>
    <row r="3391" spans="1:30" x14ac:dyDescent="0.25">
      <c r="A3391" s="26"/>
      <c r="B3391" s="26"/>
      <c r="C3391" s="26"/>
      <c r="D3391" s="26"/>
      <c r="E3391" s="26"/>
      <c r="F3391" s="26"/>
      <c r="G3391" s="26"/>
      <c r="H3391" s="26"/>
      <c r="I3391" s="26"/>
      <c r="J3391" s="26"/>
      <c r="K3391" s="26"/>
      <c r="L3391" s="26"/>
      <c r="M3391" s="26"/>
      <c r="N3391" s="26"/>
      <c r="O3391" s="26"/>
      <c r="P3391" s="26"/>
      <c r="Q3391" s="26"/>
      <c r="R3391" s="26"/>
      <c r="S3391" s="63"/>
      <c r="T3391" s="26"/>
      <c r="U3391" s="25"/>
      <c r="V3391" s="24"/>
      <c r="W3391" s="24"/>
      <c r="X3391" s="26"/>
      <c r="Y3391" s="26"/>
      <c r="Z3391" s="26"/>
      <c r="AA3391" s="26"/>
      <c r="AB3391" s="26"/>
      <c r="AC3391" s="26"/>
      <c r="AD3391" s="26"/>
    </row>
    <row r="3392" spans="1:30" x14ac:dyDescent="0.25">
      <c r="A3392" s="26"/>
      <c r="B3392" s="26"/>
      <c r="C3392" s="26"/>
      <c r="D3392" s="26"/>
      <c r="E3392" s="26"/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  <c r="P3392" s="26"/>
      <c r="Q3392" s="26"/>
      <c r="R3392" s="26"/>
      <c r="S3392" s="63"/>
      <c r="T3392" s="26"/>
      <c r="U3392" s="25"/>
      <c r="V3392" s="24"/>
      <c r="W3392" s="24"/>
      <c r="X3392" s="26"/>
      <c r="Y3392" s="26"/>
      <c r="Z3392" s="26"/>
      <c r="AA3392" s="26"/>
      <c r="AB3392" s="26"/>
      <c r="AC3392" s="26"/>
      <c r="AD3392" s="26"/>
    </row>
    <row r="3393" spans="1:30" x14ac:dyDescent="0.25">
      <c r="A3393" s="26"/>
      <c r="B3393" s="26"/>
      <c r="C3393" s="26"/>
      <c r="D3393" s="26"/>
      <c r="E3393" s="26"/>
      <c r="F3393" s="26"/>
      <c r="G3393" s="26"/>
      <c r="H3393" s="26"/>
      <c r="I3393" s="26"/>
      <c r="J3393" s="26"/>
      <c r="K3393" s="26"/>
      <c r="L3393" s="26"/>
      <c r="M3393" s="26"/>
      <c r="N3393" s="26"/>
      <c r="O3393" s="26"/>
      <c r="P3393" s="26"/>
      <c r="Q3393" s="26"/>
      <c r="R3393" s="26"/>
      <c r="S3393" s="63"/>
      <c r="T3393" s="26"/>
      <c r="U3393" s="25"/>
      <c r="V3393" s="24"/>
      <c r="W3393" s="24"/>
      <c r="X3393" s="26"/>
      <c r="Y3393" s="26"/>
      <c r="Z3393" s="26"/>
      <c r="AA3393" s="26"/>
      <c r="AB3393" s="26"/>
      <c r="AC3393" s="26"/>
      <c r="AD3393" s="26"/>
    </row>
    <row r="3394" spans="1:30" x14ac:dyDescent="0.25">
      <c r="A3394" s="26"/>
      <c r="B3394" s="26"/>
      <c r="C3394" s="26"/>
      <c r="D3394" s="26"/>
      <c r="E3394" s="26"/>
      <c r="F3394" s="26"/>
      <c r="G3394" s="26"/>
      <c r="H3394" s="26"/>
      <c r="I3394" s="26"/>
      <c r="J3394" s="26"/>
      <c r="K3394" s="26"/>
      <c r="L3394" s="26"/>
      <c r="M3394" s="26"/>
      <c r="N3394" s="26"/>
      <c r="O3394" s="26"/>
      <c r="P3394" s="26"/>
      <c r="Q3394" s="26"/>
      <c r="R3394" s="26"/>
      <c r="S3394" s="63"/>
      <c r="T3394" s="26"/>
      <c r="U3394" s="25"/>
      <c r="V3394" s="24"/>
      <c r="W3394" s="24"/>
      <c r="X3394" s="26"/>
      <c r="Y3394" s="26"/>
      <c r="Z3394" s="26"/>
      <c r="AA3394" s="26"/>
      <c r="AB3394" s="26"/>
      <c r="AC3394" s="26"/>
      <c r="AD3394" s="26"/>
    </row>
    <row r="3395" spans="1:30" x14ac:dyDescent="0.25">
      <c r="A3395" s="26"/>
      <c r="B3395" s="26"/>
      <c r="C3395" s="26"/>
      <c r="D3395" s="26"/>
      <c r="E3395" s="26"/>
      <c r="F3395" s="26"/>
      <c r="G3395" s="26"/>
      <c r="H3395" s="26"/>
      <c r="I3395" s="26"/>
      <c r="J3395" s="26"/>
      <c r="K3395" s="26"/>
      <c r="L3395" s="26"/>
      <c r="M3395" s="26"/>
      <c r="N3395" s="26"/>
      <c r="O3395" s="26"/>
      <c r="P3395" s="26"/>
      <c r="Q3395" s="26"/>
      <c r="R3395" s="26"/>
      <c r="S3395" s="63"/>
      <c r="T3395" s="26"/>
      <c r="U3395" s="25"/>
      <c r="V3395" s="24"/>
      <c r="W3395" s="24"/>
      <c r="X3395" s="26"/>
      <c r="Y3395" s="26"/>
      <c r="Z3395" s="26"/>
      <c r="AA3395" s="26"/>
      <c r="AB3395" s="26"/>
      <c r="AC3395" s="26"/>
      <c r="AD3395" s="26"/>
    </row>
    <row r="3396" spans="1:30" x14ac:dyDescent="0.25">
      <c r="A3396" s="26"/>
      <c r="B3396" s="26"/>
      <c r="C3396" s="26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  <c r="N3396" s="26"/>
      <c r="O3396" s="26"/>
      <c r="P3396" s="26"/>
      <c r="Q3396" s="26"/>
      <c r="R3396" s="26"/>
      <c r="S3396" s="63"/>
      <c r="T3396" s="26"/>
      <c r="U3396" s="25"/>
      <c r="V3396" s="24"/>
      <c r="W3396" s="24"/>
      <c r="X3396" s="26"/>
      <c r="Y3396" s="26"/>
      <c r="Z3396" s="26"/>
      <c r="AA3396" s="26"/>
      <c r="AB3396" s="26"/>
      <c r="AC3396" s="26"/>
      <c r="AD3396" s="26"/>
    </row>
    <row r="3397" spans="1:30" x14ac:dyDescent="0.25">
      <c r="A3397" s="26"/>
      <c r="B3397" s="26"/>
      <c r="C3397" s="26"/>
      <c r="D3397" s="26"/>
      <c r="E3397" s="26"/>
      <c r="F3397" s="26"/>
      <c r="G3397" s="26"/>
      <c r="H3397" s="26"/>
      <c r="I3397" s="26"/>
      <c r="J3397" s="26"/>
      <c r="K3397" s="26"/>
      <c r="L3397" s="26"/>
      <c r="M3397" s="26"/>
      <c r="N3397" s="26"/>
      <c r="O3397" s="26"/>
      <c r="P3397" s="26"/>
      <c r="Q3397" s="26"/>
      <c r="R3397" s="26"/>
      <c r="S3397" s="63"/>
      <c r="T3397" s="26"/>
      <c r="U3397" s="25"/>
      <c r="V3397" s="24"/>
      <c r="W3397" s="24"/>
      <c r="X3397" s="26"/>
      <c r="Y3397" s="26"/>
      <c r="Z3397" s="26"/>
      <c r="AA3397" s="26"/>
      <c r="AB3397" s="26"/>
      <c r="AC3397" s="26"/>
      <c r="AD3397" s="26"/>
    </row>
    <row r="3398" spans="1:30" x14ac:dyDescent="0.25">
      <c r="A3398" s="26"/>
      <c r="B3398" s="26"/>
      <c r="C3398" s="26"/>
      <c r="D3398" s="26"/>
      <c r="E3398" s="26"/>
      <c r="F3398" s="26"/>
      <c r="G3398" s="26"/>
      <c r="H3398" s="26"/>
      <c r="I3398" s="26"/>
      <c r="J3398" s="26"/>
      <c r="K3398" s="26"/>
      <c r="L3398" s="26"/>
      <c r="M3398" s="26"/>
      <c r="N3398" s="26"/>
      <c r="O3398" s="26"/>
      <c r="P3398" s="26"/>
      <c r="Q3398" s="26"/>
      <c r="R3398" s="26"/>
      <c r="S3398" s="63"/>
      <c r="T3398" s="26"/>
      <c r="U3398" s="25"/>
      <c r="V3398" s="24"/>
      <c r="W3398" s="24"/>
      <c r="X3398" s="26"/>
      <c r="Y3398" s="26"/>
      <c r="Z3398" s="26"/>
      <c r="AA3398" s="26"/>
      <c r="AB3398" s="26"/>
      <c r="AC3398" s="26"/>
      <c r="AD3398" s="26"/>
    </row>
    <row r="3399" spans="1:30" x14ac:dyDescent="0.25">
      <c r="A3399" s="26"/>
      <c r="B3399" s="26"/>
      <c r="C3399" s="26"/>
      <c r="D3399" s="26"/>
      <c r="E3399" s="26"/>
      <c r="F3399" s="26"/>
      <c r="G3399" s="26"/>
      <c r="H3399" s="26"/>
      <c r="I3399" s="26"/>
      <c r="J3399" s="26"/>
      <c r="K3399" s="26"/>
      <c r="L3399" s="26"/>
      <c r="M3399" s="26"/>
      <c r="N3399" s="26"/>
      <c r="O3399" s="26"/>
      <c r="P3399" s="26"/>
      <c r="Q3399" s="26"/>
      <c r="R3399" s="26"/>
      <c r="S3399" s="63"/>
      <c r="T3399" s="26"/>
      <c r="U3399" s="25"/>
      <c r="V3399" s="24"/>
      <c r="W3399" s="24"/>
      <c r="X3399" s="26"/>
      <c r="Y3399" s="26"/>
      <c r="Z3399" s="26"/>
      <c r="AA3399" s="26"/>
      <c r="AB3399" s="26"/>
      <c r="AC3399" s="26"/>
      <c r="AD3399" s="26"/>
    </row>
    <row r="3400" spans="1:30" x14ac:dyDescent="0.25">
      <c r="A3400" s="26"/>
      <c r="B3400" s="26"/>
      <c r="C3400" s="26"/>
      <c r="D3400" s="26"/>
      <c r="E3400" s="26"/>
      <c r="F3400" s="26"/>
      <c r="G3400" s="26"/>
      <c r="H3400" s="26"/>
      <c r="I3400" s="26"/>
      <c r="J3400" s="26"/>
      <c r="K3400" s="26"/>
      <c r="L3400" s="26"/>
      <c r="M3400" s="26"/>
      <c r="N3400" s="26"/>
      <c r="O3400" s="26"/>
      <c r="P3400" s="26"/>
      <c r="Q3400" s="26"/>
      <c r="R3400" s="26"/>
      <c r="S3400" s="63"/>
      <c r="T3400" s="26"/>
      <c r="U3400" s="25"/>
      <c r="V3400" s="24"/>
      <c r="W3400" s="24"/>
      <c r="X3400" s="26"/>
      <c r="Y3400" s="26"/>
      <c r="Z3400" s="26"/>
      <c r="AA3400" s="26"/>
      <c r="AB3400" s="26"/>
      <c r="AC3400" s="26"/>
      <c r="AD3400" s="26"/>
    </row>
    <row r="3401" spans="1:30" x14ac:dyDescent="0.25">
      <c r="A3401" s="26"/>
      <c r="B3401" s="26"/>
      <c r="C3401" s="26"/>
      <c r="D3401" s="26"/>
      <c r="E3401" s="26"/>
      <c r="F3401" s="26"/>
      <c r="G3401" s="26"/>
      <c r="H3401" s="26"/>
      <c r="I3401" s="26"/>
      <c r="J3401" s="26"/>
      <c r="K3401" s="26"/>
      <c r="L3401" s="26"/>
      <c r="M3401" s="26"/>
      <c r="N3401" s="26"/>
      <c r="O3401" s="26"/>
      <c r="P3401" s="26"/>
      <c r="Q3401" s="26"/>
      <c r="R3401" s="26"/>
      <c r="S3401" s="63"/>
      <c r="T3401" s="26"/>
      <c r="U3401" s="25"/>
      <c r="V3401" s="24"/>
      <c r="W3401" s="24"/>
      <c r="X3401" s="26"/>
      <c r="Y3401" s="26"/>
      <c r="Z3401" s="26"/>
      <c r="AA3401" s="26"/>
      <c r="AB3401" s="26"/>
      <c r="AC3401" s="26"/>
      <c r="AD3401" s="26"/>
    </row>
    <row r="3402" spans="1:30" x14ac:dyDescent="0.25">
      <c r="A3402" s="26"/>
      <c r="B3402" s="26"/>
      <c r="C3402" s="26"/>
      <c r="D3402" s="26"/>
      <c r="E3402" s="26"/>
      <c r="F3402" s="26"/>
      <c r="G3402" s="26"/>
      <c r="H3402" s="26"/>
      <c r="I3402" s="26"/>
      <c r="J3402" s="26"/>
      <c r="K3402" s="26"/>
      <c r="L3402" s="26"/>
      <c r="M3402" s="26"/>
      <c r="N3402" s="26"/>
      <c r="O3402" s="26"/>
      <c r="P3402" s="26"/>
      <c r="Q3402" s="26"/>
      <c r="R3402" s="26"/>
      <c r="S3402" s="63"/>
      <c r="T3402" s="26"/>
      <c r="U3402" s="25"/>
      <c r="V3402" s="24"/>
      <c r="W3402" s="24"/>
      <c r="X3402" s="26"/>
      <c r="Y3402" s="26"/>
      <c r="Z3402" s="26"/>
      <c r="AA3402" s="26"/>
      <c r="AB3402" s="26"/>
      <c r="AC3402" s="26"/>
      <c r="AD3402" s="26"/>
    </row>
    <row r="3403" spans="1:30" x14ac:dyDescent="0.25">
      <c r="A3403" s="26"/>
      <c r="B3403" s="26"/>
      <c r="C3403" s="26"/>
      <c r="D3403" s="26"/>
      <c r="E3403" s="26"/>
      <c r="F3403" s="26"/>
      <c r="G3403" s="26"/>
      <c r="H3403" s="26"/>
      <c r="I3403" s="26"/>
      <c r="J3403" s="26"/>
      <c r="K3403" s="26"/>
      <c r="L3403" s="26"/>
      <c r="M3403" s="26"/>
      <c r="N3403" s="26"/>
      <c r="O3403" s="26"/>
      <c r="P3403" s="26"/>
      <c r="Q3403" s="26"/>
      <c r="R3403" s="26"/>
      <c r="S3403" s="63"/>
      <c r="T3403" s="26"/>
      <c r="U3403" s="25"/>
      <c r="V3403" s="24"/>
      <c r="W3403" s="24"/>
      <c r="X3403" s="26"/>
      <c r="Y3403" s="26"/>
      <c r="Z3403" s="26"/>
      <c r="AA3403" s="26"/>
      <c r="AB3403" s="26"/>
      <c r="AC3403" s="26"/>
      <c r="AD3403" s="26"/>
    </row>
    <row r="3404" spans="1:30" x14ac:dyDescent="0.25">
      <c r="A3404" s="26"/>
      <c r="B3404" s="26"/>
      <c r="C3404" s="26"/>
      <c r="D3404" s="26"/>
      <c r="E3404" s="26"/>
      <c r="F3404" s="26"/>
      <c r="G3404" s="26"/>
      <c r="H3404" s="26"/>
      <c r="I3404" s="26"/>
      <c r="J3404" s="26"/>
      <c r="K3404" s="26"/>
      <c r="L3404" s="26"/>
      <c r="M3404" s="26"/>
      <c r="N3404" s="26"/>
      <c r="O3404" s="26"/>
      <c r="P3404" s="26"/>
      <c r="Q3404" s="26"/>
      <c r="R3404" s="26"/>
      <c r="S3404" s="63"/>
      <c r="T3404" s="26"/>
      <c r="U3404" s="25"/>
      <c r="V3404" s="24"/>
      <c r="W3404" s="24"/>
      <c r="X3404" s="26"/>
      <c r="Y3404" s="26"/>
      <c r="Z3404" s="26"/>
      <c r="AA3404" s="26"/>
      <c r="AB3404" s="26"/>
      <c r="AC3404" s="26"/>
      <c r="AD3404" s="26"/>
    </row>
    <row r="3405" spans="1:30" x14ac:dyDescent="0.25">
      <c r="A3405" s="26"/>
      <c r="B3405" s="26"/>
      <c r="C3405" s="26"/>
      <c r="D3405" s="26"/>
      <c r="E3405" s="26"/>
      <c r="F3405" s="26"/>
      <c r="G3405" s="26"/>
      <c r="H3405" s="26"/>
      <c r="I3405" s="26"/>
      <c r="J3405" s="26"/>
      <c r="K3405" s="26"/>
      <c r="L3405" s="26"/>
      <c r="M3405" s="26"/>
      <c r="N3405" s="26"/>
      <c r="O3405" s="26"/>
      <c r="P3405" s="26"/>
      <c r="Q3405" s="26"/>
      <c r="R3405" s="26"/>
      <c r="S3405" s="63"/>
      <c r="T3405" s="26"/>
      <c r="U3405" s="25"/>
      <c r="V3405" s="24"/>
      <c r="W3405" s="24"/>
      <c r="X3405" s="26"/>
      <c r="Y3405" s="26"/>
      <c r="Z3405" s="26"/>
      <c r="AA3405" s="26"/>
      <c r="AB3405" s="26"/>
      <c r="AC3405" s="26"/>
      <c r="AD3405" s="26"/>
    </row>
    <row r="3406" spans="1:30" x14ac:dyDescent="0.25">
      <c r="A3406" s="26"/>
      <c r="B3406" s="26"/>
      <c r="C3406" s="26"/>
      <c r="D3406" s="26"/>
      <c r="E3406" s="26"/>
      <c r="F3406" s="26"/>
      <c r="G3406" s="26"/>
      <c r="H3406" s="26"/>
      <c r="I3406" s="26"/>
      <c r="J3406" s="26"/>
      <c r="K3406" s="26"/>
      <c r="L3406" s="26"/>
      <c r="M3406" s="26"/>
      <c r="N3406" s="26"/>
      <c r="O3406" s="26"/>
      <c r="P3406" s="26"/>
      <c r="Q3406" s="26"/>
      <c r="R3406" s="26"/>
      <c r="S3406" s="63"/>
      <c r="T3406" s="26"/>
      <c r="U3406" s="25"/>
      <c r="V3406" s="24"/>
      <c r="W3406" s="24"/>
      <c r="X3406" s="26"/>
      <c r="Y3406" s="26"/>
      <c r="Z3406" s="26"/>
      <c r="AA3406" s="26"/>
      <c r="AB3406" s="26"/>
      <c r="AC3406" s="26"/>
      <c r="AD3406" s="26"/>
    </row>
    <row r="3407" spans="1:30" x14ac:dyDescent="0.25">
      <c r="A3407" s="26"/>
      <c r="B3407" s="26"/>
      <c r="C3407" s="26"/>
      <c r="D3407" s="26"/>
      <c r="E3407" s="26"/>
      <c r="F3407" s="26"/>
      <c r="G3407" s="26"/>
      <c r="H3407" s="26"/>
      <c r="I3407" s="26"/>
      <c r="J3407" s="26"/>
      <c r="K3407" s="26"/>
      <c r="L3407" s="26"/>
      <c r="M3407" s="26"/>
      <c r="N3407" s="26"/>
      <c r="O3407" s="26"/>
      <c r="P3407" s="26"/>
      <c r="Q3407" s="26"/>
      <c r="R3407" s="26"/>
      <c r="S3407" s="63"/>
      <c r="T3407" s="26"/>
      <c r="U3407" s="25"/>
      <c r="V3407" s="24"/>
      <c r="W3407" s="24"/>
      <c r="X3407" s="26"/>
      <c r="Y3407" s="26"/>
      <c r="Z3407" s="26"/>
      <c r="AA3407" s="26"/>
      <c r="AB3407" s="26"/>
      <c r="AC3407" s="26"/>
      <c r="AD3407" s="26"/>
    </row>
    <row r="3408" spans="1:30" x14ac:dyDescent="0.25">
      <c r="A3408" s="26"/>
      <c r="B3408" s="26"/>
      <c r="C3408" s="26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  <c r="N3408" s="26"/>
      <c r="O3408" s="26"/>
      <c r="P3408" s="26"/>
      <c r="Q3408" s="26"/>
      <c r="R3408" s="26"/>
      <c r="S3408" s="63"/>
      <c r="T3408" s="26"/>
      <c r="U3408" s="25"/>
      <c r="V3408" s="24"/>
      <c r="W3408" s="24"/>
      <c r="X3408" s="26"/>
      <c r="Y3408" s="26"/>
      <c r="Z3408" s="26"/>
      <c r="AA3408" s="26"/>
      <c r="AB3408" s="26"/>
      <c r="AC3408" s="26"/>
      <c r="AD3408" s="26"/>
    </row>
    <row r="3409" spans="1:30" x14ac:dyDescent="0.25">
      <c r="A3409" s="26"/>
      <c r="B3409" s="26"/>
      <c r="C3409" s="26"/>
      <c r="D3409" s="26"/>
      <c r="E3409" s="26"/>
      <c r="F3409" s="26"/>
      <c r="G3409" s="26"/>
      <c r="H3409" s="26"/>
      <c r="I3409" s="26"/>
      <c r="J3409" s="26"/>
      <c r="K3409" s="26"/>
      <c r="L3409" s="26"/>
      <c r="M3409" s="26"/>
      <c r="N3409" s="26"/>
      <c r="O3409" s="26"/>
      <c r="P3409" s="26"/>
      <c r="Q3409" s="26"/>
      <c r="R3409" s="26"/>
      <c r="S3409" s="63"/>
      <c r="T3409" s="26"/>
      <c r="U3409" s="25"/>
      <c r="V3409" s="24"/>
      <c r="W3409" s="24"/>
      <c r="X3409" s="26"/>
      <c r="Y3409" s="26"/>
      <c r="Z3409" s="26"/>
      <c r="AA3409" s="26"/>
      <c r="AB3409" s="26"/>
      <c r="AC3409" s="26"/>
      <c r="AD3409" s="26"/>
    </row>
    <row r="3410" spans="1:30" x14ac:dyDescent="0.25">
      <c r="A3410" s="26"/>
      <c r="B3410" s="26"/>
      <c r="C3410" s="26"/>
      <c r="D3410" s="26"/>
      <c r="E3410" s="26"/>
      <c r="F3410" s="26"/>
      <c r="G3410" s="26"/>
      <c r="H3410" s="26"/>
      <c r="I3410" s="26"/>
      <c r="J3410" s="26"/>
      <c r="K3410" s="26"/>
      <c r="L3410" s="26"/>
      <c r="M3410" s="26"/>
      <c r="N3410" s="26"/>
      <c r="O3410" s="26"/>
      <c r="P3410" s="26"/>
      <c r="Q3410" s="26"/>
      <c r="R3410" s="26"/>
      <c r="S3410" s="63"/>
      <c r="T3410" s="26"/>
      <c r="U3410" s="25"/>
      <c r="V3410" s="24"/>
      <c r="W3410" s="24"/>
      <c r="X3410" s="26"/>
      <c r="Y3410" s="26"/>
      <c r="Z3410" s="26"/>
      <c r="AA3410" s="26"/>
      <c r="AB3410" s="26"/>
      <c r="AC3410" s="26"/>
      <c r="AD3410" s="26"/>
    </row>
    <row r="3411" spans="1:30" x14ac:dyDescent="0.25">
      <c r="A3411" s="26"/>
      <c r="B3411" s="26"/>
      <c r="C3411" s="26"/>
      <c r="D3411" s="26"/>
      <c r="E3411" s="26"/>
      <c r="F3411" s="26"/>
      <c r="G3411" s="26"/>
      <c r="H3411" s="26"/>
      <c r="I3411" s="26"/>
      <c r="J3411" s="26"/>
      <c r="K3411" s="26"/>
      <c r="L3411" s="26"/>
      <c r="M3411" s="26"/>
      <c r="N3411" s="26"/>
      <c r="O3411" s="26"/>
      <c r="P3411" s="26"/>
      <c r="Q3411" s="26"/>
      <c r="R3411" s="26"/>
      <c r="S3411" s="63"/>
      <c r="T3411" s="26"/>
      <c r="U3411" s="25"/>
      <c r="V3411" s="24"/>
      <c r="W3411" s="24"/>
      <c r="X3411" s="26"/>
      <c r="Y3411" s="26"/>
      <c r="Z3411" s="26"/>
      <c r="AA3411" s="26"/>
      <c r="AB3411" s="26"/>
      <c r="AC3411" s="26"/>
      <c r="AD3411" s="26"/>
    </row>
    <row r="3412" spans="1:30" x14ac:dyDescent="0.25">
      <c r="A3412" s="26"/>
      <c r="B3412" s="26"/>
      <c r="C3412" s="26"/>
      <c r="D3412" s="26"/>
      <c r="E3412" s="26"/>
      <c r="F3412" s="26"/>
      <c r="G3412" s="26"/>
      <c r="H3412" s="26"/>
      <c r="I3412" s="26"/>
      <c r="J3412" s="26"/>
      <c r="K3412" s="26"/>
      <c r="L3412" s="26"/>
      <c r="M3412" s="26"/>
      <c r="N3412" s="26"/>
      <c r="O3412" s="26"/>
      <c r="P3412" s="26"/>
      <c r="Q3412" s="26"/>
      <c r="R3412" s="26"/>
      <c r="S3412" s="63"/>
      <c r="T3412" s="26"/>
      <c r="U3412" s="25"/>
      <c r="V3412" s="24"/>
      <c r="W3412" s="24"/>
      <c r="X3412" s="26"/>
      <c r="Y3412" s="26"/>
      <c r="Z3412" s="26"/>
      <c r="AA3412" s="26"/>
      <c r="AB3412" s="26"/>
      <c r="AC3412" s="26"/>
      <c r="AD3412" s="26"/>
    </row>
    <row r="3413" spans="1:30" x14ac:dyDescent="0.25">
      <c r="A3413" s="26"/>
      <c r="B3413" s="26"/>
      <c r="C3413" s="26"/>
      <c r="D3413" s="26"/>
      <c r="E3413" s="26"/>
      <c r="F3413" s="26"/>
      <c r="G3413" s="26"/>
      <c r="H3413" s="26"/>
      <c r="I3413" s="26"/>
      <c r="J3413" s="26"/>
      <c r="K3413" s="26"/>
      <c r="L3413" s="26"/>
      <c r="M3413" s="26"/>
      <c r="N3413" s="26"/>
      <c r="O3413" s="26"/>
      <c r="P3413" s="26"/>
      <c r="Q3413" s="26"/>
      <c r="R3413" s="26"/>
      <c r="S3413" s="63"/>
      <c r="T3413" s="26"/>
      <c r="U3413" s="25"/>
      <c r="V3413" s="24"/>
      <c r="W3413" s="24"/>
      <c r="X3413" s="26"/>
      <c r="Y3413" s="26"/>
      <c r="Z3413" s="26"/>
      <c r="AA3413" s="26"/>
      <c r="AB3413" s="26"/>
      <c r="AC3413" s="26"/>
      <c r="AD3413" s="26"/>
    </row>
    <row r="3414" spans="1:30" x14ac:dyDescent="0.25">
      <c r="A3414" s="26"/>
      <c r="B3414" s="26"/>
      <c r="C3414" s="26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26"/>
      <c r="S3414" s="63"/>
      <c r="T3414" s="26"/>
      <c r="U3414" s="25"/>
      <c r="V3414" s="24"/>
      <c r="W3414" s="24"/>
      <c r="X3414" s="26"/>
      <c r="Y3414" s="26"/>
      <c r="Z3414" s="26"/>
      <c r="AA3414" s="26"/>
      <c r="AB3414" s="26"/>
      <c r="AC3414" s="26"/>
      <c r="AD3414" s="26"/>
    </row>
    <row r="3415" spans="1:30" x14ac:dyDescent="0.25">
      <c r="A3415" s="26"/>
      <c r="B3415" s="26"/>
      <c r="C3415" s="26"/>
      <c r="D3415" s="26"/>
      <c r="E3415" s="26"/>
      <c r="F3415" s="26"/>
      <c r="G3415" s="26"/>
      <c r="H3415" s="26"/>
      <c r="I3415" s="26"/>
      <c r="J3415" s="26"/>
      <c r="K3415" s="26"/>
      <c r="L3415" s="26"/>
      <c r="M3415" s="26"/>
      <c r="N3415" s="26"/>
      <c r="O3415" s="26"/>
      <c r="P3415" s="26"/>
      <c r="Q3415" s="26"/>
      <c r="R3415" s="26"/>
      <c r="S3415" s="63"/>
      <c r="T3415" s="26"/>
      <c r="U3415" s="25"/>
      <c r="V3415" s="24"/>
      <c r="W3415" s="24"/>
      <c r="X3415" s="26"/>
      <c r="Y3415" s="26"/>
      <c r="Z3415" s="26"/>
      <c r="AA3415" s="26"/>
      <c r="AB3415" s="26"/>
      <c r="AC3415" s="26"/>
      <c r="AD3415" s="26"/>
    </row>
    <row r="3416" spans="1:30" x14ac:dyDescent="0.25">
      <c r="A3416" s="26"/>
      <c r="B3416" s="26"/>
      <c r="C3416" s="26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  <c r="N3416" s="26"/>
      <c r="O3416" s="26"/>
      <c r="P3416" s="26"/>
      <c r="Q3416" s="26"/>
      <c r="R3416" s="26"/>
      <c r="S3416" s="63"/>
      <c r="T3416" s="26"/>
      <c r="U3416" s="25"/>
      <c r="V3416" s="24"/>
      <c r="W3416" s="24"/>
      <c r="X3416" s="26"/>
      <c r="Y3416" s="26"/>
      <c r="Z3416" s="26"/>
      <c r="AA3416" s="26"/>
      <c r="AB3416" s="26"/>
      <c r="AC3416" s="26"/>
      <c r="AD3416" s="26"/>
    </row>
    <row r="3417" spans="1:30" x14ac:dyDescent="0.25">
      <c r="A3417" s="26"/>
      <c r="B3417" s="26"/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6"/>
      <c r="N3417" s="26"/>
      <c r="O3417" s="26"/>
      <c r="P3417" s="26"/>
      <c r="Q3417" s="26"/>
      <c r="R3417" s="26"/>
      <c r="S3417" s="63"/>
      <c r="T3417" s="26"/>
      <c r="U3417" s="25"/>
      <c r="V3417" s="24"/>
      <c r="W3417" s="24"/>
      <c r="X3417" s="26"/>
      <c r="Y3417" s="26"/>
      <c r="Z3417" s="26"/>
      <c r="AA3417" s="26"/>
      <c r="AB3417" s="26"/>
      <c r="AC3417" s="26"/>
      <c r="AD3417" s="26"/>
    </row>
    <row r="3418" spans="1:30" x14ac:dyDescent="0.25">
      <c r="A3418" s="26"/>
      <c r="B3418" s="26"/>
      <c r="C3418" s="26"/>
      <c r="D3418" s="26"/>
      <c r="E3418" s="26"/>
      <c r="F3418" s="26"/>
      <c r="G3418" s="26"/>
      <c r="H3418" s="26"/>
      <c r="I3418" s="26"/>
      <c r="J3418" s="26"/>
      <c r="K3418" s="26"/>
      <c r="L3418" s="26"/>
      <c r="M3418" s="26"/>
      <c r="N3418" s="26"/>
      <c r="O3418" s="26"/>
      <c r="P3418" s="26"/>
      <c r="Q3418" s="26"/>
      <c r="R3418" s="26"/>
      <c r="S3418" s="63"/>
      <c r="T3418" s="26"/>
      <c r="U3418" s="25"/>
      <c r="V3418" s="24"/>
      <c r="W3418" s="24"/>
      <c r="X3418" s="26"/>
      <c r="Y3418" s="26"/>
      <c r="Z3418" s="26"/>
      <c r="AA3418" s="26"/>
      <c r="AB3418" s="26"/>
      <c r="AC3418" s="26"/>
      <c r="AD3418" s="26"/>
    </row>
    <row r="3419" spans="1:30" x14ac:dyDescent="0.25">
      <c r="A3419" s="26"/>
      <c r="B3419" s="26"/>
      <c r="C3419" s="26"/>
      <c r="D3419" s="26"/>
      <c r="E3419" s="26"/>
      <c r="F3419" s="26"/>
      <c r="G3419" s="26"/>
      <c r="H3419" s="26"/>
      <c r="I3419" s="26"/>
      <c r="J3419" s="26"/>
      <c r="K3419" s="26"/>
      <c r="L3419" s="26"/>
      <c r="M3419" s="26"/>
      <c r="N3419" s="26"/>
      <c r="O3419" s="26"/>
      <c r="P3419" s="26"/>
      <c r="Q3419" s="26"/>
      <c r="R3419" s="26"/>
      <c r="S3419" s="63"/>
      <c r="T3419" s="26"/>
      <c r="U3419" s="25"/>
      <c r="V3419" s="24"/>
      <c r="W3419" s="24"/>
      <c r="X3419" s="26"/>
      <c r="Y3419" s="26"/>
      <c r="Z3419" s="26"/>
      <c r="AA3419" s="26"/>
      <c r="AB3419" s="26"/>
      <c r="AC3419" s="26"/>
      <c r="AD3419" s="26"/>
    </row>
    <row r="3420" spans="1:30" x14ac:dyDescent="0.25">
      <c r="A3420" s="26"/>
      <c r="B3420" s="26"/>
      <c r="C3420" s="26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  <c r="N3420" s="26"/>
      <c r="O3420" s="26"/>
      <c r="P3420" s="26"/>
      <c r="Q3420" s="26"/>
      <c r="R3420" s="26"/>
      <c r="S3420" s="63"/>
      <c r="T3420" s="26"/>
      <c r="U3420" s="25"/>
      <c r="V3420" s="24"/>
      <c r="W3420" s="24"/>
      <c r="X3420" s="26"/>
      <c r="Y3420" s="26"/>
      <c r="Z3420" s="26"/>
      <c r="AA3420" s="26"/>
      <c r="AB3420" s="26"/>
      <c r="AC3420" s="26"/>
      <c r="AD3420" s="26"/>
    </row>
    <row r="3421" spans="1:30" x14ac:dyDescent="0.25">
      <c r="A3421" s="26"/>
      <c r="B3421" s="26"/>
      <c r="C3421" s="26"/>
      <c r="D3421" s="26"/>
      <c r="E3421" s="26"/>
      <c r="F3421" s="26"/>
      <c r="G3421" s="26"/>
      <c r="H3421" s="26"/>
      <c r="I3421" s="26"/>
      <c r="J3421" s="26"/>
      <c r="K3421" s="26"/>
      <c r="L3421" s="26"/>
      <c r="M3421" s="26"/>
      <c r="N3421" s="26"/>
      <c r="O3421" s="26"/>
      <c r="P3421" s="26"/>
      <c r="Q3421" s="26"/>
      <c r="R3421" s="26"/>
      <c r="S3421" s="63"/>
      <c r="T3421" s="26"/>
      <c r="U3421" s="25"/>
      <c r="V3421" s="24"/>
      <c r="W3421" s="24"/>
      <c r="X3421" s="26"/>
      <c r="Y3421" s="26"/>
      <c r="Z3421" s="26"/>
      <c r="AA3421" s="26"/>
      <c r="AB3421" s="26"/>
      <c r="AC3421" s="26"/>
      <c r="AD3421" s="26"/>
    </row>
    <row r="3422" spans="1:30" x14ac:dyDescent="0.25">
      <c r="A3422" s="26"/>
      <c r="B3422" s="26"/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  <c r="N3422" s="26"/>
      <c r="O3422" s="26"/>
      <c r="P3422" s="26"/>
      <c r="Q3422" s="26"/>
      <c r="R3422" s="26"/>
      <c r="S3422" s="63"/>
      <c r="T3422" s="26"/>
      <c r="U3422" s="25"/>
      <c r="V3422" s="24"/>
      <c r="W3422" s="24"/>
      <c r="X3422" s="26"/>
      <c r="Y3422" s="26"/>
      <c r="Z3422" s="26"/>
      <c r="AA3422" s="26"/>
      <c r="AB3422" s="26"/>
      <c r="AC3422" s="26"/>
      <c r="AD3422" s="26"/>
    </row>
    <row r="3423" spans="1:30" x14ac:dyDescent="0.25">
      <c r="A3423" s="26"/>
      <c r="B3423" s="26"/>
      <c r="C3423" s="26"/>
      <c r="D3423" s="26"/>
      <c r="E3423" s="26"/>
      <c r="F3423" s="26"/>
      <c r="G3423" s="26"/>
      <c r="H3423" s="26"/>
      <c r="I3423" s="26"/>
      <c r="J3423" s="26"/>
      <c r="K3423" s="26"/>
      <c r="L3423" s="26"/>
      <c r="M3423" s="26"/>
      <c r="N3423" s="26"/>
      <c r="O3423" s="26"/>
      <c r="P3423" s="26"/>
      <c r="Q3423" s="26"/>
      <c r="R3423" s="26"/>
      <c r="S3423" s="63"/>
      <c r="T3423" s="26"/>
      <c r="U3423" s="25"/>
      <c r="V3423" s="24"/>
      <c r="W3423" s="24"/>
      <c r="X3423" s="26"/>
      <c r="Y3423" s="26"/>
      <c r="Z3423" s="26"/>
      <c r="AA3423" s="26"/>
      <c r="AB3423" s="26"/>
      <c r="AC3423" s="26"/>
      <c r="AD3423" s="26"/>
    </row>
    <row r="3424" spans="1:30" x14ac:dyDescent="0.25">
      <c r="A3424" s="26"/>
      <c r="B3424" s="26"/>
      <c r="C3424" s="26"/>
      <c r="D3424" s="26"/>
      <c r="E3424" s="26"/>
      <c r="F3424" s="26"/>
      <c r="G3424" s="26"/>
      <c r="H3424" s="26"/>
      <c r="I3424" s="26"/>
      <c r="J3424" s="26"/>
      <c r="K3424" s="26"/>
      <c r="L3424" s="26"/>
      <c r="M3424" s="26"/>
      <c r="N3424" s="26"/>
      <c r="O3424" s="26"/>
      <c r="P3424" s="26"/>
      <c r="Q3424" s="26"/>
      <c r="R3424" s="26"/>
      <c r="S3424" s="63"/>
      <c r="T3424" s="26"/>
      <c r="U3424" s="25"/>
      <c r="V3424" s="24"/>
      <c r="W3424" s="24"/>
      <c r="X3424" s="26"/>
      <c r="Y3424" s="26"/>
      <c r="Z3424" s="26"/>
      <c r="AA3424" s="26"/>
      <c r="AB3424" s="26"/>
      <c r="AC3424" s="26"/>
      <c r="AD3424" s="26"/>
    </row>
    <row r="3425" spans="1:30" x14ac:dyDescent="0.25">
      <c r="A3425" s="26"/>
      <c r="B3425" s="26"/>
      <c r="C3425" s="26"/>
      <c r="D3425" s="26"/>
      <c r="E3425" s="26"/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  <c r="R3425" s="26"/>
      <c r="S3425" s="63"/>
      <c r="T3425" s="26"/>
      <c r="U3425" s="25"/>
      <c r="V3425" s="24"/>
      <c r="W3425" s="24"/>
      <c r="X3425" s="26"/>
      <c r="Y3425" s="26"/>
      <c r="Z3425" s="26"/>
      <c r="AA3425" s="26"/>
      <c r="AB3425" s="26"/>
      <c r="AC3425" s="26"/>
      <c r="AD3425" s="26"/>
    </row>
    <row r="3426" spans="1:30" x14ac:dyDescent="0.25">
      <c r="A3426" s="26"/>
      <c r="B3426" s="26"/>
      <c r="C3426" s="26"/>
      <c r="D3426" s="26"/>
      <c r="E3426" s="26"/>
      <c r="F3426" s="26"/>
      <c r="G3426" s="26"/>
      <c r="H3426" s="26"/>
      <c r="I3426" s="26"/>
      <c r="J3426" s="26"/>
      <c r="K3426" s="26"/>
      <c r="L3426" s="26"/>
      <c r="M3426" s="26"/>
      <c r="N3426" s="26"/>
      <c r="O3426" s="26"/>
      <c r="P3426" s="26"/>
      <c r="Q3426" s="26"/>
      <c r="R3426" s="26"/>
      <c r="S3426" s="63"/>
      <c r="T3426" s="26"/>
      <c r="U3426" s="25"/>
      <c r="V3426" s="24"/>
      <c r="W3426" s="24"/>
      <c r="X3426" s="26"/>
      <c r="Y3426" s="26"/>
      <c r="Z3426" s="26"/>
      <c r="AA3426" s="26"/>
      <c r="AB3426" s="26"/>
      <c r="AC3426" s="26"/>
      <c r="AD3426" s="26"/>
    </row>
    <row r="3427" spans="1:30" x14ac:dyDescent="0.25">
      <c r="A3427" s="26"/>
      <c r="B3427" s="26"/>
      <c r="C3427" s="26"/>
      <c r="D3427" s="26"/>
      <c r="E3427" s="26"/>
      <c r="F3427" s="26"/>
      <c r="G3427" s="26"/>
      <c r="H3427" s="26"/>
      <c r="I3427" s="26"/>
      <c r="J3427" s="26"/>
      <c r="K3427" s="26"/>
      <c r="L3427" s="26"/>
      <c r="M3427" s="26"/>
      <c r="N3427" s="26"/>
      <c r="O3427" s="26"/>
      <c r="P3427" s="26"/>
      <c r="Q3427" s="26"/>
      <c r="R3427" s="26"/>
      <c r="S3427" s="63"/>
      <c r="T3427" s="26"/>
      <c r="U3427" s="25"/>
      <c r="V3427" s="24"/>
      <c r="W3427" s="24"/>
      <c r="X3427" s="26"/>
      <c r="Y3427" s="26"/>
      <c r="Z3427" s="26"/>
      <c r="AA3427" s="26"/>
      <c r="AB3427" s="26"/>
      <c r="AC3427" s="26"/>
      <c r="AD3427" s="26"/>
    </row>
    <row r="3428" spans="1:30" x14ac:dyDescent="0.25">
      <c r="A3428" s="26"/>
      <c r="B3428" s="26"/>
      <c r="C3428" s="26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  <c r="P3428" s="26"/>
      <c r="Q3428" s="26"/>
      <c r="R3428" s="26"/>
      <c r="S3428" s="63"/>
      <c r="T3428" s="26"/>
      <c r="U3428" s="25"/>
      <c r="V3428" s="24"/>
      <c r="W3428" s="24"/>
      <c r="X3428" s="26"/>
      <c r="Y3428" s="26"/>
      <c r="Z3428" s="26"/>
      <c r="AA3428" s="26"/>
      <c r="AB3428" s="26"/>
      <c r="AC3428" s="26"/>
      <c r="AD3428" s="26"/>
    </row>
    <row r="3429" spans="1:30" x14ac:dyDescent="0.25">
      <c r="A3429" s="26"/>
      <c r="B3429" s="26"/>
      <c r="C3429" s="26"/>
      <c r="D3429" s="26"/>
      <c r="E3429" s="26"/>
      <c r="F3429" s="26"/>
      <c r="G3429" s="26"/>
      <c r="H3429" s="26"/>
      <c r="I3429" s="26"/>
      <c r="J3429" s="26"/>
      <c r="K3429" s="26"/>
      <c r="L3429" s="26"/>
      <c r="M3429" s="26"/>
      <c r="N3429" s="26"/>
      <c r="O3429" s="26"/>
      <c r="P3429" s="26"/>
      <c r="Q3429" s="26"/>
      <c r="R3429" s="26"/>
      <c r="S3429" s="63"/>
      <c r="T3429" s="26"/>
      <c r="U3429" s="25"/>
      <c r="V3429" s="24"/>
      <c r="W3429" s="24"/>
      <c r="X3429" s="26"/>
      <c r="Y3429" s="26"/>
      <c r="Z3429" s="26"/>
      <c r="AA3429" s="26"/>
      <c r="AB3429" s="26"/>
      <c r="AC3429" s="26"/>
      <c r="AD3429" s="26"/>
    </row>
    <row r="3430" spans="1:30" x14ac:dyDescent="0.25">
      <c r="A3430" s="26"/>
      <c r="B3430" s="26"/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  <c r="N3430" s="26"/>
      <c r="O3430" s="26"/>
      <c r="P3430" s="26"/>
      <c r="Q3430" s="26"/>
      <c r="R3430" s="26"/>
      <c r="S3430" s="63"/>
      <c r="T3430" s="26"/>
      <c r="U3430" s="25"/>
      <c r="V3430" s="24"/>
      <c r="W3430" s="24"/>
      <c r="X3430" s="26"/>
      <c r="Y3430" s="26"/>
      <c r="Z3430" s="26"/>
      <c r="AA3430" s="26"/>
      <c r="AB3430" s="26"/>
      <c r="AC3430" s="26"/>
      <c r="AD3430" s="26"/>
    </row>
    <row r="3431" spans="1:30" x14ac:dyDescent="0.25">
      <c r="A3431" s="26"/>
      <c r="B3431" s="26"/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6"/>
      <c r="N3431" s="26"/>
      <c r="O3431" s="26"/>
      <c r="P3431" s="26"/>
      <c r="Q3431" s="26"/>
      <c r="R3431" s="26"/>
      <c r="S3431" s="63"/>
      <c r="T3431" s="26"/>
      <c r="U3431" s="25"/>
      <c r="V3431" s="24"/>
      <c r="W3431" s="24"/>
      <c r="X3431" s="26"/>
      <c r="Y3431" s="26"/>
      <c r="Z3431" s="26"/>
      <c r="AA3431" s="26"/>
      <c r="AB3431" s="26"/>
      <c r="AC3431" s="26"/>
      <c r="AD3431" s="26"/>
    </row>
    <row r="3432" spans="1:30" x14ac:dyDescent="0.25">
      <c r="A3432" s="26"/>
      <c r="B3432" s="26"/>
      <c r="C3432" s="26"/>
      <c r="D3432" s="26"/>
      <c r="E3432" s="26"/>
      <c r="F3432" s="26"/>
      <c r="G3432" s="26"/>
      <c r="H3432" s="26"/>
      <c r="I3432" s="26"/>
      <c r="J3432" s="26"/>
      <c r="K3432" s="26"/>
      <c r="L3432" s="26"/>
      <c r="M3432" s="26"/>
      <c r="N3432" s="26"/>
      <c r="O3432" s="26"/>
      <c r="P3432" s="26"/>
      <c r="Q3432" s="26"/>
      <c r="R3432" s="26"/>
      <c r="S3432" s="63"/>
      <c r="T3432" s="26"/>
      <c r="U3432" s="25"/>
      <c r="V3432" s="24"/>
      <c r="W3432" s="24"/>
      <c r="X3432" s="26"/>
      <c r="Y3432" s="26"/>
      <c r="Z3432" s="26"/>
      <c r="AA3432" s="26"/>
      <c r="AB3432" s="26"/>
      <c r="AC3432" s="26"/>
      <c r="AD3432" s="26"/>
    </row>
    <row r="3433" spans="1:30" x14ac:dyDescent="0.25">
      <c r="A3433" s="26"/>
      <c r="B3433" s="26"/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  <c r="M3433" s="26"/>
      <c r="N3433" s="26"/>
      <c r="O3433" s="26"/>
      <c r="P3433" s="26"/>
      <c r="Q3433" s="26"/>
      <c r="R3433" s="26"/>
      <c r="S3433" s="63"/>
      <c r="T3433" s="26"/>
      <c r="U3433" s="25"/>
      <c r="V3433" s="24"/>
      <c r="W3433" s="24"/>
      <c r="X3433" s="26"/>
      <c r="Y3433" s="26"/>
      <c r="Z3433" s="26"/>
      <c r="AA3433" s="26"/>
      <c r="AB3433" s="26"/>
      <c r="AC3433" s="26"/>
      <c r="AD3433" s="26"/>
    </row>
    <row r="3434" spans="1:30" x14ac:dyDescent="0.25">
      <c r="A3434" s="26"/>
      <c r="B3434" s="26"/>
      <c r="C3434" s="26"/>
      <c r="D3434" s="26"/>
      <c r="E3434" s="26"/>
      <c r="F3434" s="26"/>
      <c r="G3434" s="26"/>
      <c r="H3434" s="26"/>
      <c r="I3434" s="26"/>
      <c r="J3434" s="26"/>
      <c r="K3434" s="26"/>
      <c r="L3434" s="26"/>
      <c r="M3434" s="26"/>
      <c r="N3434" s="26"/>
      <c r="O3434" s="26"/>
      <c r="P3434" s="26"/>
      <c r="Q3434" s="26"/>
      <c r="R3434" s="26"/>
      <c r="S3434" s="63"/>
      <c r="T3434" s="26"/>
      <c r="U3434" s="25"/>
      <c r="V3434" s="24"/>
      <c r="W3434" s="24"/>
      <c r="X3434" s="26"/>
      <c r="Y3434" s="26"/>
      <c r="Z3434" s="26"/>
      <c r="AA3434" s="26"/>
      <c r="AB3434" s="26"/>
      <c r="AC3434" s="26"/>
      <c r="AD3434" s="26"/>
    </row>
    <row r="3435" spans="1:30" x14ac:dyDescent="0.25">
      <c r="A3435" s="26"/>
      <c r="B3435" s="26"/>
      <c r="C3435" s="26"/>
      <c r="D3435" s="26"/>
      <c r="E3435" s="26"/>
      <c r="F3435" s="26"/>
      <c r="G3435" s="26"/>
      <c r="H3435" s="26"/>
      <c r="I3435" s="26"/>
      <c r="J3435" s="26"/>
      <c r="K3435" s="26"/>
      <c r="L3435" s="26"/>
      <c r="M3435" s="26"/>
      <c r="N3435" s="26"/>
      <c r="O3435" s="26"/>
      <c r="P3435" s="26"/>
      <c r="Q3435" s="26"/>
      <c r="R3435" s="26"/>
      <c r="S3435" s="63"/>
      <c r="T3435" s="26"/>
      <c r="U3435" s="25"/>
      <c r="V3435" s="24"/>
      <c r="W3435" s="24"/>
      <c r="X3435" s="26"/>
      <c r="Y3435" s="26"/>
      <c r="Z3435" s="26"/>
      <c r="AA3435" s="26"/>
      <c r="AB3435" s="26"/>
      <c r="AC3435" s="26"/>
      <c r="AD3435" s="26"/>
    </row>
    <row r="3436" spans="1:30" x14ac:dyDescent="0.25">
      <c r="A3436" s="26"/>
      <c r="B3436" s="26"/>
      <c r="C3436" s="26"/>
      <c r="D3436" s="26"/>
      <c r="E3436" s="26"/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26"/>
      <c r="S3436" s="63"/>
      <c r="T3436" s="26"/>
      <c r="U3436" s="25"/>
      <c r="V3436" s="24"/>
      <c r="W3436" s="24"/>
      <c r="X3436" s="26"/>
      <c r="Y3436" s="26"/>
      <c r="Z3436" s="26"/>
      <c r="AA3436" s="26"/>
      <c r="AB3436" s="26"/>
      <c r="AC3436" s="26"/>
      <c r="AD3436" s="26"/>
    </row>
    <row r="3437" spans="1:30" x14ac:dyDescent="0.25">
      <c r="A3437" s="26"/>
      <c r="B3437" s="26"/>
      <c r="C3437" s="26"/>
      <c r="D3437" s="26"/>
      <c r="E3437" s="26"/>
      <c r="F3437" s="26"/>
      <c r="G3437" s="26"/>
      <c r="H3437" s="26"/>
      <c r="I3437" s="26"/>
      <c r="J3437" s="26"/>
      <c r="K3437" s="26"/>
      <c r="L3437" s="26"/>
      <c r="M3437" s="26"/>
      <c r="N3437" s="26"/>
      <c r="O3437" s="26"/>
      <c r="P3437" s="26"/>
      <c r="Q3437" s="26"/>
      <c r="R3437" s="26"/>
      <c r="S3437" s="63"/>
      <c r="T3437" s="26"/>
      <c r="U3437" s="25"/>
      <c r="V3437" s="24"/>
      <c r="W3437" s="24"/>
      <c r="X3437" s="26"/>
      <c r="Y3437" s="26"/>
      <c r="Z3437" s="26"/>
      <c r="AA3437" s="26"/>
      <c r="AB3437" s="26"/>
      <c r="AC3437" s="26"/>
      <c r="AD3437" s="26"/>
    </row>
    <row r="3438" spans="1:30" x14ac:dyDescent="0.25">
      <c r="A3438" s="26"/>
      <c r="B3438" s="26"/>
      <c r="C3438" s="26"/>
      <c r="D3438" s="26"/>
      <c r="E3438" s="26"/>
      <c r="F3438" s="26"/>
      <c r="G3438" s="26"/>
      <c r="H3438" s="26"/>
      <c r="I3438" s="26"/>
      <c r="J3438" s="26"/>
      <c r="K3438" s="26"/>
      <c r="L3438" s="26"/>
      <c r="M3438" s="26"/>
      <c r="N3438" s="26"/>
      <c r="O3438" s="26"/>
      <c r="P3438" s="26"/>
      <c r="Q3438" s="26"/>
      <c r="R3438" s="26"/>
      <c r="S3438" s="63"/>
      <c r="T3438" s="26"/>
      <c r="U3438" s="25"/>
      <c r="V3438" s="24"/>
      <c r="W3438" s="24"/>
      <c r="X3438" s="26"/>
      <c r="Y3438" s="26"/>
      <c r="Z3438" s="26"/>
      <c r="AA3438" s="26"/>
      <c r="AB3438" s="26"/>
      <c r="AC3438" s="26"/>
      <c r="AD3438" s="26"/>
    </row>
    <row r="3439" spans="1:30" x14ac:dyDescent="0.25">
      <c r="A3439" s="26"/>
      <c r="B3439" s="26"/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6"/>
      <c r="N3439" s="26"/>
      <c r="O3439" s="26"/>
      <c r="P3439" s="26"/>
      <c r="Q3439" s="26"/>
      <c r="R3439" s="26"/>
      <c r="S3439" s="63"/>
      <c r="T3439" s="26"/>
      <c r="U3439" s="25"/>
      <c r="V3439" s="24"/>
      <c r="W3439" s="24"/>
      <c r="X3439" s="26"/>
      <c r="Y3439" s="26"/>
      <c r="Z3439" s="26"/>
      <c r="AA3439" s="26"/>
      <c r="AB3439" s="26"/>
      <c r="AC3439" s="26"/>
      <c r="AD3439" s="26"/>
    </row>
    <row r="3440" spans="1:30" x14ac:dyDescent="0.25">
      <c r="A3440" s="26"/>
      <c r="B3440" s="26"/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  <c r="N3440" s="26"/>
      <c r="O3440" s="26"/>
      <c r="P3440" s="26"/>
      <c r="Q3440" s="26"/>
      <c r="R3440" s="26"/>
      <c r="S3440" s="63"/>
      <c r="T3440" s="26"/>
      <c r="U3440" s="25"/>
      <c r="V3440" s="24"/>
      <c r="W3440" s="24"/>
      <c r="X3440" s="26"/>
      <c r="Y3440" s="26"/>
      <c r="Z3440" s="26"/>
      <c r="AA3440" s="26"/>
      <c r="AB3440" s="26"/>
      <c r="AC3440" s="26"/>
      <c r="AD3440" s="26"/>
    </row>
    <row r="3441" spans="1:30" x14ac:dyDescent="0.25">
      <c r="A3441" s="26"/>
      <c r="B3441" s="26"/>
      <c r="C3441" s="26"/>
      <c r="D3441" s="26"/>
      <c r="E3441" s="26"/>
      <c r="F3441" s="26"/>
      <c r="G3441" s="26"/>
      <c r="H3441" s="26"/>
      <c r="I3441" s="26"/>
      <c r="J3441" s="26"/>
      <c r="K3441" s="26"/>
      <c r="L3441" s="26"/>
      <c r="M3441" s="26"/>
      <c r="N3441" s="26"/>
      <c r="O3441" s="26"/>
      <c r="P3441" s="26"/>
      <c r="Q3441" s="26"/>
      <c r="R3441" s="26"/>
      <c r="S3441" s="63"/>
      <c r="T3441" s="26"/>
      <c r="U3441" s="25"/>
      <c r="V3441" s="24"/>
      <c r="W3441" s="24"/>
      <c r="X3441" s="26"/>
      <c r="Y3441" s="26"/>
      <c r="Z3441" s="26"/>
      <c r="AA3441" s="26"/>
      <c r="AB3441" s="26"/>
      <c r="AC3441" s="26"/>
      <c r="AD3441" s="26"/>
    </row>
    <row r="3442" spans="1:30" x14ac:dyDescent="0.25">
      <c r="A3442" s="26"/>
      <c r="B3442" s="26"/>
      <c r="C3442" s="26"/>
      <c r="D3442" s="26"/>
      <c r="E3442" s="26"/>
      <c r="F3442" s="26"/>
      <c r="G3442" s="26"/>
      <c r="H3442" s="26"/>
      <c r="I3442" s="26"/>
      <c r="J3442" s="26"/>
      <c r="K3442" s="26"/>
      <c r="L3442" s="26"/>
      <c r="M3442" s="26"/>
      <c r="N3442" s="26"/>
      <c r="O3442" s="26"/>
      <c r="P3442" s="26"/>
      <c r="Q3442" s="26"/>
      <c r="R3442" s="26"/>
      <c r="S3442" s="63"/>
      <c r="T3442" s="26"/>
      <c r="U3442" s="25"/>
      <c r="V3442" s="24"/>
      <c r="W3442" s="24"/>
      <c r="X3442" s="26"/>
      <c r="Y3442" s="26"/>
      <c r="Z3442" s="26"/>
      <c r="AA3442" s="26"/>
      <c r="AB3442" s="26"/>
      <c r="AC3442" s="26"/>
      <c r="AD3442" s="26"/>
    </row>
    <row r="3443" spans="1:30" x14ac:dyDescent="0.25">
      <c r="A3443" s="26"/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  <c r="N3443" s="26"/>
      <c r="O3443" s="26"/>
      <c r="P3443" s="26"/>
      <c r="Q3443" s="26"/>
      <c r="R3443" s="26"/>
      <c r="S3443" s="63"/>
      <c r="T3443" s="26"/>
      <c r="U3443" s="25"/>
      <c r="V3443" s="24"/>
      <c r="W3443" s="24"/>
      <c r="X3443" s="26"/>
      <c r="Y3443" s="26"/>
      <c r="Z3443" s="26"/>
      <c r="AA3443" s="26"/>
      <c r="AB3443" s="26"/>
      <c r="AC3443" s="26"/>
      <c r="AD3443" s="26"/>
    </row>
    <row r="3444" spans="1:30" x14ac:dyDescent="0.25">
      <c r="A3444" s="26"/>
      <c r="B3444" s="26"/>
      <c r="C3444" s="26"/>
      <c r="D3444" s="26"/>
      <c r="E3444" s="26"/>
      <c r="F3444" s="26"/>
      <c r="G3444" s="26"/>
      <c r="H3444" s="26"/>
      <c r="I3444" s="26"/>
      <c r="J3444" s="26"/>
      <c r="K3444" s="26"/>
      <c r="L3444" s="26"/>
      <c r="M3444" s="26"/>
      <c r="N3444" s="26"/>
      <c r="O3444" s="26"/>
      <c r="P3444" s="26"/>
      <c r="Q3444" s="26"/>
      <c r="R3444" s="26"/>
      <c r="S3444" s="63"/>
      <c r="T3444" s="26"/>
      <c r="U3444" s="25"/>
      <c r="V3444" s="24"/>
      <c r="W3444" s="24"/>
      <c r="X3444" s="26"/>
      <c r="Y3444" s="26"/>
      <c r="Z3444" s="26"/>
      <c r="AA3444" s="26"/>
      <c r="AB3444" s="26"/>
      <c r="AC3444" s="26"/>
      <c r="AD3444" s="26"/>
    </row>
    <row r="3445" spans="1:30" x14ac:dyDescent="0.25">
      <c r="A3445" s="26"/>
      <c r="B3445" s="26"/>
      <c r="C3445" s="26"/>
      <c r="D3445" s="26"/>
      <c r="E3445" s="26"/>
      <c r="F3445" s="26"/>
      <c r="G3445" s="26"/>
      <c r="H3445" s="26"/>
      <c r="I3445" s="26"/>
      <c r="J3445" s="26"/>
      <c r="K3445" s="26"/>
      <c r="L3445" s="26"/>
      <c r="M3445" s="26"/>
      <c r="N3445" s="26"/>
      <c r="O3445" s="26"/>
      <c r="P3445" s="26"/>
      <c r="Q3445" s="26"/>
      <c r="R3445" s="26"/>
      <c r="S3445" s="63"/>
      <c r="T3445" s="26"/>
      <c r="U3445" s="25"/>
      <c r="V3445" s="24"/>
      <c r="W3445" s="24"/>
      <c r="X3445" s="26"/>
      <c r="Y3445" s="26"/>
      <c r="Z3445" s="26"/>
      <c r="AA3445" s="26"/>
      <c r="AB3445" s="26"/>
      <c r="AC3445" s="26"/>
      <c r="AD3445" s="26"/>
    </row>
    <row r="3446" spans="1:30" x14ac:dyDescent="0.25">
      <c r="A3446" s="26"/>
      <c r="B3446" s="26"/>
      <c r="C3446" s="26"/>
      <c r="D3446" s="26"/>
      <c r="E3446" s="26"/>
      <c r="F3446" s="26"/>
      <c r="G3446" s="26"/>
      <c r="H3446" s="26"/>
      <c r="I3446" s="26"/>
      <c r="J3446" s="26"/>
      <c r="K3446" s="26"/>
      <c r="L3446" s="26"/>
      <c r="M3446" s="26"/>
      <c r="N3446" s="26"/>
      <c r="O3446" s="26"/>
      <c r="P3446" s="26"/>
      <c r="Q3446" s="26"/>
      <c r="R3446" s="26"/>
      <c r="S3446" s="63"/>
      <c r="T3446" s="26"/>
      <c r="U3446" s="25"/>
      <c r="V3446" s="24"/>
      <c r="W3446" s="24"/>
      <c r="X3446" s="26"/>
      <c r="Y3446" s="26"/>
      <c r="Z3446" s="26"/>
      <c r="AA3446" s="26"/>
      <c r="AB3446" s="26"/>
      <c r="AC3446" s="26"/>
      <c r="AD3446" s="26"/>
    </row>
    <row r="3447" spans="1:30" x14ac:dyDescent="0.25">
      <c r="A3447" s="26"/>
      <c r="B3447" s="26"/>
      <c r="C3447" s="26"/>
      <c r="D3447" s="26"/>
      <c r="E3447" s="26"/>
      <c r="F3447" s="26"/>
      <c r="G3447" s="26"/>
      <c r="H3447" s="26"/>
      <c r="I3447" s="26"/>
      <c r="J3447" s="26"/>
      <c r="K3447" s="26"/>
      <c r="L3447" s="26"/>
      <c r="M3447" s="26"/>
      <c r="N3447" s="26"/>
      <c r="O3447" s="26"/>
      <c r="P3447" s="26"/>
      <c r="Q3447" s="26"/>
      <c r="R3447" s="26"/>
      <c r="S3447" s="63"/>
      <c r="T3447" s="26"/>
      <c r="U3447" s="25"/>
      <c r="V3447" s="24"/>
      <c r="W3447" s="24"/>
      <c r="X3447" s="26"/>
      <c r="Y3447" s="26"/>
      <c r="Z3447" s="26"/>
      <c r="AA3447" s="26"/>
      <c r="AB3447" s="26"/>
      <c r="AC3447" s="26"/>
      <c r="AD3447" s="26"/>
    </row>
    <row r="3448" spans="1:30" x14ac:dyDescent="0.25">
      <c r="A3448" s="26"/>
      <c r="B3448" s="26"/>
      <c r="C3448" s="26"/>
      <c r="D3448" s="26"/>
      <c r="E3448" s="26"/>
      <c r="F3448" s="26"/>
      <c r="G3448" s="26"/>
      <c r="H3448" s="26"/>
      <c r="I3448" s="26"/>
      <c r="J3448" s="26"/>
      <c r="K3448" s="26"/>
      <c r="L3448" s="26"/>
      <c r="M3448" s="26"/>
      <c r="N3448" s="26"/>
      <c r="O3448" s="26"/>
      <c r="P3448" s="26"/>
      <c r="Q3448" s="26"/>
      <c r="R3448" s="26"/>
      <c r="S3448" s="63"/>
      <c r="T3448" s="26"/>
      <c r="U3448" s="34"/>
      <c r="V3448" s="24"/>
      <c r="W3448" s="24"/>
      <c r="X3448" s="26"/>
      <c r="Y3448" s="26"/>
      <c r="Z3448" s="26"/>
      <c r="AA3448" s="26"/>
      <c r="AB3448" s="26"/>
      <c r="AC3448" s="26"/>
      <c r="AD3448" s="26"/>
    </row>
    <row r="3449" spans="1:30" x14ac:dyDescent="0.25">
      <c r="A3449" s="26"/>
      <c r="B3449" s="26"/>
      <c r="C3449" s="26"/>
      <c r="D3449" s="26"/>
      <c r="E3449" s="26"/>
      <c r="F3449" s="26"/>
      <c r="G3449" s="26"/>
      <c r="H3449" s="26"/>
      <c r="I3449" s="26"/>
      <c r="J3449" s="26"/>
      <c r="K3449" s="26"/>
      <c r="L3449" s="26"/>
      <c r="M3449" s="26"/>
      <c r="N3449" s="26"/>
      <c r="O3449" s="26"/>
      <c r="P3449" s="26"/>
      <c r="Q3449" s="26"/>
      <c r="R3449" s="26"/>
      <c r="S3449" s="63"/>
      <c r="T3449" s="26"/>
      <c r="U3449" s="34"/>
      <c r="V3449" s="24"/>
      <c r="W3449" s="24"/>
      <c r="X3449" s="26"/>
      <c r="Y3449" s="26"/>
      <c r="Z3449" s="26"/>
      <c r="AA3449" s="26"/>
      <c r="AB3449" s="26"/>
      <c r="AC3449" s="26"/>
      <c r="AD3449" s="26"/>
    </row>
    <row r="3450" spans="1:30" x14ac:dyDescent="0.25">
      <c r="A3450" s="26"/>
      <c r="B3450" s="26"/>
      <c r="C3450" s="26"/>
      <c r="D3450" s="26"/>
      <c r="E3450" s="26"/>
      <c r="F3450" s="26"/>
      <c r="G3450" s="26"/>
      <c r="H3450" s="26"/>
      <c r="I3450" s="26"/>
      <c r="J3450" s="26"/>
      <c r="K3450" s="26"/>
      <c r="L3450" s="26"/>
      <c r="M3450" s="26"/>
      <c r="N3450" s="26"/>
      <c r="O3450" s="26"/>
      <c r="P3450" s="26"/>
      <c r="Q3450" s="26"/>
      <c r="R3450" s="26"/>
      <c r="S3450" s="63"/>
      <c r="T3450" s="26"/>
      <c r="U3450" s="25"/>
      <c r="V3450" s="24"/>
      <c r="W3450" s="24"/>
      <c r="X3450" s="26"/>
      <c r="Y3450" s="26"/>
      <c r="Z3450" s="26"/>
      <c r="AA3450" s="26"/>
      <c r="AB3450" s="26"/>
      <c r="AC3450" s="26"/>
      <c r="AD3450" s="26"/>
    </row>
    <row r="3451" spans="1:30" x14ac:dyDescent="0.25">
      <c r="A3451" s="26"/>
      <c r="B3451" s="26"/>
      <c r="C3451" s="26"/>
      <c r="D3451" s="26"/>
      <c r="E3451" s="26"/>
      <c r="F3451" s="26"/>
      <c r="G3451" s="26"/>
      <c r="H3451" s="26"/>
      <c r="I3451" s="26"/>
      <c r="J3451" s="26"/>
      <c r="K3451" s="26"/>
      <c r="L3451" s="26"/>
      <c r="M3451" s="26"/>
      <c r="N3451" s="26"/>
      <c r="O3451" s="26"/>
      <c r="P3451" s="26"/>
      <c r="Q3451" s="26"/>
      <c r="R3451" s="26"/>
      <c r="S3451" s="63"/>
      <c r="T3451" s="26"/>
      <c r="U3451" s="34"/>
      <c r="V3451" s="24"/>
      <c r="W3451" s="24"/>
      <c r="X3451" s="26"/>
      <c r="Y3451" s="26"/>
      <c r="Z3451" s="26"/>
      <c r="AA3451" s="26"/>
      <c r="AB3451" s="26"/>
      <c r="AC3451" s="26"/>
      <c r="AD3451" s="26"/>
    </row>
    <row r="3452" spans="1:30" x14ac:dyDescent="0.25">
      <c r="A3452" s="26"/>
      <c r="B3452" s="26"/>
      <c r="C3452" s="26"/>
      <c r="D3452" s="26"/>
      <c r="E3452" s="26"/>
      <c r="F3452" s="26"/>
      <c r="G3452" s="26"/>
      <c r="H3452" s="26"/>
      <c r="I3452" s="26"/>
      <c r="J3452" s="26"/>
      <c r="K3452" s="26"/>
      <c r="L3452" s="26"/>
      <c r="M3452" s="26"/>
      <c r="N3452" s="26"/>
      <c r="O3452" s="26"/>
      <c r="P3452" s="26"/>
      <c r="Q3452" s="26"/>
      <c r="R3452" s="26"/>
      <c r="S3452" s="63"/>
      <c r="T3452" s="26"/>
      <c r="U3452" s="25"/>
      <c r="V3452" s="24"/>
      <c r="W3452" s="24"/>
      <c r="X3452" s="26"/>
      <c r="Y3452" s="26"/>
      <c r="Z3452" s="26"/>
      <c r="AA3452" s="26"/>
      <c r="AB3452" s="26"/>
      <c r="AC3452" s="26"/>
      <c r="AD3452" s="26"/>
    </row>
    <row r="3453" spans="1:30" x14ac:dyDescent="0.25">
      <c r="A3453" s="26"/>
      <c r="B3453" s="26"/>
      <c r="C3453" s="26"/>
      <c r="D3453" s="26"/>
      <c r="E3453" s="26"/>
      <c r="F3453" s="26"/>
      <c r="G3453" s="26"/>
      <c r="H3453" s="26"/>
      <c r="I3453" s="26"/>
      <c r="J3453" s="26"/>
      <c r="K3453" s="26"/>
      <c r="L3453" s="26"/>
      <c r="M3453" s="26"/>
      <c r="N3453" s="26"/>
      <c r="O3453" s="26"/>
      <c r="P3453" s="26"/>
      <c r="Q3453" s="26"/>
      <c r="R3453" s="26"/>
      <c r="S3453" s="63"/>
      <c r="T3453" s="26"/>
      <c r="U3453" s="25"/>
      <c r="V3453" s="24"/>
      <c r="W3453" s="24"/>
      <c r="X3453" s="26"/>
      <c r="Y3453" s="26"/>
      <c r="Z3453" s="26"/>
      <c r="AA3453" s="26"/>
      <c r="AB3453" s="26"/>
      <c r="AC3453" s="26"/>
      <c r="AD3453" s="26"/>
    </row>
    <row r="3454" spans="1:30" x14ac:dyDescent="0.25">
      <c r="A3454" s="26"/>
      <c r="B3454" s="26"/>
      <c r="C3454" s="26"/>
      <c r="D3454" s="26"/>
      <c r="E3454" s="26"/>
      <c r="F3454" s="26"/>
      <c r="G3454" s="26"/>
      <c r="H3454" s="26"/>
      <c r="I3454" s="26"/>
      <c r="J3454" s="26"/>
      <c r="K3454" s="26"/>
      <c r="L3454" s="26"/>
      <c r="M3454" s="26"/>
      <c r="N3454" s="26"/>
      <c r="O3454" s="26"/>
      <c r="P3454" s="26"/>
      <c r="Q3454" s="26"/>
      <c r="R3454" s="26"/>
      <c r="S3454" s="63"/>
      <c r="T3454" s="26"/>
      <c r="U3454" s="25"/>
      <c r="V3454" s="24"/>
      <c r="W3454" s="24"/>
      <c r="X3454" s="26"/>
      <c r="Y3454" s="26"/>
      <c r="Z3454" s="26"/>
      <c r="AA3454" s="26"/>
      <c r="AB3454" s="26"/>
      <c r="AC3454" s="26"/>
      <c r="AD3454" s="26"/>
    </row>
    <row r="3455" spans="1:30" x14ac:dyDescent="0.25">
      <c r="A3455" s="26"/>
      <c r="B3455" s="26"/>
      <c r="C3455" s="26"/>
      <c r="D3455" s="26"/>
      <c r="E3455" s="26"/>
      <c r="F3455" s="26"/>
      <c r="G3455" s="26"/>
      <c r="H3455" s="26"/>
      <c r="I3455" s="26"/>
      <c r="J3455" s="26"/>
      <c r="K3455" s="26"/>
      <c r="L3455" s="26"/>
      <c r="M3455" s="26"/>
      <c r="N3455" s="26"/>
      <c r="O3455" s="26"/>
      <c r="P3455" s="26"/>
      <c r="Q3455" s="26"/>
      <c r="R3455" s="26"/>
      <c r="S3455" s="63"/>
      <c r="T3455" s="26"/>
      <c r="U3455" s="25"/>
      <c r="V3455" s="24"/>
      <c r="W3455" s="24"/>
      <c r="X3455" s="26"/>
      <c r="Y3455" s="26"/>
      <c r="Z3455" s="26"/>
      <c r="AA3455" s="26"/>
      <c r="AB3455" s="26"/>
      <c r="AC3455" s="26"/>
      <c r="AD3455" s="26"/>
    </row>
    <row r="3456" spans="1:30" x14ac:dyDescent="0.25">
      <c r="A3456" s="26"/>
      <c r="B3456" s="26"/>
      <c r="C3456" s="26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  <c r="P3456" s="26"/>
      <c r="Q3456" s="26"/>
      <c r="R3456" s="26"/>
      <c r="S3456" s="63"/>
      <c r="T3456" s="26"/>
      <c r="U3456" s="25"/>
      <c r="V3456" s="24"/>
      <c r="W3456" s="24"/>
      <c r="X3456" s="26"/>
      <c r="Y3456" s="26"/>
      <c r="Z3456" s="26"/>
      <c r="AA3456" s="26"/>
      <c r="AB3456" s="26"/>
      <c r="AC3456" s="26"/>
      <c r="AD3456" s="26"/>
    </row>
    <row r="3457" spans="1:30" x14ac:dyDescent="0.25">
      <c r="A3457" s="26"/>
      <c r="B3457" s="26"/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  <c r="M3457" s="26"/>
      <c r="N3457" s="26"/>
      <c r="O3457" s="26"/>
      <c r="P3457" s="26"/>
      <c r="Q3457" s="26"/>
      <c r="R3457" s="26"/>
      <c r="S3457" s="63"/>
      <c r="T3457" s="26"/>
      <c r="U3457" s="25"/>
      <c r="V3457" s="24"/>
      <c r="W3457" s="24"/>
      <c r="X3457" s="26"/>
      <c r="Y3457" s="26"/>
      <c r="Z3457" s="26"/>
      <c r="AA3457" s="26"/>
      <c r="AB3457" s="26"/>
      <c r="AC3457" s="26"/>
      <c r="AD3457" s="26"/>
    </row>
    <row r="3458" spans="1:30" x14ac:dyDescent="0.25">
      <c r="A3458" s="26"/>
      <c r="B3458" s="26"/>
      <c r="C3458" s="26"/>
      <c r="D3458" s="26"/>
      <c r="E3458" s="26"/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26"/>
      <c r="S3458" s="63"/>
      <c r="T3458" s="26"/>
      <c r="U3458" s="25"/>
      <c r="V3458" s="24"/>
      <c r="W3458" s="24"/>
      <c r="X3458" s="26"/>
      <c r="Y3458" s="26"/>
      <c r="Z3458" s="26"/>
      <c r="AA3458" s="26"/>
      <c r="AB3458" s="26"/>
      <c r="AC3458" s="26"/>
      <c r="AD3458" s="26"/>
    </row>
    <row r="3459" spans="1:30" x14ac:dyDescent="0.25">
      <c r="A3459" s="26"/>
      <c r="B3459" s="26"/>
      <c r="C3459" s="26"/>
      <c r="D3459" s="26"/>
      <c r="E3459" s="26"/>
      <c r="F3459" s="26"/>
      <c r="G3459" s="26"/>
      <c r="H3459" s="26"/>
      <c r="I3459" s="26"/>
      <c r="J3459" s="26"/>
      <c r="K3459" s="26"/>
      <c r="L3459" s="26"/>
      <c r="M3459" s="26"/>
      <c r="N3459" s="26"/>
      <c r="O3459" s="26"/>
      <c r="P3459" s="26"/>
      <c r="Q3459" s="26"/>
      <c r="R3459" s="26"/>
      <c r="S3459" s="63"/>
      <c r="T3459" s="26"/>
      <c r="U3459" s="25"/>
      <c r="V3459" s="24"/>
      <c r="W3459" s="24"/>
      <c r="X3459" s="26"/>
      <c r="Y3459" s="26"/>
      <c r="Z3459" s="26"/>
      <c r="AA3459" s="26"/>
      <c r="AB3459" s="26"/>
      <c r="AC3459" s="26"/>
      <c r="AD3459" s="26"/>
    </row>
    <row r="3460" spans="1:30" x14ac:dyDescent="0.25">
      <c r="A3460" s="26"/>
      <c r="B3460" s="26"/>
      <c r="C3460" s="26"/>
      <c r="D3460" s="26"/>
      <c r="E3460" s="26"/>
      <c r="F3460" s="26"/>
      <c r="G3460" s="26"/>
      <c r="H3460" s="26"/>
      <c r="I3460" s="26"/>
      <c r="J3460" s="26"/>
      <c r="K3460" s="26"/>
      <c r="L3460" s="26"/>
      <c r="M3460" s="26"/>
      <c r="N3460" s="26"/>
      <c r="O3460" s="26"/>
      <c r="P3460" s="26"/>
      <c r="Q3460" s="26"/>
      <c r="R3460" s="26"/>
      <c r="S3460" s="63"/>
      <c r="T3460" s="26"/>
      <c r="U3460" s="34"/>
      <c r="V3460" s="24"/>
      <c r="W3460" s="24"/>
      <c r="X3460" s="26"/>
      <c r="Y3460" s="26"/>
      <c r="Z3460" s="26"/>
      <c r="AA3460" s="26"/>
      <c r="AB3460" s="26"/>
      <c r="AC3460" s="26"/>
      <c r="AD3460" s="26"/>
    </row>
    <row r="3461" spans="1:30" x14ac:dyDescent="0.25">
      <c r="A3461" s="26"/>
      <c r="B3461" s="26"/>
      <c r="C3461" s="26"/>
      <c r="D3461" s="26"/>
      <c r="E3461" s="26"/>
      <c r="F3461" s="26"/>
      <c r="G3461" s="26"/>
      <c r="H3461" s="26"/>
      <c r="I3461" s="26"/>
      <c r="J3461" s="26"/>
      <c r="K3461" s="26"/>
      <c r="L3461" s="26"/>
      <c r="M3461" s="26"/>
      <c r="N3461" s="26"/>
      <c r="O3461" s="26"/>
      <c r="P3461" s="26"/>
      <c r="Q3461" s="26"/>
      <c r="R3461" s="26"/>
      <c r="S3461" s="63"/>
      <c r="T3461" s="26"/>
      <c r="U3461" s="25"/>
      <c r="V3461" s="24"/>
      <c r="W3461" s="24"/>
      <c r="X3461" s="26"/>
      <c r="Y3461" s="26"/>
      <c r="Z3461" s="26"/>
      <c r="AA3461" s="26"/>
      <c r="AB3461" s="26"/>
      <c r="AC3461" s="26"/>
      <c r="AD3461" s="26"/>
    </row>
    <row r="3462" spans="1:30" x14ac:dyDescent="0.25">
      <c r="A3462" s="26"/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  <c r="R3462" s="26"/>
      <c r="S3462" s="63"/>
      <c r="T3462" s="26"/>
      <c r="U3462" s="34"/>
      <c r="V3462" s="24"/>
      <c r="W3462" s="24"/>
      <c r="X3462" s="26"/>
      <c r="Y3462" s="26"/>
      <c r="Z3462" s="26"/>
      <c r="AA3462" s="26"/>
      <c r="AB3462" s="26"/>
      <c r="AC3462" s="26"/>
      <c r="AD3462" s="26"/>
    </row>
    <row r="3463" spans="1:30" x14ac:dyDescent="0.25">
      <c r="A3463" s="26"/>
      <c r="B3463" s="26"/>
      <c r="C3463" s="26"/>
      <c r="D3463" s="26"/>
      <c r="E3463" s="26"/>
      <c r="F3463" s="26"/>
      <c r="G3463" s="26"/>
      <c r="H3463" s="26"/>
      <c r="I3463" s="26"/>
      <c r="J3463" s="26"/>
      <c r="K3463" s="26"/>
      <c r="L3463" s="26"/>
      <c r="M3463" s="26"/>
      <c r="N3463" s="26"/>
      <c r="O3463" s="26"/>
      <c r="P3463" s="26"/>
      <c r="Q3463" s="26"/>
      <c r="R3463" s="26"/>
      <c r="S3463" s="63"/>
      <c r="T3463" s="26"/>
      <c r="U3463" s="34"/>
      <c r="V3463" s="24"/>
      <c r="W3463" s="24"/>
      <c r="X3463" s="26"/>
      <c r="Y3463" s="26"/>
      <c r="Z3463" s="26"/>
      <c r="AA3463" s="26"/>
      <c r="AB3463" s="26"/>
      <c r="AC3463" s="26"/>
      <c r="AD3463" s="26"/>
    </row>
    <row r="3464" spans="1:30" x14ac:dyDescent="0.25">
      <c r="A3464" s="26"/>
      <c r="B3464" s="26"/>
      <c r="C3464" s="26"/>
      <c r="D3464" s="26"/>
      <c r="E3464" s="26"/>
      <c r="F3464" s="26"/>
      <c r="G3464" s="26"/>
      <c r="H3464" s="26"/>
      <c r="I3464" s="26"/>
      <c r="J3464" s="26"/>
      <c r="K3464" s="26"/>
      <c r="L3464" s="26"/>
      <c r="M3464" s="26"/>
      <c r="N3464" s="26"/>
      <c r="O3464" s="26"/>
      <c r="P3464" s="26"/>
      <c r="Q3464" s="26"/>
      <c r="R3464" s="26"/>
      <c r="S3464" s="63"/>
      <c r="T3464" s="26"/>
      <c r="U3464" s="25"/>
      <c r="V3464" s="24"/>
      <c r="W3464" s="24"/>
      <c r="X3464" s="26"/>
      <c r="Y3464" s="26"/>
      <c r="Z3464" s="26"/>
      <c r="AA3464" s="26"/>
      <c r="AB3464" s="26"/>
      <c r="AC3464" s="26"/>
      <c r="AD3464" s="26"/>
    </row>
    <row r="3465" spans="1:30" x14ac:dyDescent="0.25">
      <c r="A3465" s="26"/>
      <c r="B3465" s="26"/>
      <c r="C3465" s="26"/>
      <c r="D3465" s="26"/>
      <c r="E3465" s="26"/>
      <c r="F3465" s="26"/>
      <c r="G3465" s="26"/>
      <c r="H3465" s="26"/>
      <c r="I3465" s="26"/>
      <c r="J3465" s="26"/>
      <c r="K3465" s="26"/>
      <c r="L3465" s="26"/>
      <c r="M3465" s="26"/>
      <c r="N3465" s="26"/>
      <c r="O3465" s="26"/>
      <c r="P3465" s="26"/>
      <c r="Q3465" s="26"/>
      <c r="R3465" s="26"/>
      <c r="S3465" s="63"/>
      <c r="T3465" s="26"/>
      <c r="U3465" s="34"/>
      <c r="V3465" s="24"/>
      <c r="W3465" s="24"/>
      <c r="X3465" s="26"/>
      <c r="Y3465" s="26"/>
      <c r="Z3465" s="26"/>
      <c r="AA3465" s="26"/>
      <c r="AB3465" s="26"/>
      <c r="AC3465" s="26"/>
      <c r="AD3465" s="26"/>
    </row>
    <row r="3466" spans="1:30" x14ac:dyDescent="0.25">
      <c r="A3466" s="26"/>
      <c r="B3466" s="26"/>
      <c r="C3466" s="26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  <c r="N3466" s="26"/>
      <c r="O3466" s="26"/>
      <c r="P3466" s="26"/>
      <c r="Q3466" s="26"/>
      <c r="R3466" s="26"/>
      <c r="S3466" s="63"/>
      <c r="T3466" s="26"/>
      <c r="U3466" s="34"/>
      <c r="V3466" s="24"/>
      <c r="W3466" s="24"/>
      <c r="X3466" s="26"/>
      <c r="Y3466" s="26"/>
      <c r="Z3466" s="26"/>
      <c r="AA3466" s="26"/>
      <c r="AB3466" s="26"/>
      <c r="AC3466" s="26"/>
      <c r="AD3466" s="26"/>
    </row>
    <row r="3467" spans="1:30" x14ac:dyDescent="0.25">
      <c r="A3467" s="26"/>
      <c r="B3467" s="26"/>
      <c r="C3467" s="26"/>
      <c r="D3467" s="26"/>
      <c r="E3467" s="26"/>
      <c r="F3467" s="26"/>
      <c r="G3467" s="26"/>
      <c r="H3467" s="26"/>
      <c r="I3467" s="26"/>
      <c r="J3467" s="26"/>
      <c r="K3467" s="26"/>
      <c r="L3467" s="26"/>
      <c r="M3467" s="26"/>
      <c r="N3467" s="26"/>
      <c r="O3467" s="26"/>
      <c r="P3467" s="26"/>
      <c r="Q3467" s="26"/>
      <c r="R3467" s="26"/>
      <c r="S3467" s="63"/>
      <c r="T3467" s="26"/>
      <c r="U3467" s="34"/>
      <c r="V3467" s="24"/>
      <c r="W3467" s="24"/>
      <c r="X3467" s="26"/>
      <c r="Y3467" s="26"/>
      <c r="Z3467" s="26"/>
      <c r="AA3467" s="26"/>
      <c r="AB3467" s="26"/>
      <c r="AC3467" s="26"/>
      <c r="AD3467" s="26"/>
    </row>
    <row r="3468" spans="1:30" x14ac:dyDescent="0.25">
      <c r="A3468" s="26"/>
      <c r="B3468" s="26"/>
      <c r="C3468" s="26"/>
      <c r="D3468" s="26"/>
      <c r="E3468" s="26"/>
      <c r="F3468" s="26"/>
      <c r="G3468" s="26"/>
      <c r="H3468" s="26"/>
      <c r="I3468" s="26"/>
      <c r="J3468" s="26"/>
      <c r="K3468" s="26"/>
      <c r="L3468" s="26"/>
      <c r="M3468" s="26"/>
      <c r="N3468" s="26"/>
      <c r="O3468" s="26"/>
      <c r="P3468" s="26"/>
      <c r="Q3468" s="26"/>
      <c r="R3468" s="26"/>
      <c r="S3468" s="63"/>
      <c r="T3468" s="26"/>
      <c r="U3468" s="34"/>
      <c r="V3468" s="24"/>
      <c r="W3468" s="24"/>
      <c r="X3468" s="26"/>
      <c r="Y3468" s="26"/>
      <c r="Z3468" s="26"/>
      <c r="AA3468" s="26"/>
      <c r="AB3468" s="26"/>
      <c r="AC3468" s="26"/>
      <c r="AD3468" s="26"/>
    </row>
    <row r="3469" spans="1:30" x14ac:dyDescent="0.25">
      <c r="A3469" s="26"/>
      <c r="B3469" s="26"/>
      <c r="C3469" s="26"/>
      <c r="D3469" s="26"/>
      <c r="E3469" s="26"/>
      <c r="F3469" s="26"/>
      <c r="G3469" s="26"/>
      <c r="H3469" s="26"/>
      <c r="I3469" s="26"/>
      <c r="J3469" s="26"/>
      <c r="K3469" s="26"/>
      <c r="L3469" s="26"/>
      <c r="M3469" s="26"/>
      <c r="N3469" s="26"/>
      <c r="O3469" s="26"/>
      <c r="P3469" s="26"/>
      <c r="Q3469" s="26"/>
      <c r="R3469" s="26"/>
      <c r="S3469" s="63"/>
      <c r="T3469" s="26"/>
      <c r="U3469" s="25"/>
      <c r="V3469" s="24"/>
      <c r="W3469" s="24"/>
      <c r="X3469" s="26"/>
      <c r="Y3469" s="26"/>
      <c r="Z3469" s="26"/>
      <c r="AA3469" s="26"/>
      <c r="AB3469" s="26"/>
      <c r="AC3469" s="26"/>
      <c r="AD3469" s="26"/>
    </row>
    <row r="3470" spans="1:30" x14ac:dyDescent="0.25">
      <c r="A3470" s="26"/>
      <c r="B3470" s="26"/>
      <c r="C3470" s="26"/>
      <c r="D3470" s="26"/>
      <c r="E3470" s="26"/>
      <c r="F3470" s="26"/>
      <c r="G3470" s="26"/>
      <c r="H3470" s="26"/>
      <c r="I3470" s="26"/>
      <c r="J3470" s="26"/>
      <c r="K3470" s="26"/>
      <c r="L3470" s="26"/>
      <c r="M3470" s="26"/>
      <c r="N3470" s="26"/>
      <c r="O3470" s="26"/>
      <c r="P3470" s="26"/>
      <c r="Q3470" s="26"/>
      <c r="R3470" s="26"/>
      <c r="S3470" s="63"/>
      <c r="T3470" s="26"/>
      <c r="U3470" s="25"/>
      <c r="V3470" s="24"/>
      <c r="W3470" s="24"/>
      <c r="X3470" s="26"/>
      <c r="Y3470" s="26"/>
      <c r="Z3470" s="26"/>
      <c r="AA3470" s="26"/>
      <c r="AB3470" s="26"/>
      <c r="AC3470" s="26"/>
      <c r="AD3470" s="26"/>
    </row>
    <row r="3471" spans="1:30" x14ac:dyDescent="0.25">
      <c r="A3471" s="26"/>
      <c r="B3471" s="26"/>
      <c r="C3471" s="26"/>
      <c r="D3471" s="26"/>
      <c r="E3471" s="26"/>
      <c r="F3471" s="26"/>
      <c r="G3471" s="26"/>
      <c r="H3471" s="26"/>
      <c r="I3471" s="26"/>
      <c r="J3471" s="26"/>
      <c r="K3471" s="26"/>
      <c r="L3471" s="26"/>
      <c r="M3471" s="26"/>
      <c r="N3471" s="26"/>
      <c r="O3471" s="26"/>
      <c r="P3471" s="26"/>
      <c r="Q3471" s="26"/>
      <c r="R3471" s="26"/>
      <c r="S3471" s="63"/>
      <c r="T3471" s="26"/>
      <c r="U3471" s="25"/>
      <c r="V3471" s="24"/>
      <c r="W3471" s="24"/>
      <c r="X3471" s="26"/>
      <c r="Y3471" s="26"/>
      <c r="Z3471" s="26"/>
      <c r="AA3471" s="26"/>
      <c r="AB3471" s="26"/>
      <c r="AC3471" s="26"/>
      <c r="AD3471" s="26"/>
    </row>
    <row r="3472" spans="1:30" x14ac:dyDescent="0.25">
      <c r="A3472" s="26"/>
      <c r="B3472" s="26"/>
      <c r="C3472" s="26"/>
      <c r="D3472" s="26"/>
      <c r="E3472" s="26"/>
      <c r="F3472" s="26"/>
      <c r="G3472" s="26"/>
      <c r="H3472" s="26"/>
      <c r="I3472" s="26"/>
      <c r="J3472" s="26"/>
      <c r="K3472" s="26"/>
      <c r="L3472" s="26"/>
      <c r="M3472" s="26"/>
      <c r="N3472" s="26"/>
      <c r="O3472" s="26"/>
      <c r="P3472" s="26"/>
      <c r="Q3472" s="26"/>
      <c r="R3472" s="26"/>
      <c r="S3472" s="63"/>
      <c r="T3472" s="26"/>
      <c r="U3472" s="25"/>
      <c r="V3472" s="24"/>
      <c r="W3472" s="24"/>
      <c r="X3472" s="26"/>
      <c r="Y3472" s="26"/>
      <c r="Z3472" s="26"/>
      <c r="AA3472" s="26"/>
      <c r="AB3472" s="26"/>
      <c r="AC3472" s="26"/>
      <c r="AD3472" s="26"/>
    </row>
    <row r="3473" spans="1:30" x14ac:dyDescent="0.25">
      <c r="A3473" s="26"/>
      <c r="B3473" s="26"/>
      <c r="C3473" s="26"/>
      <c r="D3473" s="26"/>
      <c r="E3473" s="26"/>
      <c r="F3473" s="26"/>
      <c r="G3473" s="26"/>
      <c r="H3473" s="26"/>
      <c r="I3473" s="26"/>
      <c r="J3473" s="26"/>
      <c r="K3473" s="26"/>
      <c r="L3473" s="26"/>
      <c r="M3473" s="26"/>
      <c r="N3473" s="26"/>
      <c r="O3473" s="26"/>
      <c r="P3473" s="26"/>
      <c r="Q3473" s="26"/>
      <c r="R3473" s="26"/>
      <c r="S3473" s="63"/>
      <c r="T3473" s="26"/>
      <c r="U3473" s="25"/>
      <c r="V3473" s="24"/>
      <c r="W3473" s="24"/>
      <c r="X3473" s="26"/>
      <c r="Y3473" s="26"/>
      <c r="Z3473" s="26"/>
      <c r="AA3473" s="26"/>
      <c r="AB3473" s="26"/>
      <c r="AC3473" s="26"/>
      <c r="AD3473" s="26"/>
    </row>
    <row r="3474" spans="1:30" x14ac:dyDescent="0.25">
      <c r="A3474" s="26"/>
      <c r="B3474" s="26"/>
      <c r="C3474" s="26"/>
      <c r="D3474" s="26"/>
      <c r="E3474" s="26"/>
      <c r="F3474" s="26"/>
      <c r="G3474" s="26"/>
      <c r="H3474" s="26"/>
      <c r="I3474" s="26"/>
      <c r="J3474" s="26"/>
      <c r="K3474" s="26"/>
      <c r="L3474" s="26"/>
      <c r="M3474" s="26"/>
      <c r="N3474" s="26"/>
      <c r="O3474" s="26"/>
      <c r="P3474" s="26"/>
      <c r="Q3474" s="26"/>
      <c r="R3474" s="26"/>
      <c r="S3474" s="63"/>
      <c r="T3474" s="26"/>
      <c r="U3474" s="25"/>
      <c r="V3474" s="24"/>
      <c r="W3474" s="24"/>
      <c r="X3474" s="26"/>
      <c r="Y3474" s="26"/>
      <c r="Z3474" s="26"/>
      <c r="AA3474" s="26"/>
      <c r="AB3474" s="26"/>
      <c r="AC3474" s="26"/>
      <c r="AD3474" s="26"/>
    </row>
    <row r="3475" spans="1:30" x14ac:dyDescent="0.25">
      <c r="A3475" s="26"/>
      <c r="B3475" s="26"/>
      <c r="C3475" s="26"/>
      <c r="D3475" s="26"/>
      <c r="E3475" s="26"/>
      <c r="F3475" s="26"/>
      <c r="G3475" s="26"/>
      <c r="H3475" s="26"/>
      <c r="I3475" s="26"/>
      <c r="J3475" s="26"/>
      <c r="K3475" s="26"/>
      <c r="L3475" s="26"/>
      <c r="M3475" s="26"/>
      <c r="N3475" s="26"/>
      <c r="O3475" s="26"/>
      <c r="P3475" s="26"/>
      <c r="Q3475" s="26"/>
      <c r="R3475" s="26"/>
      <c r="S3475" s="63"/>
      <c r="T3475" s="26"/>
      <c r="U3475" s="25"/>
      <c r="V3475" s="24"/>
      <c r="W3475" s="24"/>
      <c r="X3475" s="26"/>
      <c r="Y3475" s="26"/>
      <c r="Z3475" s="26"/>
      <c r="AA3475" s="26"/>
      <c r="AB3475" s="26"/>
      <c r="AC3475" s="26"/>
      <c r="AD3475" s="26"/>
    </row>
    <row r="3476" spans="1:30" x14ac:dyDescent="0.25">
      <c r="A3476" s="26"/>
      <c r="B3476" s="26"/>
      <c r="C3476" s="26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  <c r="R3476" s="26"/>
      <c r="S3476" s="63"/>
      <c r="T3476" s="26"/>
      <c r="U3476" s="25"/>
      <c r="V3476" s="24"/>
      <c r="W3476" s="24"/>
      <c r="X3476" s="26"/>
      <c r="Y3476" s="26"/>
      <c r="Z3476" s="26"/>
      <c r="AA3476" s="26"/>
      <c r="AB3476" s="26"/>
      <c r="AC3476" s="26"/>
      <c r="AD3476" s="26"/>
    </row>
    <row r="3477" spans="1:30" x14ac:dyDescent="0.25">
      <c r="A3477" s="26"/>
      <c r="B3477" s="26"/>
      <c r="C3477" s="26"/>
      <c r="D3477" s="26"/>
      <c r="E3477" s="26"/>
      <c r="F3477" s="26"/>
      <c r="G3477" s="26"/>
      <c r="H3477" s="26"/>
      <c r="I3477" s="26"/>
      <c r="J3477" s="26"/>
      <c r="K3477" s="26"/>
      <c r="L3477" s="26"/>
      <c r="M3477" s="26"/>
      <c r="N3477" s="26"/>
      <c r="O3477" s="26"/>
      <c r="P3477" s="26"/>
      <c r="Q3477" s="26"/>
      <c r="R3477" s="26"/>
      <c r="S3477" s="63"/>
      <c r="T3477" s="26"/>
      <c r="U3477" s="25"/>
      <c r="V3477" s="24"/>
      <c r="W3477" s="24"/>
      <c r="X3477" s="26"/>
      <c r="Y3477" s="26"/>
      <c r="Z3477" s="26"/>
      <c r="AA3477" s="26"/>
      <c r="AB3477" s="26"/>
      <c r="AC3477" s="26"/>
      <c r="AD3477" s="26"/>
    </row>
    <row r="3478" spans="1:30" x14ac:dyDescent="0.25">
      <c r="A3478" s="26"/>
      <c r="B3478" s="26"/>
      <c r="C3478" s="26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  <c r="N3478" s="26"/>
      <c r="O3478" s="26"/>
      <c r="P3478" s="26"/>
      <c r="Q3478" s="26"/>
      <c r="R3478" s="26"/>
      <c r="S3478" s="63"/>
      <c r="T3478" s="26"/>
      <c r="U3478" s="34"/>
      <c r="V3478" s="24"/>
      <c r="W3478" s="24"/>
      <c r="X3478" s="26"/>
      <c r="Y3478" s="26"/>
      <c r="Z3478" s="26"/>
      <c r="AA3478" s="26"/>
      <c r="AB3478" s="26"/>
      <c r="AC3478" s="26"/>
      <c r="AD3478" s="26"/>
    </row>
    <row r="3479" spans="1:30" x14ac:dyDescent="0.25">
      <c r="A3479" s="26"/>
      <c r="B3479" s="26"/>
      <c r="C3479" s="26"/>
      <c r="D3479" s="26"/>
      <c r="E3479" s="26"/>
      <c r="F3479" s="26"/>
      <c r="G3479" s="26"/>
      <c r="H3479" s="26"/>
      <c r="I3479" s="26"/>
      <c r="J3479" s="26"/>
      <c r="K3479" s="26"/>
      <c r="L3479" s="26"/>
      <c r="M3479" s="26"/>
      <c r="N3479" s="26"/>
      <c r="O3479" s="26"/>
      <c r="P3479" s="26"/>
      <c r="Q3479" s="26"/>
      <c r="R3479" s="26"/>
      <c r="S3479" s="63"/>
      <c r="T3479" s="26"/>
      <c r="U3479" s="25"/>
      <c r="V3479" s="24"/>
      <c r="W3479" s="24"/>
      <c r="X3479" s="26"/>
      <c r="Y3479" s="26"/>
      <c r="Z3479" s="26"/>
      <c r="AA3479" s="26"/>
      <c r="AB3479" s="26"/>
      <c r="AC3479" s="26"/>
      <c r="AD3479" s="26"/>
    </row>
    <row r="3480" spans="1:30" x14ac:dyDescent="0.25">
      <c r="A3480" s="26"/>
      <c r="B3480" s="26"/>
      <c r="C3480" s="26"/>
      <c r="D3480" s="26"/>
      <c r="E3480" s="26"/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26"/>
      <c r="S3480" s="63"/>
      <c r="T3480" s="26"/>
      <c r="U3480" s="25"/>
      <c r="V3480" s="24"/>
      <c r="W3480" s="24"/>
      <c r="X3480" s="26"/>
      <c r="Y3480" s="26"/>
      <c r="Z3480" s="26"/>
      <c r="AA3480" s="26"/>
      <c r="AB3480" s="26"/>
      <c r="AC3480" s="26"/>
      <c r="AD3480" s="26"/>
    </row>
    <row r="3481" spans="1:30" x14ac:dyDescent="0.25">
      <c r="A3481" s="26"/>
      <c r="B3481" s="26"/>
      <c r="C3481" s="26"/>
      <c r="D3481" s="26"/>
      <c r="E3481" s="26"/>
      <c r="F3481" s="26"/>
      <c r="G3481" s="26"/>
      <c r="H3481" s="26"/>
      <c r="I3481" s="26"/>
      <c r="J3481" s="26"/>
      <c r="K3481" s="26"/>
      <c r="L3481" s="26"/>
      <c r="M3481" s="26"/>
      <c r="N3481" s="26"/>
      <c r="O3481" s="26"/>
      <c r="P3481" s="26"/>
      <c r="Q3481" s="26"/>
      <c r="R3481" s="26"/>
      <c r="S3481" s="63"/>
      <c r="T3481" s="26"/>
      <c r="U3481" s="25"/>
      <c r="V3481" s="24"/>
      <c r="W3481" s="24"/>
      <c r="X3481" s="26"/>
      <c r="Y3481" s="26"/>
      <c r="Z3481" s="26"/>
      <c r="AA3481" s="26"/>
      <c r="AB3481" s="26"/>
      <c r="AC3481" s="26"/>
      <c r="AD3481" s="26"/>
    </row>
    <row r="3482" spans="1:30" x14ac:dyDescent="0.25">
      <c r="A3482" s="26"/>
      <c r="B3482" s="26"/>
      <c r="C3482" s="26"/>
      <c r="D3482" s="26"/>
      <c r="E3482" s="26"/>
      <c r="F3482" s="26"/>
      <c r="G3482" s="26"/>
      <c r="H3482" s="26"/>
      <c r="I3482" s="26"/>
      <c r="J3482" s="26"/>
      <c r="K3482" s="26"/>
      <c r="L3482" s="26"/>
      <c r="M3482" s="26"/>
      <c r="N3482" s="26"/>
      <c r="O3482" s="26"/>
      <c r="P3482" s="26"/>
      <c r="Q3482" s="26"/>
      <c r="R3482" s="26"/>
      <c r="S3482" s="63"/>
      <c r="T3482" s="26"/>
      <c r="U3482" s="25"/>
      <c r="V3482" s="24"/>
      <c r="W3482" s="24"/>
      <c r="X3482" s="26"/>
      <c r="Y3482" s="26"/>
      <c r="Z3482" s="26"/>
      <c r="AA3482" s="26"/>
      <c r="AB3482" s="26"/>
      <c r="AC3482" s="26"/>
      <c r="AD3482" s="26"/>
    </row>
    <row r="3483" spans="1:30" x14ac:dyDescent="0.25">
      <c r="A3483" s="26"/>
      <c r="B3483" s="26"/>
      <c r="C3483" s="26"/>
      <c r="D3483" s="26"/>
      <c r="E3483" s="26"/>
      <c r="F3483" s="26"/>
      <c r="G3483" s="26"/>
      <c r="H3483" s="26"/>
      <c r="I3483" s="26"/>
      <c r="J3483" s="26"/>
      <c r="K3483" s="26"/>
      <c r="L3483" s="26"/>
      <c r="M3483" s="26"/>
      <c r="N3483" s="26"/>
      <c r="O3483" s="26"/>
      <c r="P3483" s="26"/>
      <c r="Q3483" s="26"/>
      <c r="R3483" s="26"/>
      <c r="S3483" s="63"/>
      <c r="T3483" s="26"/>
      <c r="U3483" s="25"/>
      <c r="V3483" s="24"/>
      <c r="W3483" s="24"/>
      <c r="X3483" s="26"/>
      <c r="Y3483" s="26"/>
      <c r="Z3483" s="26"/>
      <c r="AA3483" s="26"/>
      <c r="AB3483" s="26"/>
      <c r="AC3483" s="26"/>
      <c r="AD3483" s="26"/>
    </row>
    <row r="3484" spans="1:30" x14ac:dyDescent="0.25">
      <c r="A3484" s="26"/>
      <c r="B3484" s="26"/>
      <c r="C3484" s="26"/>
      <c r="D3484" s="26"/>
      <c r="E3484" s="26"/>
      <c r="F3484" s="26"/>
      <c r="G3484" s="26"/>
      <c r="H3484" s="26"/>
      <c r="I3484" s="26"/>
      <c r="J3484" s="26"/>
      <c r="K3484" s="26"/>
      <c r="L3484" s="26"/>
      <c r="M3484" s="26"/>
      <c r="N3484" s="26"/>
      <c r="O3484" s="26"/>
      <c r="P3484" s="26"/>
      <c r="Q3484" s="26"/>
      <c r="R3484" s="26"/>
      <c r="S3484" s="63"/>
      <c r="T3484" s="26"/>
      <c r="U3484" s="34"/>
      <c r="V3484" s="24"/>
      <c r="W3484" s="24"/>
      <c r="X3484" s="26"/>
      <c r="Y3484" s="26"/>
      <c r="Z3484" s="26"/>
      <c r="AA3484" s="26"/>
      <c r="AB3484" s="26"/>
      <c r="AC3484" s="26"/>
      <c r="AD3484" s="26"/>
    </row>
    <row r="3485" spans="1:30" x14ac:dyDescent="0.25">
      <c r="A3485" s="26"/>
      <c r="B3485" s="26"/>
      <c r="C3485" s="26"/>
      <c r="D3485" s="26"/>
      <c r="E3485" s="26"/>
      <c r="F3485" s="26"/>
      <c r="G3485" s="26"/>
      <c r="H3485" s="26"/>
      <c r="I3485" s="26"/>
      <c r="J3485" s="26"/>
      <c r="K3485" s="26"/>
      <c r="L3485" s="26"/>
      <c r="M3485" s="26"/>
      <c r="N3485" s="26"/>
      <c r="O3485" s="26"/>
      <c r="P3485" s="26"/>
      <c r="Q3485" s="26"/>
      <c r="R3485" s="26"/>
      <c r="S3485" s="63"/>
      <c r="T3485" s="26"/>
      <c r="U3485" s="25"/>
      <c r="V3485" s="24"/>
      <c r="W3485" s="24"/>
      <c r="X3485" s="26"/>
      <c r="Y3485" s="26"/>
      <c r="Z3485" s="26"/>
      <c r="AA3485" s="26"/>
      <c r="AB3485" s="26"/>
      <c r="AC3485" s="26"/>
      <c r="AD3485" s="26"/>
    </row>
    <row r="3486" spans="1:30" x14ac:dyDescent="0.25">
      <c r="A3486" s="26"/>
      <c r="B3486" s="26"/>
      <c r="C3486" s="26"/>
      <c r="D3486" s="26"/>
      <c r="E3486" s="26"/>
      <c r="F3486" s="26"/>
      <c r="G3486" s="26"/>
      <c r="H3486" s="26"/>
      <c r="I3486" s="26"/>
      <c r="J3486" s="26"/>
      <c r="K3486" s="26"/>
      <c r="L3486" s="26"/>
      <c r="M3486" s="26"/>
      <c r="N3486" s="26"/>
      <c r="O3486" s="26"/>
      <c r="P3486" s="26"/>
      <c r="Q3486" s="26"/>
      <c r="R3486" s="26"/>
      <c r="S3486" s="63"/>
      <c r="T3486" s="26"/>
      <c r="U3486" s="34"/>
      <c r="V3486" s="24"/>
      <c r="W3486" s="24"/>
      <c r="X3486" s="26"/>
      <c r="Y3486" s="26"/>
      <c r="Z3486" s="26"/>
      <c r="AA3486" s="26"/>
      <c r="AB3486" s="26"/>
      <c r="AC3486" s="26"/>
      <c r="AD3486" s="26"/>
    </row>
    <row r="3487" spans="1:30" x14ac:dyDescent="0.25">
      <c r="A3487" s="26"/>
      <c r="B3487" s="26"/>
      <c r="C3487" s="26"/>
      <c r="D3487" s="26"/>
      <c r="E3487" s="26"/>
      <c r="F3487" s="26"/>
      <c r="G3487" s="26"/>
      <c r="H3487" s="26"/>
      <c r="I3487" s="26"/>
      <c r="J3487" s="26"/>
      <c r="K3487" s="26"/>
      <c r="L3487" s="26"/>
      <c r="M3487" s="26"/>
      <c r="N3487" s="26"/>
      <c r="O3487" s="26"/>
      <c r="P3487" s="26"/>
      <c r="Q3487" s="26"/>
      <c r="R3487" s="26"/>
      <c r="S3487" s="63"/>
      <c r="T3487" s="26"/>
      <c r="U3487" s="34"/>
      <c r="V3487" s="24"/>
      <c r="W3487" s="24"/>
      <c r="X3487" s="26"/>
      <c r="Y3487" s="26"/>
      <c r="Z3487" s="26"/>
      <c r="AA3487" s="26"/>
      <c r="AB3487" s="26"/>
      <c r="AC3487" s="26"/>
      <c r="AD3487" s="26"/>
    </row>
    <row r="3488" spans="1:30" x14ac:dyDescent="0.25">
      <c r="A3488" s="26"/>
      <c r="B3488" s="26"/>
      <c r="C3488" s="26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  <c r="N3488" s="26"/>
      <c r="O3488" s="26"/>
      <c r="P3488" s="26"/>
      <c r="Q3488" s="26"/>
      <c r="R3488" s="26"/>
      <c r="S3488" s="63"/>
      <c r="T3488" s="26"/>
      <c r="U3488" s="34"/>
      <c r="V3488" s="24"/>
      <c r="W3488" s="24"/>
      <c r="X3488" s="26"/>
      <c r="Y3488" s="26"/>
      <c r="Z3488" s="26"/>
      <c r="AA3488" s="26"/>
      <c r="AB3488" s="26"/>
      <c r="AC3488" s="26"/>
      <c r="AD3488" s="26"/>
    </row>
    <row r="3489" spans="1:30" x14ac:dyDescent="0.25">
      <c r="A3489" s="26"/>
      <c r="B3489" s="26"/>
      <c r="C3489" s="26"/>
      <c r="D3489" s="26"/>
      <c r="E3489" s="26"/>
      <c r="F3489" s="26"/>
      <c r="G3489" s="26"/>
      <c r="H3489" s="26"/>
      <c r="I3489" s="26"/>
      <c r="J3489" s="26"/>
      <c r="K3489" s="26"/>
      <c r="L3489" s="26"/>
      <c r="M3489" s="26"/>
      <c r="N3489" s="26"/>
      <c r="O3489" s="26"/>
      <c r="P3489" s="26"/>
      <c r="Q3489" s="26"/>
      <c r="R3489" s="26"/>
      <c r="S3489" s="63"/>
      <c r="T3489" s="26"/>
      <c r="U3489" s="34"/>
      <c r="V3489" s="24"/>
      <c r="W3489" s="24"/>
      <c r="X3489" s="26"/>
      <c r="Y3489" s="26"/>
      <c r="Z3489" s="26"/>
      <c r="AA3489" s="26"/>
      <c r="AB3489" s="26"/>
      <c r="AC3489" s="26"/>
      <c r="AD3489" s="26"/>
    </row>
    <row r="3490" spans="1:30" x14ac:dyDescent="0.25">
      <c r="A3490" s="26"/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  <c r="R3490" s="26"/>
      <c r="S3490" s="63"/>
      <c r="T3490" s="26"/>
      <c r="U3490" s="34"/>
      <c r="V3490" s="24"/>
      <c r="W3490" s="24"/>
      <c r="X3490" s="26"/>
      <c r="Y3490" s="26"/>
      <c r="Z3490" s="26"/>
      <c r="AA3490" s="26"/>
      <c r="AB3490" s="26"/>
      <c r="AC3490" s="26"/>
      <c r="AD3490" s="26"/>
    </row>
    <row r="3491" spans="1:30" x14ac:dyDescent="0.25">
      <c r="A3491" s="26"/>
      <c r="B3491" s="26"/>
      <c r="C3491" s="26"/>
      <c r="D3491" s="26"/>
      <c r="E3491" s="26"/>
      <c r="F3491" s="26"/>
      <c r="G3491" s="26"/>
      <c r="H3491" s="26"/>
      <c r="I3491" s="26"/>
      <c r="J3491" s="26"/>
      <c r="K3491" s="26"/>
      <c r="L3491" s="26"/>
      <c r="M3491" s="26"/>
      <c r="N3491" s="26"/>
      <c r="O3491" s="26"/>
      <c r="P3491" s="26"/>
      <c r="Q3491" s="26"/>
      <c r="R3491" s="26"/>
      <c r="S3491" s="63"/>
      <c r="T3491" s="26"/>
      <c r="U3491" s="34"/>
      <c r="V3491" s="24"/>
      <c r="W3491" s="24"/>
      <c r="X3491" s="26"/>
      <c r="Y3491" s="26"/>
      <c r="Z3491" s="26"/>
      <c r="AA3491" s="26"/>
      <c r="AB3491" s="26"/>
      <c r="AC3491" s="26"/>
      <c r="AD3491" s="26"/>
    </row>
    <row r="3492" spans="1:30" x14ac:dyDescent="0.25">
      <c r="A3492" s="26"/>
      <c r="B3492" s="26"/>
      <c r="C3492" s="26"/>
      <c r="D3492" s="26"/>
      <c r="E3492" s="26"/>
      <c r="F3492" s="26"/>
      <c r="G3492" s="26"/>
      <c r="H3492" s="26"/>
      <c r="I3492" s="26"/>
      <c r="J3492" s="26"/>
      <c r="K3492" s="26"/>
      <c r="L3492" s="26"/>
      <c r="M3492" s="26"/>
      <c r="N3492" s="26"/>
      <c r="O3492" s="26"/>
      <c r="P3492" s="26"/>
      <c r="Q3492" s="26"/>
      <c r="R3492" s="26"/>
      <c r="S3492" s="63"/>
      <c r="T3492" s="26"/>
      <c r="U3492" s="34"/>
      <c r="V3492" s="24"/>
      <c r="W3492" s="24"/>
      <c r="X3492" s="26"/>
      <c r="Y3492" s="26"/>
      <c r="Z3492" s="26"/>
      <c r="AA3492" s="26"/>
      <c r="AB3492" s="26"/>
      <c r="AC3492" s="26"/>
      <c r="AD3492" s="26"/>
    </row>
    <row r="3493" spans="1:30" x14ac:dyDescent="0.25">
      <c r="A3493" s="26"/>
      <c r="B3493" s="26"/>
      <c r="C3493" s="26"/>
      <c r="D3493" s="26"/>
      <c r="E3493" s="26"/>
      <c r="F3493" s="26"/>
      <c r="G3493" s="26"/>
      <c r="H3493" s="26"/>
      <c r="I3493" s="26"/>
      <c r="J3493" s="26"/>
      <c r="K3493" s="26"/>
      <c r="L3493" s="26"/>
      <c r="M3493" s="26"/>
      <c r="N3493" s="26"/>
      <c r="O3493" s="26"/>
      <c r="P3493" s="26"/>
      <c r="Q3493" s="26"/>
      <c r="R3493" s="26"/>
      <c r="S3493" s="63"/>
      <c r="T3493" s="26"/>
      <c r="U3493" s="34"/>
      <c r="V3493" s="24"/>
      <c r="W3493" s="24"/>
      <c r="X3493" s="26"/>
      <c r="Y3493" s="26"/>
      <c r="Z3493" s="26"/>
      <c r="AA3493" s="26"/>
      <c r="AB3493" s="26"/>
      <c r="AC3493" s="26"/>
      <c r="AD3493" s="26"/>
    </row>
    <row r="3494" spans="1:30" x14ac:dyDescent="0.25">
      <c r="A3494" s="26"/>
      <c r="B3494" s="26"/>
      <c r="C3494" s="26"/>
      <c r="D3494" s="26"/>
      <c r="E3494" s="26"/>
      <c r="F3494" s="26"/>
      <c r="G3494" s="26"/>
      <c r="H3494" s="26"/>
      <c r="I3494" s="26"/>
      <c r="J3494" s="26"/>
      <c r="K3494" s="26"/>
      <c r="L3494" s="26"/>
      <c r="M3494" s="26"/>
      <c r="N3494" s="26"/>
      <c r="O3494" s="26"/>
      <c r="P3494" s="26"/>
      <c r="Q3494" s="26"/>
      <c r="R3494" s="26"/>
      <c r="S3494" s="63"/>
      <c r="T3494" s="26"/>
      <c r="U3494" s="34"/>
      <c r="V3494" s="24"/>
      <c r="W3494" s="24"/>
      <c r="X3494" s="26"/>
      <c r="Y3494" s="26"/>
      <c r="Z3494" s="26"/>
      <c r="AA3494" s="26"/>
      <c r="AB3494" s="26"/>
      <c r="AC3494" s="26"/>
      <c r="AD3494" s="26"/>
    </row>
    <row r="3495" spans="1:30" x14ac:dyDescent="0.25">
      <c r="A3495" s="26"/>
      <c r="B3495" s="26"/>
      <c r="C3495" s="26"/>
      <c r="D3495" s="26"/>
      <c r="E3495" s="26"/>
      <c r="F3495" s="26"/>
      <c r="G3495" s="26"/>
      <c r="H3495" s="26"/>
      <c r="I3495" s="26"/>
      <c r="J3495" s="26"/>
      <c r="K3495" s="26"/>
      <c r="L3495" s="26"/>
      <c r="M3495" s="26"/>
      <c r="N3495" s="26"/>
      <c r="O3495" s="26"/>
      <c r="P3495" s="26"/>
      <c r="Q3495" s="26"/>
      <c r="R3495" s="26"/>
      <c r="S3495" s="63"/>
      <c r="T3495" s="26"/>
      <c r="U3495" s="34"/>
      <c r="V3495" s="24"/>
      <c r="W3495" s="24"/>
      <c r="X3495" s="26"/>
      <c r="Y3495" s="26"/>
      <c r="Z3495" s="26"/>
      <c r="AA3495" s="26"/>
      <c r="AB3495" s="26"/>
      <c r="AC3495" s="26"/>
      <c r="AD3495" s="26"/>
    </row>
    <row r="3496" spans="1:30" x14ac:dyDescent="0.25">
      <c r="A3496" s="26"/>
      <c r="B3496" s="26"/>
      <c r="C3496" s="26"/>
      <c r="D3496" s="26"/>
      <c r="E3496" s="26"/>
      <c r="F3496" s="26"/>
      <c r="G3496" s="26"/>
      <c r="H3496" s="26"/>
      <c r="I3496" s="26"/>
      <c r="J3496" s="26"/>
      <c r="K3496" s="26"/>
      <c r="L3496" s="26"/>
      <c r="M3496" s="26"/>
      <c r="N3496" s="26"/>
      <c r="O3496" s="26"/>
      <c r="P3496" s="26"/>
      <c r="Q3496" s="26"/>
      <c r="R3496" s="26"/>
      <c r="S3496" s="63"/>
      <c r="T3496" s="26"/>
      <c r="U3496" s="34"/>
      <c r="V3496" s="24"/>
      <c r="W3496" s="24"/>
      <c r="X3496" s="26"/>
      <c r="Y3496" s="26"/>
      <c r="Z3496" s="26"/>
      <c r="AA3496" s="26"/>
      <c r="AB3496" s="26"/>
      <c r="AC3496" s="26"/>
      <c r="AD3496" s="26"/>
    </row>
    <row r="3497" spans="1:30" x14ac:dyDescent="0.25">
      <c r="A3497" s="26"/>
      <c r="B3497" s="26"/>
      <c r="C3497" s="26"/>
      <c r="D3497" s="26"/>
      <c r="E3497" s="26"/>
      <c r="F3497" s="26"/>
      <c r="G3497" s="26"/>
      <c r="H3497" s="26"/>
      <c r="I3497" s="26"/>
      <c r="J3497" s="26"/>
      <c r="K3497" s="26"/>
      <c r="L3497" s="26"/>
      <c r="M3497" s="26"/>
      <c r="N3497" s="26"/>
      <c r="O3497" s="26"/>
      <c r="P3497" s="26"/>
      <c r="Q3497" s="26"/>
      <c r="R3497" s="26"/>
      <c r="S3497" s="63"/>
      <c r="T3497" s="26"/>
      <c r="U3497" s="25"/>
      <c r="V3497" s="24"/>
      <c r="W3497" s="24"/>
      <c r="X3497" s="26"/>
      <c r="Y3497" s="26"/>
      <c r="Z3497" s="26"/>
      <c r="AA3497" s="26"/>
      <c r="AB3497" s="26"/>
      <c r="AC3497" s="26"/>
      <c r="AD3497" s="26"/>
    </row>
    <row r="3498" spans="1:30" x14ac:dyDescent="0.25">
      <c r="A3498" s="26"/>
      <c r="B3498" s="26"/>
      <c r="C3498" s="26"/>
      <c r="D3498" s="26"/>
      <c r="E3498" s="26"/>
      <c r="F3498" s="26"/>
      <c r="G3498" s="26"/>
      <c r="H3498" s="26"/>
      <c r="I3498" s="26"/>
      <c r="J3498" s="26"/>
      <c r="K3498" s="26"/>
      <c r="L3498" s="26"/>
      <c r="M3498" s="26"/>
      <c r="N3498" s="26"/>
      <c r="O3498" s="26"/>
      <c r="P3498" s="26"/>
      <c r="Q3498" s="26"/>
      <c r="R3498" s="26"/>
      <c r="S3498" s="63"/>
      <c r="T3498" s="26"/>
      <c r="U3498" s="34"/>
      <c r="V3498" s="24"/>
      <c r="W3498" s="24"/>
      <c r="X3498" s="26"/>
      <c r="Y3498" s="26"/>
      <c r="Z3498" s="26"/>
      <c r="AA3498" s="26"/>
      <c r="AB3498" s="26"/>
      <c r="AC3498" s="26"/>
      <c r="AD3498" s="26"/>
    </row>
    <row r="3499" spans="1:30" x14ac:dyDescent="0.25">
      <c r="A3499" s="26"/>
      <c r="B3499" s="26"/>
      <c r="C3499" s="26"/>
      <c r="D3499" s="26"/>
      <c r="E3499" s="26"/>
      <c r="F3499" s="26"/>
      <c r="G3499" s="26"/>
      <c r="H3499" s="26"/>
      <c r="I3499" s="26"/>
      <c r="J3499" s="26"/>
      <c r="K3499" s="26"/>
      <c r="L3499" s="26"/>
      <c r="M3499" s="26"/>
      <c r="N3499" s="26"/>
      <c r="O3499" s="26"/>
      <c r="P3499" s="26"/>
      <c r="Q3499" s="26"/>
      <c r="R3499" s="26"/>
      <c r="S3499" s="63"/>
      <c r="T3499" s="26"/>
      <c r="U3499" s="34"/>
      <c r="V3499" s="24"/>
      <c r="W3499" s="24"/>
      <c r="X3499" s="26"/>
      <c r="Y3499" s="26"/>
      <c r="Z3499" s="26"/>
      <c r="AA3499" s="26"/>
      <c r="AB3499" s="26"/>
      <c r="AC3499" s="26"/>
      <c r="AD3499" s="26"/>
    </row>
    <row r="3500" spans="1:30" x14ac:dyDescent="0.25">
      <c r="A3500" s="26"/>
      <c r="B3500" s="26"/>
      <c r="C3500" s="26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  <c r="N3500" s="26"/>
      <c r="O3500" s="26"/>
      <c r="P3500" s="26"/>
      <c r="Q3500" s="26"/>
      <c r="R3500" s="26"/>
      <c r="S3500" s="63"/>
      <c r="T3500" s="26"/>
      <c r="U3500" s="34"/>
      <c r="V3500" s="24"/>
      <c r="W3500" s="24"/>
      <c r="X3500" s="26"/>
      <c r="Y3500" s="26"/>
      <c r="Z3500" s="26"/>
      <c r="AA3500" s="26"/>
      <c r="AB3500" s="26"/>
      <c r="AC3500" s="26"/>
      <c r="AD3500" s="26"/>
    </row>
    <row r="3501" spans="1:30" x14ac:dyDescent="0.25">
      <c r="A3501" s="26"/>
      <c r="B3501" s="26"/>
      <c r="C3501" s="26"/>
      <c r="D3501" s="26"/>
      <c r="E3501" s="26"/>
      <c r="F3501" s="26"/>
      <c r="G3501" s="26"/>
      <c r="H3501" s="26"/>
      <c r="I3501" s="26"/>
      <c r="J3501" s="26"/>
      <c r="K3501" s="26"/>
      <c r="L3501" s="26"/>
      <c r="M3501" s="26"/>
      <c r="N3501" s="26"/>
      <c r="O3501" s="26"/>
      <c r="P3501" s="26"/>
      <c r="Q3501" s="26"/>
      <c r="R3501" s="26"/>
      <c r="S3501" s="63"/>
      <c r="T3501" s="26"/>
      <c r="U3501" s="34"/>
      <c r="V3501" s="24"/>
      <c r="W3501" s="24"/>
      <c r="X3501" s="26"/>
      <c r="Y3501" s="26"/>
      <c r="Z3501" s="26"/>
      <c r="AA3501" s="26"/>
      <c r="AB3501" s="26"/>
      <c r="AC3501" s="26"/>
      <c r="AD3501" s="26"/>
    </row>
    <row r="3502" spans="1:30" x14ac:dyDescent="0.25">
      <c r="A3502" s="26"/>
      <c r="B3502" s="26"/>
      <c r="C3502" s="26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26"/>
      <c r="S3502" s="63"/>
      <c r="T3502" s="26"/>
      <c r="U3502" s="34"/>
      <c r="V3502" s="24"/>
      <c r="W3502" s="24"/>
      <c r="X3502" s="26"/>
      <c r="Y3502" s="26"/>
      <c r="Z3502" s="26"/>
      <c r="AA3502" s="26"/>
      <c r="AB3502" s="26"/>
      <c r="AC3502" s="26"/>
      <c r="AD3502" s="26"/>
    </row>
    <row r="3503" spans="1:30" x14ac:dyDescent="0.25">
      <c r="A3503" s="26"/>
      <c r="B3503" s="26"/>
      <c r="C3503" s="26"/>
      <c r="D3503" s="26"/>
      <c r="E3503" s="26"/>
      <c r="F3503" s="26"/>
      <c r="G3503" s="26"/>
      <c r="H3503" s="26"/>
      <c r="I3503" s="26"/>
      <c r="J3503" s="26"/>
      <c r="K3503" s="26"/>
      <c r="L3503" s="26"/>
      <c r="M3503" s="26"/>
      <c r="N3503" s="26"/>
      <c r="O3503" s="26"/>
      <c r="P3503" s="26"/>
      <c r="Q3503" s="26"/>
      <c r="R3503" s="26"/>
      <c r="S3503" s="63"/>
      <c r="T3503" s="26"/>
      <c r="U3503" s="34"/>
      <c r="V3503" s="24"/>
      <c r="W3503" s="24"/>
      <c r="X3503" s="26"/>
      <c r="Y3503" s="26"/>
      <c r="Z3503" s="26"/>
      <c r="AA3503" s="26"/>
      <c r="AB3503" s="26"/>
      <c r="AC3503" s="26"/>
      <c r="AD3503" s="26"/>
    </row>
    <row r="3504" spans="1:30" x14ac:dyDescent="0.25">
      <c r="A3504" s="26"/>
      <c r="B3504" s="26"/>
      <c r="C3504" s="26"/>
      <c r="D3504" s="26"/>
      <c r="E3504" s="26"/>
      <c r="F3504" s="26"/>
      <c r="G3504" s="26"/>
      <c r="H3504" s="26"/>
      <c r="I3504" s="26"/>
      <c r="J3504" s="26"/>
      <c r="K3504" s="26"/>
      <c r="L3504" s="26"/>
      <c r="M3504" s="26"/>
      <c r="N3504" s="26"/>
      <c r="O3504" s="26"/>
      <c r="P3504" s="26"/>
      <c r="Q3504" s="26"/>
      <c r="R3504" s="26"/>
      <c r="S3504" s="63"/>
      <c r="T3504" s="26"/>
      <c r="U3504" s="25"/>
      <c r="V3504" s="24"/>
      <c r="W3504" s="24"/>
      <c r="X3504" s="26"/>
      <c r="Y3504" s="26"/>
      <c r="Z3504" s="26"/>
      <c r="AA3504" s="26"/>
      <c r="AB3504" s="26"/>
      <c r="AC3504" s="26"/>
      <c r="AD3504" s="26"/>
    </row>
    <row r="3505" spans="1:30" x14ac:dyDescent="0.25">
      <c r="A3505" s="26"/>
      <c r="B3505" s="26"/>
      <c r="C3505" s="26"/>
      <c r="D3505" s="26"/>
      <c r="E3505" s="26"/>
      <c r="F3505" s="26"/>
      <c r="G3505" s="26"/>
      <c r="H3505" s="26"/>
      <c r="I3505" s="26"/>
      <c r="J3505" s="26"/>
      <c r="K3505" s="26"/>
      <c r="L3505" s="26"/>
      <c r="M3505" s="26"/>
      <c r="N3505" s="26"/>
      <c r="O3505" s="26"/>
      <c r="P3505" s="26"/>
      <c r="Q3505" s="26"/>
      <c r="R3505" s="26"/>
      <c r="S3505" s="63"/>
      <c r="T3505" s="26"/>
      <c r="U3505" s="34"/>
      <c r="V3505" s="24"/>
      <c r="W3505" s="24"/>
      <c r="X3505" s="26"/>
      <c r="Y3505" s="26"/>
      <c r="Z3505" s="26"/>
      <c r="AA3505" s="26"/>
      <c r="AB3505" s="26"/>
      <c r="AC3505" s="26"/>
      <c r="AD3505" s="26"/>
    </row>
    <row r="3506" spans="1:30" x14ac:dyDescent="0.25">
      <c r="A3506" s="26"/>
      <c r="B3506" s="26"/>
      <c r="C3506" s="26"/>
      <c r="D3506" s="26"/>
      <c r="E3506" s="26"/>
      <c r="F3506" s="26"/>
      <c r="G3506" s="26"/>
      <c r="H3506" s="26"/>
      <c r="I3506" s="26"/>
      <c r="J3506" s="26"/>
      <c r="K3506" s="26"/>
      <c r="L3506" s="26"/>
      <c r="M3506" s="26"/>
      <c r="N3506" s="26"/>
      <c r="O3506" s="26"/>
      <c r="P3506" s="26"/>
      <c r="Q3506" s="26"/>
      <c r="R3506" s="26"/>
      <c r="S3506" s="63"/>
      <c r="T3506" s="26"/>
      <c r="U3506" s="34"/>
      <c r="V3506" s="24"/>
      <c r="W3506" s="24"/>
      <c r="X3506" s="26"/>
      <c r="Y3506" s="26"/>
      <c r="Z3506" s="26"/>
      <c r="AA3506" s="26"/>
      <c r="AB3506" s="26"/>
      <c r="AC3506" s="26"/>
      <c r="AD3506" s="26"/>
    </row>
    <row r="3507" spans="1:30" x14ac:dyDescent="0.25">
      <c r="A3507" s="26"/>
      <c r="B3507" s="26"/>
      <c r="C3507" s="26"/>
      <c r="D3507" s="26"/>
      <c r="E3507" s="26"/>
      <c r="F3507" s="26"/>
      <c r="G3507" s="26"/>
      <c r="H3507" s="26"/>
      <c r="I3507" s="26"/>
      <c r="J3507" s="26"/>
      <c r="K3507" s="26"/>
      <c r="L3507" s="26"/>
      <c r="M3507" s="26"/>
      <c r="N3507" s="26"/>
      <c r="O3507" s="26"/>
      <c r="P3507" s="26"/>
      <c r="Q3507" s="26"/>
      <c r="R3507" s="26"/>
      <c r="S3507" s="63"/>
      <c r="T3507" s="26"/>
      <c r="U3507" s="25"/>
      <c r="V3507" s="24"/>
      <c r="W3507" s="24"/>
      <c r="X3507" s="26"/>
      <c r="Y3507" s="26"/>
      <c r="Z3507" s="26"/>
      <c r="AA3507" s="26"/>
      <c r="AB3507" s="26"/>
      <c r="AC3507" s="26"/>
      <c r="AD3507" s="26"/>
    </row>
    <row r="3508" spans="1:30" x14ac:dyDescent="0.25">
      <c r="A3508" s="26"/>
      <c r="B3508" s="26"/>
      <c r="C3508" s="26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  <c r="N3508" s="26"/>
      <c r="O3508" s="26"/>
      <c r="P3508" s="26"/>
      <c r="Q3508" s="26"/>
      <c r="R3508" s="26"/>
      <c r="S3508" s="63"/>
      <c r="T3508" s="26"/>
      <c r="U3508" s="34"/>
      <c r="V3508" s="24"/>
      <c r="W3508" s="24"/>
      <c r="X3508" s="26"/>
      <c r="Y3508" s="26"/>
      <c r="Z3508" s="26"/>
      <c r="AA3508" s="26"/>
      <c r="AB3508" s="26"/>
      <c r="AC3508" s="26"/>
      <c r="AD3508" s="26"/>
    </row>
    <row r="3509" spans="1:30" x14ac:dyDescent="0.25">
      <c r="A3509" s="26"/>
      <c r="B3509" s="26"/>
      <c r="C3509" s="26"/>
      <c r="D3509" s="26"/>
      <c r="E3509" s="26"/>
      <c r="F3509" s="26"/>
      <c r="G3509" s="26"/>
      <c r="H3509" s="26"/>
      <c r="I3509" s="26"/>
      <c r="J3509" s="26"/>
      <c r="K3509" s="26"/>
      <c r="L3509" s="26"/>
      <c r="M3509" s="26"/>
      <c r="N3509" s="26"/>
      <c r="O3509" s="26"/>
      <c r="P3509" s="26"/>
      <c r="Q3509" s="26"/>
      <c r="R3509" s="26"/>
      <c r="S3509" s="63"/>
      <c r="T3509" s="26"/>
      <c r="U3509" s="34"/>
      <c r="V3509" s="24"/>
      <c r="W3509" s="24"/>
      <c r="X3509" s="26"/>
      <c r="Y3509" s="26"/>
      <c r="Z3509" s="26"/>
      <c r="AA3509" s="26"/>
      <c r="AB3509" s="26"/>
      <c r="AC3509" s="26"/>
      <c r="AD3509" s="26"/>
    </row>
    <row r="3510" spans="1:30" x14ac:dyDescent="0.25">
      <c r="A3510" s="26"/>
      <c r="B3510" s="26"/>
      <c r="C3510" s="26"/>
      <c r="D3510" s="26"/>
      <c r="E3510" s="26"/>
      <c r="F3510" s="26"/>
      <c r="G3510" s="26"/>
      <c r="H3510" s="26"/>
      <c r="I3510" s="26"/>
      <c r="J3510" s="26"/>
      <c r="K3510" s="26"/>
      <c r="L3510" s="26"/>
      <c r="M3510" s="26"/>
      <c r="N3510" s="26"/>
      <c r="O3510" s="26"/>
      <c r="P3510" s="26"/>
      <c r="Q3510" s="26"/>
      <c r="R3510" s="26"/>
      <c r="S3510" s="63"/>
      <c r="T3510" s="26"/>
      <c r="U3510" s="34"/>
      <c r="V3510" s="24"/>
      <c r="W3510" s="24"/>
      <c r="X3510" s="26"/>
      <c r="Y3510" s="26"/>
      <c r="Z3510" s="26"/>
      <c r="AA3510" s="26"/>
      <c r="AB3510" s="26"/>
      <c r="AC3510" s="26"/>
      <c r="AD3510" s="26"/>
    </row>
    <row r="3511" spans="1:30" x14ac:dyDescent="0.25">
      <c r="A3511" s="26"/>
      <c r="B3511" s="26"/>
      <c r="C3511" s="26"/>
      <c r="D3511" s="26"/>
      <c r="E3511" s="26"/>
      <c r="F3511" s="26"/>
      <c r="G3511" s="26"/>
      <c r="H3511" s="26"/>
      <c r="I3511" s="26"/>
      <c r="J3511" s="26"/>
      <c r="K3511" s="26"/>
      <c r="L3511" s="26"/>
      <c r="M3511" s="26"/>
      <c r="N3511" s="26"/>
      <c r="O3511" s="26"/>
      <c r="P3511" s="26"/>
      <c r="Q3511" s="26"/>
      <c r="R3511" s="26"/>
      <c r="S3511" s="63"/>
      <c r="T3511" s="26"/>
      <c r="U3511" s="34"/>
      <c r="V3511" s="24"/>
      <c r="W3511" s="24"/>
      <c r="X3511" s="26"/>
      <c r="Y3511" s="26"/>
      <c r="Z3511" s="26"/>
      <c r="AA3511" s="26"/>
      <c r="AB3511" s="26"/>
      <c r="AC3511" s="26"/>
      <c r="AD3511" s="26"/>
    </row>
    <row r="3512" spans="1:30" x14ac:dyDescent="0.25">
      <c r="A3512" s="26"/>
      <c r="B3512" s="26"/>
      <c r="C3512" s="26"/>
      <c r="D3512" s="26"/>
      <c r="E3512" s="26"/>
      <c r="F3512" s="26"/>
      <c r="G3512" s="26"/>
      <c r="H3512" s="26"/>
      <c r="I3512" s="26"/>
      <c r="J3512" s="26"/>
      <c r="K3512" s="26"/>
      <c r="L3512" s="26"/>
      <c r="M3512" s="26"/>
      <c r="N3512" s="26"/>
      <c r="O3512" s="26"/>
      <c r="P3512" s="26"/>
      <c r="Q3512" s="26"/>
      <c r="R3512" s="26"/>
      <c r="S3512" s="63"/>
      <c r="T3512" s="26"/>
      <c r="U3512" s="34"/>
      <c r="V3512" s="24"/>
      <c r="W3512" s="24"/>
      <c r="X3512" s="26"/>
      <c r="Y3512" s="26"/>
      <c r="Z3512" s="26"/>
      <c r="AA3512" s="26"/>
      <c r="AB3512" s="26"/>
      <c r="AC3512" s="26"/>
      <c r="AD3512" s="26"/>
    </row>
    <row r="3513" spans="1:30" x14ac:dyDescent="0.25">
      <c r="A3513" s="26"/>
      <c r="B3513" s="26"/>
      <c r="C3513" s="26"/>
      <c r="D3513" s="26"/>
      <c r="E3513" s="26"/>
      <c r="F3513" s="26"/>
      <c r="G3513" s="26"/>
      <c r="H3513" s="26"/>
      <c r="I3513" s="26"/>
      <c r="J3513" s="26"/>
      <c r="K3513" s="26"/>
      <c r="L3513" s="26"/>
      <c r="M3513" s="26"/>
      <c r="N3513" s="26"/>
      <c r="O3513" s="26"/>
      <c r="P3513" s="26"/>
      <c r="Q3513" s="26"/>
      <c r="R3513" s="26"/>
      <c r="S3513" s="63"/>
      <c r="T3513" s="26"/>
      <c r="U3513" s="34"/>
      <c r="V3513" s="24"/>
      <c r="W3513" s="24"/>
      <c r="X3513" s="26"/>
      <c r="Y3513" s="26"/>
      <c r="Z3513" s="26"/>
      <c r="AA3513" s="26"/>
      <c r="AB3513" s="26"/>
      <c r="AC3513" s="26"/>
      <c r="AD3513" s="26"/>
    </row>
    <row r="3514" spans="1:30" x14ac:dyDescent="0.25">
      <c r="A3514" s="26"/>
      <c r="B3514" s="26"/>
      <c r="C3514" s="26"/>
      <c r="D3514" s="26"/>
      <c r="E3514" s="26"/>
      <c r="F3514" s="26"/>
      <c r="G3514" s="26"/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26"/>
      <c r="S3514" s="63"/>
      <c r="T3514" s="26"/>
      <c r="U3514" s="34"/>
      <c r="V3514" s="24"/>
      <c r="W3514" s="24"/>
      <c r="X3514" s="26"/>
      <c r="Y3514" s="26"/>
      <c r="Z3514" s="26"/>
      <c r="AA3514" s="26"/>
      <c r="AB3514" s="26"/>
      <c r="AC3514" s="26"/>
      <c r="AD3514" s="26"/>
    </row>
    <row r="3515" spans="1:30" x14ac:dyDescent="0.25">
      <c r="A3515" s="26"/>
      <c r="B3515" s="26"/>
      <c r="C3515" s="26"/>
      <c r="D3515" s="26"/>
      <c r="E3515" s="26"/>
      <c r="F3515" s="26"/>
      <c r="G3515" s="26"/>
      <c r="H3515" s="26"/>
      <c r="I3515" s="26"/>
      <c r="J3515" s="26"/>
      <c r="K3515" s="26"/>
      <c r="L3515" s="26"/>
      <c r="M3515" s="26"/>
      <c r="N3515" s="26"/>
      <c r="O3515" s="26"/>
      <c r="P3515" s="26"/>
      <c r="Q3515" s="26"/>
      <c r="R3515" s="26"/>
      <c r="S3515" s="63"/>
      <c r="T3515" s="26"/>
      <c r="U3515" s="33"/>
      <c r="V3515" s="24"/>
      <c r="W3515" s="24"/>
      <c r="X3515" s="26"/>
      <c r="Y3515" s="26"/>
      <c r="Z3515" s="26"/>
      <c r="AA3515" s="26"/>
      <c r="AB3515" s="26"/>
      <c r="AC3515" s="26"/>
      <c r="AD3515" s="26"/>
    </row>
    <row r="3516" spans="1:30" x14ac:dyDescent="0.25">
      <c r="A3516" s="26"/>
      <c r="B3516" s="26"/>
      <c r="C3516" s="26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  <c r="N3516" s="26"/>
      <c r="O3516" s="26"/>
      <c r="P3516" s="26"/>
      <c r="Q3516" s="26"/>
      <c r="R3516" s="26"/>
      <c r="S3516" s="63"/>
      <c r="T3516" s="26"/>
      <c r="U3516" s="33"/>
      <c r="V3516" s="24"/>
      <c r="W3516" s="24"/>
      <c r="X3516" s="26"/>
      <c r="Y3516" s="26"/>
      <c r="Z3516" s="26"/>
      <c r="AA3516" s="26"/>
      <c r="AB3516" s="26"/>
      <c r="AC3516" s="26"/>
      <c r="AD3516" s="26"/>
    </row>
    <row r="3517" spans="1:30" x14ac:dyDescent="0.25">
      <c r="A3517" s="26"/>
      <c r="B3517" s="26"/>
      <c r="C3517" s="26"/>
      <c r="D3517" s="26"/>
      <c r="E3517" s="26"/>
      <c r="F3517" s="26"/>
      <c r="G3517" s="26"/>
      <c r="H3517" s="26"/>
      <c r="I3517" s="26"/>
      <c r="J3517" s="26"/>
      <c r="K3517" s="26"/>
      <c r="L3517" s="26"/>
      <c r="M3517" s="26"/>
      <c r="N3517" s="26"/>
      <c r="O3517" s="26"/>
      <c r="P3517" s="26"/>
      <c r="Q3517" s="26"/>
      <c r="R3517" s="26"/>
      <c r="S3517" s="63"/>
      <c r="T3517" s="26"/>
      <c r="U3517" s="34"/>
      <c r="V3517" s="24"/>
      <c r="W3517" s="24"/>
      <c r="X3517" s="26"/>
      <c r="Y3517" s="26"/>
      <c r="Z3517" s="26"/>
      <c r="AA3517" s="26"/>
      <c r="AB3517" s="26"/>
      <c r="AC3517" s="26"/>
      <c r="AD3517" s="26"/>
    </row>
    <row r="3518" spans="1:30" x14ac:dyDescent="0.25">
      <c r="A3518" s="26"/>
      <c r="B3518" s="26"/>
      <c r="C3518" s="26"/>
      <c r="D3518" s="26"/>
      <c r="E3518" s="26"/>
      <c r="F3518" s="26"/>
      <c r="G3518" s="26"/>
      <c r="H3518" s="26"/>
      <c r="I3518" s="26"/>
      <c r="J3518" s="26"/>
      <c r="K3518" s="26"/>
      <c r="L3518" s="26"/>
      <c r="M3518" s="26"/>
      <c r="N3518" s="26"/>
      <c r="O3518" s="26"/>
      <c r="P3518" s="26"/>
      <c r="Q3518" s="26"/>
      <c r="R3518" s="26"/>
      <c r="S3518" s="63"/>
      <c r="T3518" s="26"/>
      <c r="U3518" s="25"/>
      <c r="V3518" s="24"/>
      <c r="W3518" s="24"/>
      <c r="X3518" s="26"/>
      <c r="Y3518" s="26"/>
      <c r="Z3518" s="26"/>
      <c r="AA3518" s="26"/>
      <c r="AB3518" s="26"/>
      <c r="AC3518" s="26"/>
      <c r="AD3518" s="26"/>
    </row>
    <row r="3519" spans="1:30" x14ac:dyDescent="0.25">
      <c r="A3519" s="26"/>
      <c r="B3519" s="26"/>
      <c r="C3519" s="26"/>
      <c r="D3519" s="26"/>
      <c r="E3519" s="26"/>
      <c r="F3519" s="26"/>
      <c r="G3519" s="26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  <c r="R3519" s="26"/>
      <c r="S3519" s="63"/>
      <c r="T3519" s="26"/>
      <c r="U3519" s="25"/>
      <c r="V3519" s="24"/>
      <c r="W3519" s="24"/>
      <c r="X3519" s="26"/>
      <c r="Y3519" s="26"/>
      <c r="Z3519" s="26"/>
      <c r="AA3519" s="26"/>
      <c r="AB3519" s="26"/>
      <c r="AC3519" s="26"/>
      <c r="AD3519" s="26"/>
    </row>
    <row r="3520" spans="1:30" x14ac:dyDescent="0.25">
      <c r="A3520" s="26"/>
      <c r="B3520" s="26"/>
      <c r="C3520" s="26"/>
      <c r="D3520" s="26"/>
      <c r="E3520" s="26"/>
      <c r="F3520" s="26"/>
      <c r="G3520" s="26"/>
      <c r="H3520" s="26"/>
      <c r="I3520" s="26"/>
      <c r="J3520" s="26"/>
      <c r="K3520" s="26"/>
      <c r="L3520" s="26"/>
      <c r="M3520" s="26"/>
      <c r="N3520" s="26"/>
      <c r="O3520" s="26"/>
      <c r="P3520" s="26"/>
      <c r="Q3520" s="26"/>
      <c r="R3520" s="26"/>
      <c r="S3520" s="63"/>
      <c r="T3520" s="26"/>
      <c r="U3520" s="25"/>
      <c r="V3520" s="24"/>
      <c r="W3520" s="24"/>
      <c r="X3520" s="26"/>
      <c r="Y3520" s="26"/>
      <c r="Z3520" s="26"/>
      <c r="AA3520" s="26"/>
      <c r="AB3520" s="26"/>
      <c r="AC3520" s="26"/>
      <c r="AD3520" s="26"/>
    </row>
    <row r="3521" spans="1:30" x14ac:dyDescent="0.25">
      <c r="A3521" s="26"/>
      <c r="B3521" s="26"/>
      <c r="C3521" s="26"/>
      <c r="D3521" s="26"/>
      <c r="E3521" s="26"/>
      <c r="F3521" s="26"/>
      <c r="G3521" s="26"/>
      <c r="H3521" s="26"/>
      <c r="I3521" s="26"/>
      <c r="J3521" s="26"/>
      <c r="K3521" s="26"/>
      <c r="L3521" s="26"/>
      <c r="M3521" s="26"/>
      <c r="N3521" s="26"/>
      <c r="O3521" s="26"/>
      <c r="P3521" s="26"/>
      <c r="Q3521" s="26"/>
      <c r="R3521" s="26"/>
      <c r="S3521" s="63"/>
      <c r="T3521" s="26"/>
      <c r="U3521" s="25"/>
      <c r="V3521" s="24"/>
      <c r="W3521" s="24"/>
      <c r="X3521" s="26"/>
      <c r="Y3521" s="26"/>
      <c r="Z3521" s="26"/>
      <c r="AA3521" s="26"/>
      <c r="AB3521" s="26"/>
      <c r="AC3521" s="26"/>
      <c r="AD3521" s="26"/>
    </row>
    <row r="3522" spans="1:30" x14ac:dyDescent="0.25">
      <c r="A3522" s="26"/>
      <c r="B3522" s="26"/>
      <c r="C3522" s="26"/>
      <c r="D3522" s="26"/>
      <c r="E3522" s="26"/>
      <c r="F3522" s="26"/>
      <c r="G3522" s="26"/>
      <c r="H3522" s="26"/>
      <c r="I3522" s="26"/>
      <c r="J3522" s="26"/>
      <c r="K3522" s="26"/>
      <c r="L3522" s="26"/>
      <c r="M3522" s="26"/>
      <c r="N3522" s="26"/>
      <c r="O3522" s="26"/>
      <c r="P3522" s="26"/>
      <c r="Q3522" s="26"/>
      <c r="R3522" s="26"/>
      <c r="S3522" s="63"/>
      <c r="T3522" s="26"/>
      <c r="U3522" s="25"/>
      <c r="V3522" s="24"/>
      <c r="W3522" s="24"/>
      <c r="X3522" s="26"/>
      <c r="Y3522" s="26"/>
      <c r="Z3522" s="26"/>
      <c r="AA3522" s="26"/>
      <c r="AB3522" s="26"/>
      <c r="AC3522" s="26"/>
      <c r="AD3522" s="26"/>
    </row>
    <row r="3523" spans="1:30" x14ac:dyDescent="0.25">
      <c r="A3523" s="26"/>
      <c r="B3523" s="26"/>
      <c r="C3523" s="26"/>
      <c r="D3523" s="26"/>
      <c r="E3523" s="26"/>
      <c r="F3523" s="26"/>
      <c r="G3523" s="26"/>
      <c r="H3523" s="26"/>
      <c r="I3523" s="26"/>
      <c r="J3523" s="26"/>
      <c r="K3523" s="26"/>
      <c r="L3523" s="26"/>
      <c r="M3523" s="26"/>
      <c r="N3523" s="26"/>
      <c r="O3523" s="26"/>
      <c r="P3523" s="26"/>
      <c r="Q3523" s="26"/>
      <c r="R3523" s="26"/>
      <c r="S3523" s="63"/>
      <c r="T3523" s="26"/>
      <c r="U3523" s="25"/>
      <c r="V3523" s="24"/>
      <c r="W3523" s="24"/>
      <c r="X3523" s="26"/>
      <c r="Y3523" s="26"/>
      <c r="Z3523" s="26"/>
      <c r="AA3523" s="26"/>
      <c r="AB3523" s="26"/>
      <c r="AC3523" s="26"/>
      <c r="AD3523" s="26"/>
    </row>
    <row r="3524" spans="1:30" x14ac:dyDescent="0.25">
      <c r="A3524" s="26"/>
      <c r="B3524" s="26"/>
      <c r="C3524" s="26"/>
      <c r="D3524" s="26"/>
      <c r="E3524" s="26"/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26"/>
      <c r="S3524" s="63"/>
      <c r="T3524" s="26"/>
      <c r="U3524" s="25"/>
      <c r="V3524" s="24"/>
      <c r="W3524" s="24"/>
      <c r="X3524" s="26"/>
      <c r="Y3524" s="26"/>
      <c r="Z3524" s="26"/>
      <c r="AA3524" s="26"/>
      <c r="AB3524" s="26"/>
      <c r="AC3524" s="26"/>
      <c r="AD3524" s="26"/>
    </row>
    <row r="3525" spans="1:30" x14ac:dyDescent="0.25">
      <c r="A3525" s="26"/>
      <c r="B3525" s="26"/>
      <c r="C3525" s="26"/>
      <c r="D3525" s="26"/>
      <c r="E3525" s="26"/>
      <c r="F3525" s="26"/>
      <c r="G3525" s="26"/>
      <c r="H3525" s="26"/>
      <c r="I3525" s="26"/>
      <c r="J3525" s="26"/>
      <c r="K3525" s="26"/>
      <c r="L3525" s="26"/>
      <c r="M3525" s="26"/>
      <c r="N3525" s="26"/>
      <c r="O3525" s="26"/>
      <c r="P3525" s="26"/>
      <c r="Q3525" s="26"/>
      <c r="R3525" s="26"/>
      <c r="S3525" s="63"/>
      <c r="T3525" s="26"/>
      <c r="U3525" s="25"/>
      <c r="V3525" s="24"/>
      <c r="W3525" s="24"/>
      <c r="X3525" s="26"/>
      <c r="Y3525" s="26"/>
      <c r="Z3525" s="26"/>
      <c r="AA3525" s="26"/>
      <c r="AB3525" s="26"/>
      <c r="AC3525" s="26"/>
      <c r="AD3525" s="26"/>
    </row>
    <row r="3526" spans="1:30" x14ac:dyDescent="0.25">
      <c r="A3526" s="26"/>
      <c r="B3526" s="26"/>
      <c r="C3526" s="26"/>
      <c r="D3526" s="26"/>
      <c r="E3526" s="26"/>
      <c r="F3526" s="26"/>
      <c r="G3526" s="26"/>
      <c r="H3526" s="26"/>
      <c r="I3526" s="26"/>
      <c r="J3526" s="26"/>
      <c r="K3526" s="26"/>
      <c r="L3526" s="26"/>
      <c r="M3526" s="26"/>
      <c r="N3526" s="26"/>
      <c r="O3526" s="26"/>
      <c r="P3526" s="26"/>
      <c r="Q3526" s="26"/>
      <c r="R3526" s="26"/>
      <c r="S3526" s="63"/>
      <c r="T3526" s="26"/>
      <c r="U3526" s="25"/>
      <c r="V3526" s="24"/>
      <c r="W3526" s="24"/>
      <c r="X3526" s="26"/>
      <c r="Y3526" s="26"/>
      <c r="Z3526" s="26"/>
      <c r="AA3526" s="26"/>
      <c r="AB3526" s="26"/>
      <c r="AC3526" s="26"/>
      <c r="AD3526" s="26"/>
    </row>
    <row r="3527" spans="1:30" x14ac:dyDescent="0.25">
      <c r="A3527" s="26"/>
      <c r="B3527" s="26"/>
      <c r="C3527" s="26"/>
      <c r="D3527" s="26"/>
      <c r="E3527" s="26"/>
      <c r="F3527" s="26"/>
      <c r="G3527" s="26"/>
      <c r="H3527" s="26"/>
      <c r="I3527" s="26"/>
      <c r="J3527" s="26"/>
      <c r="K3527" s="26"/>
      <c r="L3527" s="26"/>
      <c r="M3527" s="26"/>
      <c r="N3527" s="26"/>
      <c r="O3527" s="26"/>
      <c r="P3527" s="26"/>
      <c r="Q3527" s="26"/>
      <c r="R3527" s="26"/>
      <c r="S3527" s="63"/>
      <c r="T3527" s="26"/>
      <c r="U3527" s="34"/>
      <c r="V3527" s="24"/>
      <c r="W3527" s="24"/>
      <c r="X3527" s="26"/>
      <c r="Y3527" s="26"/>
      <c r="Z3527" s="26"/>
      <c r="AA3527" s="26"/>
      <c r="AB3527" s="26"/>
      <c r="AC3527" s="26"/>
      <c r="AD3527" s="26"/>
    </row>
    <row r="3528" spans="1:30" x14ac:dyDescent="0.25">
      <c r="A3528" s="26"/>
      <c r="B3528" s="26"/>
      <c r="C3528" s="26"/>
      <c r="D3528" s="26"/>
      <c r="E3528" s="26"/>
      <c r="F3528" s="26"/>
      <c r="G3528" s="26"/>
      <c r="H3528" s="26"/>
      <c r="I3528" s="26"/>
      <c r="J3528" s="26"/>
      <c r="K3528" s="26"/>
      <c r="L3528" s="26"/>
      <c r="M3528" s="26"/>
      <c r="N3528" s="26"/>
      <c r="O3528" s="26"/>
      <c r="P3528" s="26"/>
      <c r="Q3528" s="26"/>
      <c r="R3528" s="26"/>
      <c r="S3528" s="63"/>
      <c r="T3528" s="26"/>
      <c r="U3528" s="25"/>
      <c r="V3528" s="24"/>
      <c r="W3528" s="24"/>
      <c r="X3528" s="26"/>
      <c r="Y3528" s="26"/>
      <c r="Z3528" s="26"/>
      <c r="AA3528" s="26"/>
      <c r="AB3528" s="26"/>
      <c r="AC3528" s="26"/>
      <c r="AD3528" s="26"/>
    </row>
    <row r="3529" spans="1:30" x14ac:dyDescent="0.25">
      <c r="A3529" s="26"/>
      <c r="B3529" s="26"/>
      <c r="C3529" s="26"/>
      <c r="D3529" s="26"/>
      <c r="E3529" s="26"/>
      <c r="F3529" s="26"/>
      <c r="G3529" s="26"/>
      <c r="H3529" s="26"/>
      <c r="I3529" s="26"/>
      <c r="J3529" s="26"/>
      <c r="K3529" s="26"/>
      <c r="L3529" s="26"/>
      <c r="M3529" s="26"/>
      <c r="N3529" s="26"/>
      <c r="O3529" s="26"/>
      <c r="P3529" s="26"/>
      <c r="Q3529" s="26"/>
      <c r="R3529" s="26"/>
      <c r="S3529" s="63"/>
      <c r="T3529" s="26"/>
      <c r="U3529" s="34"/>
      <c r="V3529" s="24"/>
      <c r="W3529" s="24"/>
      <c r="X3529" s="26"/>
      <c r="Y3529" s="26"/>
      <c r="Z3529" s="26"/>
      <c r="AA3529" s="26"/>
      <c r="AB3529" s="26"/>
      <c r="AC3529" s="26"/>
      <c r="AD3529" s="26"/>
    </row>
    <row r="3530" spans="1:30" x14ac:dyDescent="0.25">
      <c r="A3530" s="26"/>
      <c r="B3530" s="26"/>
      <c r="C3530" s="26"/>
      <c r="D3530" s="26"/>
      <c r="E3530" s="26"/>
      <c r="F3530" s="26"/>
      <c r="G3530" s="26"/>
      <c r="H3530" s="26"/>
      <c r="I3530" s="26"/>
      <c r="J3530" s="26"/>
      <c r="K3530" s="26"/>
      <c r="L3530" s="26"/>
      <c r="M3530" s="26"/>
      <c r="N3530" s="26"/>
      <c r="O3530" s="26"/>
      <c r="P3530" s="26"/>
      <c r="Q3530" s="26"/>
      <c r="R3530" s="26"/>
      <c r="S3530" s="63"/>
      <c r="T3530" s="26"/>
      <c r="U3530" s="33"/>
      <c r="V3530" s="24"/>
      <c r="W3530" s="24"/>
      <c r="X3530" s="26"/>
      <c r="Y3530" s="26"/>
      <c r="Z3530" s="26"/>
      <c r="AA3530" s="26"/>
      <c r="AB3530" s="26"/>
      <c r="AC3530" s="26"/>
      <c r="AD3530" s="26"/>
    </row>
    <row r="3531" spans="1:30" x14ac:dyDescent="0.25">
      <c r="A3531" s="26"/>
      <c r="B3531" s="26"/>
      <c r="C3531" s="26"/>
      <c r="D3531" s="26"/>
      <c r="E3531" s="26"/>
      <c r="F3531" s="26"/>
      <c r="G3531" s="26"/>
      <c r="H3531" s="26"/>
      <c r="I3531" s="26"/>
      <c r="J3531" s="26"/>
      <c r="K3531" s="26"/>
      <c r="L3531" s="26"/>
      <c r="M3531" s="26"/>
      <c r="N3531" s="26"/>
      <c r="O3531" s="26"/>
      <c r="P3531" s="26"/>
      <c r="Q3531" s="26"/>
      <c r="R3531" s="26"/>
      <c r="S3531" s="63"/>
      <c r="T3531" s="26"/>
      <c r="U3531" s="25"/>
      <c r="V3531" s="24"/>
      <c r="W3531" s="24"/>
      <c r="X3531" s="26"/>
      <c r="Y3531" s="26"/>
      <c r="Z3531" s="26"/>
      <c r="AA3531" s="26"/>
      <c r="AB3531" s="26"/>
      <c r="AC3531" s="26"/>
      <c r="AD3531" s="26"/>
    </row>
    <row r="3532" spans="1:30" x14ac:dyDescent="0.25">
      <c r="A3532" s="26"/>
      <c r="B3532" s="26"/>
      <c r="C3532" s="26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  <c r="N3532" s="26"/>
      <c r="O3532" s="26"/>
      <c r="P3532" s="26"/>
      <c r="Q3532" s="26"/>
      <c r="R3532" s="26"/>
      <c r="S3532" s="63"/>
      <c r="T3532" s="26"/>
      <c r="U3532" s="25"/>
      <c r="V3532" s="24"/>
      <c r="W3532" s="24"/>
      <c r="X3532" s="26"/>
      <c r="Y3532" s="26"/>
      <c r="Z3532" s="26"/>
      <c r="AA3532" s="26"/>
      <c r="AB3532" s="26"/>
      <c r="AC3532" s="26"/>
      <c r="AD3532" s="26"/>
    </row>
    <row r="3533" spans="1:30" x14ac:dyDescent="0.25">
      <c r="A3533" s="26"/>
      <c r="B3533" s="26"/>
      <c r="C3533" s="26"/>
      <c r="D3533" s="26"/>
      <c r="E3533" s="26"/>
      <c r="F3533" s="26"/>
      <c r="G3533" s="26"/>
      <c r="H3533" s="26"/>
      <c r="I3533" s="26"/>
      <c r="J3533" s="26"/>
      <c r="K3533" s="26"/>
      <c r="L3533" s="26"/>
      <c r="M3533" s="26"/>
      <c r="N3533" s="26"/>
      <c r="O3533" s="26"/>
      <c r="P3533" s="26"/>
      <c r="Q3533" s="26"/>
      <c r="R3533" s="26"/>
      <c r="S3533" s="63"/>
      <c r="T3533" s="26"/>
      <c r="U3533" s="25"/>
      <c r="V3533" s="24"/>
      <c r="W3533" s="24"/>
      <c r="X3533" s="26"/>
      <c r="Y3533" s="26"/>
      <c r="Z3533" s="26"/>
      <c r="AA3533" s="26"/>
      <c r="AB3533" s="26"/>
      <c r="AC3533" s="26"/>
      <c r="AD3533" s="26"/>
    </row>
    <row r="3534" spans="1:30" x14ac:dyDescent="0.25">
      <c r="A3534" s="26"/>
      <c r="B3534" s="26"/>
      <c r="C3534" s="26"/>
      <c r="D3534" s="26"/>
      <c r="E3534" s="26"/>
      <c r="F3534" s="26"/>
      <c r="G3534" s="26"/>
      <c r="H3534" s="26"/>
      <c r="I3534" s="26"/>
      <c r="J3534" s="26"/>
      <c r="K3534" s="26"/>
      <c r="L3534" s="26"/>
      <c r="M3534" s="26"/>
      <c r="N3534" s="26"/>
      <c r="O3534" s="26"/>
      <c r="P3534" s="26"/>
      <c r="Q3534" s="26"/>
      <c r="R3534" s="26"/>
      <c r="S3534" s="63"/>
      <c r="T3534" s="26"/>
      <c r="U3534" s="25"/>
      <c r="V3534" s="24"/>
      <c r="W3534" s="24"/>
      <c r="X3534" s="26"/>
      <c r="Y3534" s="26"/>
      <c r="Z3534" s="26"/>
      <c r="AA3534" s="26"/>
      <c r="AB3534" s="26"/>
      <c r="AC3534" s="26"/>
      <c r="AD3534" s="26"/>
    </row>
    <row r="3535" spans="1:30" x14ac:dyDescent="0.25">
      <c r="A3535" s="26"/>
      <c r="B3535" s="26"/>
      <c r="C3535" s="26"/>
      <c r="D3535" s="26"/>
      <c r="E3535" s="26"/>
      <c r="F3535" s="26"/>
      <c r="G3535" s="26"/>
      <c r="H3535" s="26"/>
      <c r="I3535" s="26"/>
      <c r="J3535" s="26"/>
      <c r="K3535" s="26"/>
      <c r="L3535" s="26"/>
      <c r="M3535" s="26"/>
      <c r="N3535" s="26"/>
      <c r="O3535" s="26"/>
      <c r="P3535" s="26"/>
      <c r="Q3535" s="26"/>
      <c r="R3535" s="26"/>
      <c r="S3535" s="63"/>
      <c r="T3535" s="26"/>
      <c r="U3535" s="25"/>
      <c r="V3535" s="24"/>
      <c r="W3535" s="24"/>
      <c r="X3535" s="26"/>
      <c r="Y3535" s="26"/>
      <c r="Z3535" s="26"/>
      <c r="AA3535" s="26"/>
      <c r="AB3535" s="26"/>
      <c r="AC3535" s="26"/>
      <c r="AD3535" s="26"/>
    </row>
    <row r="3536" spans="1:30" x14ac:dyDescent="0.25">
      <c r="A3536" s="26"/>
      <c r="B3536" s="26"/>
      <c r="C3536" s="26"/>
      <c r="D3536" s="26"/>
      <c r="E3536" s="26"/>
      <c r="F3536" s="26"/>
      <c r="G3536" s="26"/>
      <c r="H3536" s="26"/>
      <c r="I3536" s="26"/>
      <c r="J3536" s="26"/>
      <c r="K3536" s="26"/>
      <c r="L3536" s="26"/>
      <c r="M3536" s="26"/>
      <c r="N3536" s="26"/>
      <c r="O3536" s="26"/>
      <c r="P3536" s="26"/>
      <c r="Q3536" s="26"/>
      <c r="R3536" s="26"/>
      <c r="S3536" s="63"/>
      <c r="T3536" s="26"/>
      <c r="U3536" s="25"/>
      <c r="V3536" s="24"/>
      <c r="W3536" s="24"/>
      <c r="X3536" s="26"/>
      <c r="Y3536" s="26"/>
      <c r="Z3536" s="26"/>
      <c r="AA3536" s="26"/>
      <c r="AB3536" s="26"/>
      <c r="AC3536" s="26"/>
      <c r="AD3536" s="26"/>
    </row>
    <row r="3537" spans="1:30" x14ac:dyDescent="0.25">
      <c r="A3537" s="26"/>
      <c r="B3537" s="26"/>
      <c r="C3537" s="26"/>
      <c r="D3537" s="26"/>
      <c r="E3537" s="26"/>
      <c r="F3537" s="26"/>
      <c r="G3537" s="26"/>
      <c r="H3537" s="26"/>
      <c r="I3537" s="26"/>
      <c r="J3537" s="26"/>
      <c r="K3537" s="26"/>
      <c r="L3537" s="26"/>
      <c r="M3537" s="26"/>
      <c r="N3537" s="26"/>
      <c r="O3537" s="26"/>
      <c r="P3537" s="26"/>
      <c r="Q3537" s="26"/>
      <c r="R3537" s="26"/>
      <c r="S3537" s="63"/>
      <c r="T3537" s="26"/>
      <c r="U3537" s="25"/>
      <c r="V3537" s="24"/>
      <c r="W3537" s="24"/>
      <c r="X3537" s="26"/>
      <c r="Y3537" s="26"/>
      <c r="Z3537" s="26"/>
      <c r="AA3537" s="26"/>
      <c r="AB3537" s="26"/>
      <c r="AC3537" s="26"/>
      <c r="AD3537" s="26"/>
    </row>
    <row r="3538" spans="1:30" x14ac:dyDescent="0.25">
      <c r="A3538" s="26"/>
      <c r="B3538" s="26"/>
      <c r="C3538" s="26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  <c r="N3538" s="26"/>
      <c r="O3538" s="26"/>
      <c r="P3538" s="26"/>
      <c r="Q3538" s="26"/>
      <c r="R3538" s="26"/>
      <c r="S3538" s="63"/>
      <c r="T3538" s="26"/>
      <c r="U3538" s="34"/>
      <c r="V3538" s="24"/>
      <c r="W3538" s="24"/>
      <c r="X3538" s="26"/>
      <c r="Y3538" s="26"/>
      <c r="Z3538" s="26"/>
      <c r="AA3538" s="26"/>
      <c r="AB3538" s="26"/>
      <c r="AC3538" s="26"/>
      <c r="AD3538" s="26"/>
    </row>
    <row r="3539" spans="1:30" x14ac:dyDescent="0.25">
      <c r="A3539" s="26"/>
      <c r="B3539" s="26"/>
      <c r="C3539" s="26"/>
      <c r="D3539" s="26"/>
      <c r="E3539" s="26"/>
      <c r="F3539" s="26"/>
      <c r="G3539" s="26"/>
      <c r="H3539" s="26"/>
      <c r="I3539" s="26"/>
      <c r="J3539" s="26"/>
      <c r="K3539" s="26"/>
      <c r="L3539" s="26"/>
      <c r="M3539" s="26"/>
      <c r="N3539" s="26"/>
      <c r="O3539" s="26"/>
      <c r="P3539" s="26"/>
      <c r="Q3539" s="26"/>
      <c r="R3539" s="26"/>
      <c r="S3539" s="63"/>
      <c r="T3539" s="26"/>
      <c r="U3539" s="33"/>
      <c r="V3539" s="24"/>
      <c r="W3539" s="24"/>
      <c r="X3539" s="26"/>
      <c r="Y3539" s="26"/>
      <c r="Z3539" s="26"/>
      <c r="AA3539" s="26"/>
      <c r="AB3539" s="26"/>
      <c r="AC3539" s="26"/>
      <c r="AD3539" s="26"/>
    </row>
    <row r="3540" spans="1:30" x14ac:dyDescent="0.25">
      <c r="A3540" s="26"/>
      <c r="B3540" s="26"/>
      <c r="C3540" s="26"/>
      <c r="D3540" s="26"/>
      <c r="E3540" s="26"/>
      <c r="F3540" s="26"/>
      <c r="G3540" s="26"/>
      <c r="H3540" s="26"/>
      <c r="I3540" s="26"/>
      <c r="J3540" s="26"/>
      <c r="K3540" s="26"/>
      <c r="L3540" s="26"/>
      <c r="M3540" s="26"/>
      <c r="N3540" s="26"/>
      <c r="O3540" s="26"/>
      <c r="P3540" s="26"/>
      <c r="Q3540" s="26"/>
      <c r="R3540" s="26"/>
      <c r="S3540" s="63"/>
      <c r="T3540" s="26"/>
      <c r="U3540" s="25"/>
      <c r="V3540" s="24"/>
      <c r="W3540" s="24"/>
      <c r="X3540" s="26"/>
      <c r="Y3540" s="26"/>
      <c r="Z3540" s="26"/>
      <c r="AA3540" s="26"/>
      <c r="AB3540" s="26"/>
      <c r="AC3540" s="26"/>
      <c r="AD3540" s="26"/>
    </row>
    <row r="3541" spans="1:30" x14ac:dyDescent="0.25">
      <c r="A3541" s="26"/>
      <c r="B3541" s="26"/>
      <c r="C3541" s="26"/>
      <c r="D3541" s="26"/>
      <c r="E3541" s="26"/>
      <c r="F3541" s="26"/>
      <c r="G3541" s="26"/>
      <c r="H3541" s="26"/>
      <c r="I3541" s="26"/>
      <c r="J3541" s="26"/>
      <c r="K3541" s="26"/>
      <c r="L3541" s="26"/>
      <c r="M3541" s="26"/>
      <c r="N3541" s="26"/>
      <c r="O3541" s="26"/>
      <c r="P3541" s="26"/>
      <c r="Q3541" s="26"/>
      <c r="R3541" s="26"/>
      <c r="S3541" s="63"/>
      <c r="T3541" s="26"/>
      <c r="U3541" s="25"/>
      <c r="V3541" s="24"/>
      <c r="W3541" s="24"/>
      <c r="X3541" s="26"/>
      <c r="Y3541" s="26"/>
      <c r="Z3541" s="26"/>
      <c r="AA3541" s="26"/>
      <c r="AB3541" s="26"/>
      <c r="AC3541" s="26"/>
      <c r="AD3541" s="26"/>
    </row>
    <row r="3542" spans="1:30" x14ac:dyDescent="0.25">
      <c r="A3542" s="26"/>
      <c r="B3542" s="26"/>
      <c r="C3542" s="26"/>
      <c r="D3542" s="26"/>
      <c r="E3542" s="26"/>
      <c r="F3542" s="26"/>
      <c r="G3542" s="26"/>
      <c r="H3542" s="26"/>
      <c r="I3542" s="26"/>
      <c r="J3542" s="26"/>
      <c r="K3542" s="26"/>
      <c r="L3542" s="26"/>
      <c r="M3542" s="26"/>
      <c r="N3542" s="26"/>
      <c r="O3542" s="26"/>
      <c r="P3542" s="26"/>
      <c r="Q3542" s="26"/>
      <c r="R3542" s="26"/>
      <c r="S3542" s="63"/>
      <c r="T3542" s="26"/>
      <c r="U3542" s="25"/>
      <c r="V3542" s="24"/>
      <c r="W3542" s="24"/>
      <c r="X3542" s="26"/>
      <c r="Y3542" s="26"/>
      <c r="Z3542" s="26"/>
      <c r="AA3542" s="26"/>
      <c r="AB3542" s="26"/>
      <c r="AC3542" s="26"/>
      <c r="AD3542" s="26"/>
    </row>
    <row r="3543" spans="1:30" x14ac:dyDescent="0.25">
      <c r="A3543" s="26"/>
      <c r="B3543" s="26"/>
      <c r="C3543" s="26"/>
      <c r="D3543" s="26"/>
      <c r="E3543" s="26"/>
      <c r="F3543" s="26"/>
      <c r="G3543" s="26"/>
      <c r="H3543" s="26"/>
      <c r="I3543" s="26"/>
      <c r="J3543" s="26"/>
      <c r="K3543" s="26"/>
      <c r="L3543" s="26"/>
      <c r="M3543" s="26"/>
      <c r="N3543" s="26"/>
      <c r="O3543" s="26"/>
      <c r="P3543" s="26"/>
      <c r="Q3543" s="26"/>
      <c r="R3543" s="26"/>
      <c r="S3543" s="63"/>
      <c r="T3543" s="26"/>
      <c r="U3543" s="25"/>
      <c r="V3543" s="24"/>
      <c r="W3543" s="24"/>
      <c r="X3543" s="26"/>
      <c r="Y3543" s="26"/>
      <c r="Z3543" s="26"/>
      <c r="AA3543" s="26"/>
      <c r="AB3543" s="26"/>
      <c r="AC3543" s="26"/>
      <c r="AD3543" s="26"/>
    </row>
    <row r="3544" spans="1:30" x14ac:dyDescent="0.25">
      <c r="A3544" s="26"/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  <c r="N3544" s="26"/>
      <c r="O3544" s="26"/>
      <c r="P3544" s="26"/>
      <c r="Q3544" s="26"/>
      <c r="R3544" s="26"/>
      <c r="S3544" s="63"/>
      <c r="T3544" s="26"/>
      <c r="U3544" s="25"/>
      <c r="V3544" s="24"/>
      <c r="W3544" s="24"/>
      <c r="X3544" s="26"/>
      <c r="Y3544" s="26"/>
      <c r="Z3544" s="26"/>
      <c r="AA3544" s="26"/>
      <c r="AB3544" s="26"/>
      <c r="AC3544" s="26"/>
      <c r="AD3544" s="26"/>
    </row>
    <row r="3545" spans="1:30" x14ac:dyDescent="0.25">
      <c r="A3545" s="26"/>
      <c r="B3545" s="26"/>
      <c r="C3545" s="26"/>
      <c r="D3545" s="26"/>
      <c r="E3545" s="26"/>
      <c r="F3545" s="26"/>
      <c r="G3545" s="26"/>
      <c r="H3545" s="26"/>
      <c r="I3545" s="26"/>
      <c r="J3545" s="26"/>
      <c r="K3545" s="26"/>
      <c r="L3545" s="26"/>
      <c r="M3545" s="26"/>
      <c r="N3545" s="26"/>
      <c r="O3545" s="26"/>
      <c r="P3545" s="26"/>
      <c r="Q3545" s="26"/>
      <c r="R3545" s="26"/>
      <c r="S3545" s="63"/>
      <c r="T3545" s="26"/>
      <c r="U3545" s="33"/>
      <c r="V3545" s="24"/>
      <c r="W3545" s="24"/>
      <c r="X3545" s="26"/>
      <c r="Y3545" s="26"/>
      <c r="Z3545" s="26"/>
      <c r="AA3545" s="26"/>
      <c r="AB3545" s="26"/>
      <c r="AC3545" s="26"/>
      <c r="AD3545" s="26"/>
    </row>
    <row r="3546" spans="1:30" x14ac:dyDescent="0.25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26"/>
      <c r="S3546" s="63"/>
      <c r="T3546" s="26"/>
      <c r="U3546" s="25"/>
      <c r="V3546" s="24"/>
      <c r="W3546" s="24"/>
      <c r="X3546" s="26"/>
      <c r="Y3546" s="26"/>
      <c r="Z3546" s="26"/>
      <c r="AA3546" s="26"/>
      <c r="AB3546" s="26"/>
      <c r="AC3546" s="26"/>
      <c r="AD3546" s="26"/>
    </row>
    <row r="3547" spans="1:30" x14ac:dyDescent="0.25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26"/>
      <c r="O3547" s="26"/>
      <c r="P3547" s="26"/>
      <c r="Q3547" s="26"/>
      <c r="R3547" s="26"/>
      <c r="S3547" s="63"/>
      <c r="T3547" s="26"/>
      <c r="U3547" s="25"/>
      <c r="V3547" s="24"/>
      <c r="W3547" s="24"/>
      <c r="X3547" s="26"/>
      <c r="Y3547" s="26"/>
      <c r="Z3547" s="26"/>
      <c r="AA3547" s="26"/>
      <c r="AB3547" s="26"/>
      <c r="AC3547" s="26"/>
      <c r="AD3547" s="26"/>
    </row>
    <row r="3548" spans="1:30" x14ac:dyDescent="0.25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26"/>
      <c r="O3548" s="26"/>
      <c r="P3548" s="26"/>
      <c r="Q3548" s="26"/>
      <c r="R3548" s="26"/>
      <c r="S3548" s="63"/>
      <c r="T3548" s="26"/>
      <c r="U3548" s="25"/>
      <c r="V3548" s="24"/>
      <c r="W3548" s="24"/>
      <c r="X3548" s="26"/>
      <c r="Y3548" s="26"/>
      <c r="Z3548" s="26"/>
      <c r="AA3548" s="26"/>
      <c r="AB3548" s="26"/>
      <c r="AC3548" s="26"/>
      <c r="AD3548" s="26"/>
    </row>
    <row r="3549" spans="1:30" x14ac:dyDescent="0.25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26"/>
      <c r="O3549" s="26"/>
      <c r="P3549" s="26"/>
      <c r="Q3549" s="26"/>
      <c r="R3549" s="26"/>
      <c r="S3549" s="63"/>
      <c r="T3549" s="26"/>
      <c r="U3549" s="25"/>
      <c r="V3549" s="24"/>
      <c r="W3549" s="24"/>
      <c r="X3549" s="26"/>
      <c r="Y3549" s="26"/>
      <c r="Z3549" s="26"/>
      <c r="AA3549" s="26"/>
      <c r="AB3549" s="26"/>
      <c r="AC3549" s="26"/>
      <c r="AD3549" s="26"/>
    </row>
    <row r="3550" spans="1:30" x14ac:dyDescent="0.25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26"/>
      <c r="O3550" s="26"/>
      <c r="P3550" s="26"/>
      <c r="Q3550" s="26"/>
      <c r="R3550" s="26"/>
      <c r="S3550" s="63"/>
      <c r="T3550" s="26"/>
      <c r="U3550" s="25"/>
      <c r="V3550" s="24"/>
      <c r="W3550" s="24"/>
      <c r="X3550" s="26"/>
      <c r="Y3550" s="26"/>
      <c r="Z3550" s="26"/>
      <c r="AA3550" s="26"/>
      <c r="AB3550" s="26"/>
      <c r="AC3550" s="26"/>
      <c r="AD3550" s="26"/>
    </row>
    <row r="3551" spans="1:30" x14ac:dyDescent="0.25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26"/>
      <c r="O3551" s="26"/>
      <c r="P3551" s="26"/>
      <c r="Q3551" s="26"/>
      <c r="R3551" s="26"/>
      <c r="S3551" s="63"/>
      <c r="T3551" s="26"/>
      <c r="U3551" s="25"/>
      <c r="V3551" s="24"/>
      <c r="W3551" s="24"/>
      <c r="X3551" s="26"/>
      <c r="Y3551" s="26"/>
      <c r="Z3551" s="26"/>
      <c r="AA3551" s="26"/>
      <c r="AB3551" s="26"/>
      <c r="AC3551" s="26"/>
      <c r="AD3551" s="26"/>
    </row>
    <row r="3552" spans="1:30" x14ac:dyDescent="0.25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26"/>
      <c r="O3552" s="26"/>
      <c r="P3552" s="26"/>
      <c r="Q3552" s="26"/>
      <c r="R3552" s="26"/>
      <c r="S3552" s="63"/>
      <c r="T3552" s="26"/>
      <c r="U3552" s="33"/>
      <c r="V3552" s="24"/>
      <c r="W3552" s="24"/>
      <c r="X3552" s="26"/>
      <c r="Y3552" s="26"/>
      <c r="Z3552" s="26"/>
      <c r="AA3552" s="26"/>
      <c r="AB3552" s="26"/>
      <c r="AC3552" s="26"/>
      <c r="AD3552" s="26"/>
    </row>
    <row r="3553" spans="1:30" x14ac:dyDescent="0.25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26"/>
      <c r="O3553" s="26"/>
      <c r="P3553" s="26"/>
      <c r="Q3553" s="26"/>
      <c r="R3553" s="26"/>
      <c r="S3553" s="63"/>
      <c r="T3553" s="26"/>
      <c r="U3553" s="25"/>
      <c r="V3553" s="24"/>
      <c r="W3553" s="24"/>
      <c r="X3553" s="26"/>
      <c r="Y3553" s="26"/>
      <c r="Z3553" s="26"/>
      <c r="AA3553" s="26"/>
      <c r="AB3553" s="26"/>
      <c r="AC3553" s="26"/>
      <c r="AD3553" s="26"/>
    </row>
    <row r="3554" spans="1:30" x14ac:dyDescent="0.25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26"/>
      <c r="O3554" s="26"/>
      <c r="P3554" s="26"/>
      <c r="Q3554" s="26"/>
      <c r="R3554" s="26"/>
      <c r="S3554" s="63"/>
      <c r="T3554" s="26"/>
      <c r="U3554" s="25"/>
      <c r="V3554" s="24"/>
      <c r="W3554" s="24"/>
      <c r="X3554" s="26"/>
      <c r="Y3554" s="26"/>
      <c r="Z3554" s="26"/>
      <c r="AA3554" s="26"/>
      <c r="AB3554" s="26"/>
      <c r="AC3554" s="26"/>
      <c r="AD3554" s="26"/>
    </row>
    <row r="3555" spans="1:30" x14ac:dyDescent="0.25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26"/>
      <c r="O3555" s="26"/>
      <c r="P3555" s="26"/>
      <c r="Q3555" s="26"/>
      <c r="R3555" s="26"/>
      <c r="S3555" s="63"/>
      <c r="T3555" s="26"/>
      <c r="U3555" s="33"/>
      <c r="V3555" s="24"/>
      <c r="W3555" s="24"/>
      <c r="X3555" s="26"/>
      <c r="Y3555" s="26"/>
      <c r="Z3555" s="26"/>
      <c r="AA3555" s="26"/>
      <c r="AB3555" s="26"/>
      <c r="AC3555" s="26"/>
      <c r="AD3555" s="26"/>
    </row>
    <row r="3556" spans="1:30" x14ac:dyDescent="0.25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26"/>
      <c r="O3556" s="26"/>
      <c r="P3556" s="26"/>
      <c r="Q3556" s="26"/>
      <c r="R3556" s="26"/>
      <c r="S3556" s="63"/>
      <c r="T3556" s="26"/>
      <c r="U3556" s="25"/>
      <c r="V3556" s="24"/>
      <c r="W3556" s="24"/>
      <c r="X3556" s="26"/>
      <c r="Y3556" s="26"/>
      <c r="Z3556" s="26"/>
      <c r="AA3556" s="26"/>
      <c r="AB3556" s="26"/>
      <c r="AC3556" s="26"/>
      <c r="AD3556" s="26"/>
    </row>
    <row r="3557" spans="1:30" x14ac:dyDescent="0.25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26"/>
      <c r="O3557" s="26"/>
      <c r="P3557" s="26"/>
      <c r="Q3557" s="26"/>
      <c r="R3557" s="26"/>
      <c r="S3557" s="63"/>
      <c r="T3557" s="26"/>
      <c r="U3557" s="25"/>
      <c r="V3557" s="24"/>
      <c r="W3557" s="24"/>
      <c r="X3557" s="26"/>
      <c r="Y3557" s="26"/>
      <c r="Z3557" s="26"/>
      <c r="AA3557" s="26"/>
      <c r="AB3557" s="26"/>
      <c r="AC3557" s="26"/>
      <c r="AD3557" s="26"/>
    </row>
    <row r="3558" spans="1:30" x14ac:dyDescent="0.25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26"/>
      <c r="O3558" s="26"/>
      <c r="P3558" s="26"/>
      <c r="Q3558" s="26"/>
      <c r="R3558" s="26"/>
      <c r="S3558" s="63"/>
      <c r="T3558" s="26"/>
      <c r="U3558" s="34"/>
      <c r="V3558" s="24"/>
      <c r="W3558" s="24"/>
      <c r="X3558" s="26"/>
      <c r="Y3558" s="26"/>
      <c r="Z3558" s="26"/>
      <c r="AA3558" s="26"/>
      <c r="AB3558" s="26"/>
      <c r="AC3558" s="26"/>
      <c r="AD3558" s="26"/>
    </row>
    <row r="3559" spans="1:30" x14ac:dyDescent="0.25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26"/>
      <c r="O3559" s="26"/>
      <c r="P3559" s="26"/>
      <c r="Q3559" s="26"/>
      <c r="R3559" s="26"/>
      <c r="S3559" s="63"/>
      <c r="T3559" s="26"/>
      <c r="U3559" s="34"/>
      <c r="V3559" s="24"/>
      <c r="W3559" s="24"/>
      <c r="X3559" s="26"/>
      <c r="Y3559" s="26"/>
      <c r="Z3559" s="26"/>
      <c r="AA3559" s="26"/>
      <c r="AB3559" s="26"/>
      <c r="AC3559" s="26"/>
      <c r="AD3559" s="26"/>
    </row>
    <row r="3560" spans="1:30" x14ac:dyDescent="0.25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26"/>
      <c r="O3560" s="26"/>
      <c r="P3560" s="26"/>
      <c r="Q3560" s="26"/>
      <c r="R3560" s="26"/>
      <c r="S3560" s="63"/>
      <c r="T3560" s="26"/>
      <c r="U3560" s="34"/>
      <c r="V3560" s="24"/>
      <c r="W3560" s="24"/>
      <c r="X3560" s="26"/>
      <c r="Y3560" s="26"/>
      <c r="Z3560" s="26"/>
      <c r="AA3560" s="26"/>
      <c r="AB3560" s="26"/>
      <c r="AC3560" s="26"/>
      <c r="AD3560" s="26"/>
    </row>
    <row r="3561" spans="1:30" x14ac:dyDescent="0.25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26"/>
      <c r="O3561" s="26"/>
      <c r="P3561" s="26"/>
      <c r="Q3561" s="26"/>
      <c r="R3561" s="26"/>
      <c r="S3561" s="63"/>
      <c r="T3561" s="26"/>
      <c r="U3561" s="34"/>
      <c r="V3561" s="24"/>
      <c r="W3561" s="24"/>
      <c r="X3561" s="26"/>
      <c r="Y3561" s="26"/>
      <c r="Z3561" s="26"/>
      <c r="AA3561" s="26"/>
      <c r="AB3561" s="26"/>
      <c r="AC3561" s="26"/>
      <c r="AD3561" s="26"/>
    </row>
    <row r="3562" spans="1:30" x14ac:dyDescent="0.25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26"/>
      <c r="O3562" s="26"/>
      <c r="P3562" s="26"/>
      <c r="Q3562" s="26"/>
      <c r="R3562" s="26"/>
      <c r="S3562" s="63"/>
      <c r="T3562" s="26"/>
      <c r="U3562" s="27"/>
      <c r="V3562" s="24"/>
      <c r="W3562" s="24"/>
      <c r="X3562" s="26"/>
      <c r="Y3562" s="26"/>
      <c r="Z3562" s="26"/>
      <c r="AA3562" s="26"/>
      <c r="AB3562" s="26"/>
      <c r="AC3562" s="26"/>
      <c r="AD3562" s="26"/>
    </row>
    <row r="3563" spans="1:30" x14ac:dyDescent="0.25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26"/>
      <c r="O3563" s="26"/>
      <c r="P3563" s="26"/>
      <c r="Q3563" s="26"/>
      <c r="R3563" s="26"/>
      <c r="S3563" s="63"/>
      <c r="T3563" s="26"/>
      <c r="U3563" s="33"/>
      <c r="V3563" s="24"/>
      <c r="W3563" s="24"/>
      <c r="X3563" s="26"/>
      <c r="Y3563" s="26"/>
      <c r="Z3563" s="26"/>
      <c r="AA3563" s="26"/>
      <c r="AB3563" s="26"/>
      <c r="AC3563" s="26"/>
      <c r="AD3563" s="26"/>
    </row>
    <row r="3564" spans="1:30" x14ac:dyDescent="0.25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  <c r="R3564" s="26"/>
      <c r="S3564" s="63"/>
      <c r="T3564" s="26"/>
      <c r="U3564" s="27"/>
      <c r="V3564" s="24"/>
      <c r="W3564" s="24"/>
      <c r="X3564" s="26"/>
      <c r="Y3564" s="26"/>
      <c r="Z3564" s="26"/>
      <c r="AA3564" s="26"/>
      <c r="AB3564" s="26"/>
      <c r="AC3564" s="26"/>
      <c r="AD3564" s="26"/>
    </row>
    <row r="3565" spans="1:30" x14ac:dyDescent="0.25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26"/>
      <c r="O3565" s="26"/>
      <c r="P3565" s="26"/>
      <c r="Q3565" s="26"/>
      <c r="R3565" s="26"/>
      <c r="S3565" s="63"/>
      <c r="T3565" s="26"/>
      <c r="U3565" s="34"/>
      <c r="V3565" s="24"/>
      <c r="W3565" s="24"/>
      <c r="X3565" s="26"/>
      <c r="Y3565" s="26"/>
      <c r="Z3565" s="26"/>
      <c r="AA3565" s="26"/>
      <c r="AB3565" s="26"/>
      <c r="AC3565" s="26"/>
      <c r="AD3565" s="26"/>
    </row>
    <row r="3566" spans="1:30" x14ac:dyDescent="0.25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26"/>
      <c r="O3566" s="26"/>
      <c r="P3566" s="26"/>
      <c r="Q3566" s="26"/>
      <c r="R3566" s="26"/>
      <c r="S3566" s="63"/>
      <c r="T3566" s="26"/>
      <c r="U3566" s="25"/>
      <c r="V3566" s="24"/>
      <c r="W3566" s="24"/>
      <c r="X3566" s="26"/>
      <c r="Y3566" s="26"/>
      <c r="Z3566" s="26"/>
      <c r="AA3566" s="26"/>
      <c r="AB3566" s="26"/>
      <c r="AC3566" s="26"/>
      <c r="AD3566" s="26"/>
    </row>
    <row r="3567" spans="1:30" x14ac:dyDescent="0.25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26"/>
      <c r="O3567" s="26"/>
      <c r="P3567" s="26"/>
      <c r="Q3567" s="26"/>
      <c r="R3567" s="26"/>
      <c r="S3567" s="63"/>
      <c r="T3567" s="26"/>
      <c r="U3567" s="25"/>
      <c r="V3567" s="24"/>
      <c r="W3567" s="24"/>
      <c r="X3567" s="26"/>
      <c r="Y3567" s="26"/>
      <c r="Z3567" s="26"/>
      <c r="AA3567" s="26"/>
      <c r="AB3567" s="26"/>
      <c r="AC3567" s="26"/>
      <c r="AD3567" s="26"/>
    </row>
    <row r="3568" spans="1:30" x14ac:dyDescent="0.25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26"/>
      <c r="S3568" s="63"/>
      <c r="T3568" s="26"/>
      <c r="U3568" s="25"/>
      <c r="V3568" s="24"/>
      <c r="W3568" s="24"/>
      <c r="X3568" s="26"/>
      <c r="Y3568" s="26"/>
      <c r="Z3568" s="26"/>
      <c r="AA3568" s="26"/>
      <c r="AB3568" s="26"/>
      <c r="AC3568" s="26"/>
      <c r="AD3568" s="26"/>
    </row>
    <row r="3569" spans="1:30" x14ac:dyDescent="0.25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26"/>
      <c r="O3569" s="26"/>
      <c r="P3569" s="26"/>
      <c r="Q3569" s="26"/>
      <c r="R3569" s="26"/>
      <c r="S3569" s="63"/>
      <c r="T3569" s="26"/>
      <c r="U3569" s="34"/>
      <c r="V3569" s="24"/>
      <c r="W3569" s="24"/>
      <c r="X3569" s="26"/>
      <c r="Y3569" s="26"/>
      <c r="Z3569" s="26"/>
      <c r="AA3569" s="26"/>
      <c r="AB3569" s="26"/>
      <c r="AC3569" s="26"/>
      <c r="AD3569" s="26"/>
    </row>
    <row r="3570" spans="1:30" x14ac:dyDescent="0.25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26"/>
      <c r="O3570" s="26"/>
      <c r="P3570" s="26"/>
      <c r="Q3570" s="26"/>
      <c r="R3570" s="26"/>
      <c r="S3570" s="63"/>
      <c r="T3570" s="26"/>
      <c r="U3570" s="34"/>
      <c r="V3570" s="24"/>
      <c r="W3570" s="24"/>
      <c r="X3570" s="26"/>
      <c r="Y3570" s="26"/>
      <c r="Z3570" s="26"/>
      <c r="AA3570" s="26"/>
      <c r="AB3570" s="26"/>
      <c r="AC3570" s="26"/>
      <c r="AD3570" s="26"/>
    </row>
    <row r="3571" spans="1:30" x14ac:dyDescent="0.25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26"/>
      <c r="O3571" s="26"/>
      <c r="P3571" s="26"/>
      <c r="Q3571" s="26"/>
      <c r="R3571" s="26"/>
      <c r="S3571" s="63"/>
      <c r="T3571" s="26"/>
      <c r="U3571" s="25"/>
      <c r="V3571" s="24"/>
      <c r="W3571" s="24"/>
      <c r="X3571" s="26"/>
      <c r="Y3571" s="26"/>
      <c r="Z3571" s="26"/>
      <c r="AA3571" s="26"/>
      <c r="AB3571" s="26"/>
      <c r="AC3571" s="26"/>
      <c r="AD3571" s="26"/>
    </row>
    <row r="3572" spans="1:30" x14ac:dyDescent="0.25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26"/>
      <c r="O3572" s="26"/>
      <c r="P3572" s="26"/>
      <c r="Q3572" s="26"/>
      <c r="R3572" s="26"/>
      <c r="S3572" s="63"/>
      <c r="T3572" s="26"/>
      <c r="U3572" s="25"/>
      <c r="V3572" s="24"/>
      <c r="W3572" s="24"/>
      <c r="X3572" s="26"/>
      <c r="Y3572" s="26"/>
      <c r="Z3572" s="26"/>
      <c r="AA3572" s="26"/>
      <c r="AB3572" s="26"/>
      <c r="AC3572" s="26"/>
      <c r="AD3572" s="26"/>
    </row>
    <row r="3573" spans="1:30" x14ac:dyDescent="0.25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26"/>
      <c r="O3573" s="26"/>
      <c r="P3573" s="26"/>
      <c r="Q3573" s="26"/>
      <c r="R3573" s="26"/>
      <c r="S3573" s="63"/>
      <c r="T3573" s="26"/>
      <c r="U3573" s="25"/>
      <c r="V3573" s="24"/>
      <c r="W3573" s="24"/>
      <c r="X3573" s="26"/>
      <c r="Y3573" s="26"/>
      <c r="Z3573" s="26"/>
      <c r="AA3573" s="26"/>
      <c r="AB3573" s="26"/>
      <c r="AC3573" s="26"/>
      <c r="AD3573" s="26"/>
    </row>
    <row r="3574" spans="1:30" x14ac:dyDescent="0.25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26"/>
      <c r="S3574" s="63"/>
      <c r="T3574" s="26"/>
      <c r="U3574" s="25"/>
      <c r="V3574" s="24"/>
      <c r="W3574" s="24"/>
      <c r="X3574" s="26"/>
      <c r="Y3574" s="26"/>
      <c r="Z3574" s="26"/>
      <c r="AA3574" s="26"/>
      <c r="AB3574" s="26"/>
      <c r="AC3574" s="26"/>
      <c r="AD3574" s="26"/>
    </row>
    <row r="3575" spans="1:30" x14ac:dyDescent="0.25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26"/>
      <c r="O3575" s="26"/>
      <c r="P3575" s="26"/>
      <c r="Q3575" s="26"/>
      <c r="R3575" s="26"/>
      <c r="S3575" s="63"/>
      <c r="T3575" s="26"/>
      <c r="U3575" s="34"/>
      <c r="V3575" s="24"/>
      <c r="W3575" s="24"/>
      <c r="X3575" s="26"/>
      <c r="Y3575" s="26"/>
      <c r="Z3575" s="26"/>
      <c r="AA3575" s="26"/>
      <c r="AB3575" s="26"/>
      <c r="AC3575" s="26"/>
      <c r="AD3575" s="26"/>
    </row>
    <row r="3576" spans="1:30" x14ac:dyDescent="0.25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26"/>
      <c r="O3576" s="26"/>
      <c r="P3576" s="26"/>
      <c r="Q3576" s="26"/>
      <c r="R3576" s="26"/>
      <c r="S3576" s="63"/>
      <c r="T3576" s="26"/>
      <c r="U3576" s="33"/>
      <c r="V3576" s="24"/>
      <c r="W3576" s="24"/>
      <c r="X3576" s="26"/>
      <c r="Y3576" s="26"/>
      <c r="Z3576" s="26"/>
      <c r="AA3576" s="26"/>
      <c r="AB3576" s="26"/>
      <c r="AC3576" s="26"/>
      <c r="AD3576" s="26"/>
    </row>
    <row r="3577" spans="1:30" x14ac:dyDescent="0.25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26"/>
      <c r="O3577" s="26"/>
      <c r="P3577" s="26"/>
      <c r="Q3577" s="26"/>
      <c r="R3577" s="26"/>
      <c r="S3577" s="63"/>
      <c r="T3577" s="26"/>
      <c r="U3577" s="33"/>
      <c r="V3577" s="24"/>
      <c r="W3577" s="24"/>
      <c r="X3577" s="26"/>
      <c r="Y3577" s="26"/>
      <c r="Z3577" s="26"/>
      <c r="AA3577" s="26"/>
      <c r="AB3577" s="26"/>
      <c r="AC3577" s="26"/>
      <c r="AD3577" s="26"/>
    </row>
    <row r="3578" spans="1:30" x14ac:dyDescent="0.25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26"/>
      <c r="O3578" s="26"/>
      <c r="P3578" s="26"/>
      <c r="Q3578" s="26"/>
      <c r="R3578" s="26"/>
      <c r="S3578" s="63"/>
      <c r="T3578" s="26"/>
      <c r="U3578" s="33"/>
      <c r="V3578" s="24"/>
      <c r="W3578" s="24"/>
      <c r="X3578" s="26"/>
      <c r="Y3578" s="26"/>
      <c r="Z3578" s="26"/>
      <c r="AA3578" s="26"/>
      <c r="AB3578" s="26"/>
      <c r="AC3578" s="26"/>
      <c r="AD3578" s="26"/>
    </row>
    <row r="3579" spans="1:30" x14ac:dyDescent="0.25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26"/>
      <c r="O3579" s="26"/>
      <c r="P3579" s="26"/>
      <c r="Q3579" s="26"/>
      <c r="R3579" s="26"/>
      <c r="S3579" s="63"/>
      <c r="T3579" s="26"/>
      <c r="U3579" s="33"/>
      <c r="V3579" s="24"/>
      <c r="W3579" s="24"/>
      <c r="X3579" s="26"/>
      <c r="Y3579" s="26"/>
      <c r="Z3579" s="26"/>
      <c r="AA3579" s="26"/>
      <c r="AB3579" s="26"/>
      <c r="AC3579" s="26"/>
      <c r="AD3579" s="26"/>
    </row>
    <row r="3580" spans="1:30" x14ac:dyDescent="0.25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26"/>
      <c r="O3580" s="26"/>
      <c r="P3580" s="26"/>
      <c r="Q3580" s="26"/>
      <c r="R3580" s="26"/>
      <c r="S3580" s="63"/>
      <c r="T3580" s="26"/>
      <c r="U3580" s="33"/>
      <c r="V3580" s="24"/>
      <c r="W3580" s="24"/>
      <c r="X3580" s="26"/>
      <c r="Y3580" s="26"/>
      <c r="Z3580" s="26"/>
      <c r="AA3580" s="26"/>
      <c r="AB3580" s="26"/>
      <c r="AC3580" s="26"/>
      <c r="AD3580" s="26"/>
    </row>
    <row r="3581" spans="1:30" x14ac:dyDescent="0.25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26"/>
      <c r="O3581" s="26"/>
      <c r="P3581" s="26"/>
      <c r="Q3581" s="26"/>
      <c r="R3581" s="26"/>
      <c r="S3581" s="63"/>
      <c r="T3581" s="26"/>
      <c r="U3581" s="33"/>
      <c r="V3581" s="24"/>
      <c r="W3581" s="24"/>
      <c r="X3581" s="26"/>
      <c r="Y3581" s="26"/>
      <c r="Z3581" s="26"/>
      <c r="AA3581" s="26"/>
      <c r="AB3581" s="26"/>
      <c r="AC3581" s="26"/>
      <c r="AD3581" s="26"/>
    </row>
    <row r="3582" spans="1:30" x14ac:dyDescent="0.25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  <c r="R3582" s="26"/>
      <c r="S3582" s="63"/>
      <c r="T3582" s="26"/>
      <c r="U3582" s="25"/>
      <c r="V3582" s="24"/>
      <c r="W3582" s="24"/>
      <c r="X3582" s="26"/>
      <c r="Y3582" s="26"/>
      <c r="Z3582" s="26"/>
      <c r="AA3582" s="26"/>
      <c r="AB3582" s="26"/>
      <c r="AC3582" s="26"/>
      <c r="AD3582" s="26"/>
    </row>
    <row r="3583" spans="1:30" x14ac:dyDescent="0.25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26"/>
      <c r="O3583" s="26"/>
      <c r="P3583" s="26"/>
      <c r="Q3583" s="26"/>
      <c r="R3583" s="26"/>
      <c r="S3583" s="63"/>
      <c r="T3583" s="26"/>
      <c r="U3583" s="33"/>
      <c r="V3583" s="24"/>
      <c r="W3583" s="24"/>
      <c r="X3583" s="26"/>
      <c r="Y3583" s="26"/>
      <c r="Z3583" s="26"/>
      <c r="AA3583" s="26"/>
      <c r="AB3583" s="26"/>
      <c r="AC3583" s="26"/>
      <c r="AD3583" s="26"/>
    </row>
    <row r="3584" spans="1:30" x14ac:dyDescent="0.25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26"/>
      <c r="O3584" s="26"/>
      <c r="P3584" s="26"/>
      <c r="Q3584" s="26"/>
      <c r="R3584" s="26"/>
      <c r="S3584" s="63"/>
      <c r="T3584" s="26"/>
      <c r="U3584" s="34"/>
      <c r="V3584" s="24"/>
      <c r="W3584" s="24"/>
      <c r="X3584" s="26"/>
      <c r="Y3584" s="26"/>
      <c r="Z3584" s="26"/>
      <c r="AA3584" s="26"/>
      <c r="AB3584" s="26"/>
      <c r="AC3584" s="26"/>
      <c r="AD3584" s="26"/>
    </row>
    <row r="3585" spans="1:30" x14ac:dyDescent="0.25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26"/>
      <c r="O3585" s="26"/>
      <c r="P3585" s="26"/>
      <c r="Q3585" s="26"/>
      <c r="R3585" s="26"/>
      <c r="S3585" s="63"/>
      <c r="T3585" s="26"/>
      <c r="U3585" s="33"/>
      <c r="V3585" s="24"/>
      <c r="W3585" s="24"/>
      <c r="X3585" s="26"/>
      <c r="Y3585" s="26"/>
      <c r="Z3585" s="26"/>
      <c r="AA3585" s="26"/>
      <c r="AB3585" s="26"/>
      <c r="AC3585" s="26"/>
      <c r="AD3585" s="26"/>
    </row>
    <row r="3586" spans="1:30" x14ac:dyDescent="0.25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26"/>
      <c r="O3586" s="26"/>
      <c r="P3586" s="26"/>
      <c r="Q3586" s="26"/>
      <c r="R3586" s="26"/>
      <c r="S3586" s="63"/>
      <c r="T3586" s="26"/>
      <c r="U3586" s="25"/>
      <c r="V3586" s="24"/>
      <c r="W3586" s="24"/>
      <c r="X3586" s="26"/>
      <c r="Y3586" s="26"/>
      <c r="Z3586" s="26"/>
      <c r="AA3586" s="26"/>
      <c r="AB3586" s="26"/>
      <c r="AC3586" s="26"/>
      <c r="AD3586" s="26"/>
    </row>
    <row r="3587" spans="1:30" x14ac:dyDescent="0.25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26"/>
      <c r="O3587" s="26"/>
      <c r="P3587" s="26"/>
      <c r="Q3587" s="26"/>
      <c r="R3587" s="26"/>
      <c r="S3587" s="63"/>
      <c r="T3587" s="26"/>
      <c r="U3587" s="25"/>
      <c r="V3587" s="24"/>
      <c r="W3587" s="24"/>
      <c r="X3587" s="26"/>
      <c r="Y3587" s="26"/>
      <c r="Z3587" s="26"/>
      <c r="AA3587" s="26"/>
      <c r="AB3587" s="26"/>
      <c r="AC3587" s="26"/>
      <c r="AD3587" s="26"/>
    </row>
    <row r="3588" spans="1:30" x14ac:dyDescent="0.25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26"/>
      <c r="O3588" s="26"/>
      <c r="P3588" s="26"/>
      <c r="Q3588" s="26"/>
      <c r="R3588" s="26"/>
      <c r="S3588" s="63"/>
      <c r="T3588" s="26"/>
      <c r="U3588" s="34"/>
      <c r="V3588" s="24"/>
      <c r="W3588" s="24"/>
      <c r="X3588" s="26"/>
      <c r="Y3588" s="26"/>
      <c r="Z3588" s="26"/>
      <c r="AA3588" s="26"/>
      <c r="AB3588" s="26"/>
      <c r="AC3588" s="26"/>
      <c r="AD3588" s="26"/>
    </row>
    <row r="3589" spans="1:30" x14ac:dyDescent="0.25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26"/>
      <c r="O3589" s="26"/>
      <c r="P3589" s="26"/>
      <c r="Q3589" s="26"/>
      <c r="R3589" s="26"/>
      <c r="S3589" s="63"/>
      <c r="T3589" s="26"/>
      <c r="U3589" s="25"/>
      <c r="V3589" s="24"/>
      <c r="W3589" s="24"/>
      <c r="X3589" s="26"/>
      <c r="Y3589" s="26"/>
      <c r="Z3589" s="26"/>
      <c r="AA3589" s="26"/>
      <c r="AB3589" s="26"/>
      <c r="AC3589" s="26"/>
      <c r="AD3589" s="26"/>
    </row>
    <row r="3590" spans="1:30" x14ac:dyDescent="0.25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63"/>
      <c r="T3590" s="26"/>
      <c r="U3590" s="34"/>
      <c r="V3590" s="24"/>
      <c r="W3590" s="24"/>
      <c r="X3590" s="26"/>
      <c r="Y3590" s="26"/>
      <c r="Z3590" s="26"/>
      <c r="AA3590" s="26"/>
      <c r="AB3590" s="26"/>
      <c r="AC3590" s="26"/>
      <c r="AD3590" s="26"/>
    </row>
    <row r="3591" spans="1:30" x14ac:dyDescent="0.25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26"/>
      <c r="O3591" s="26"/>
      <c r="P3591" s="26"/>
      <c r="Q3591" s="26"/>
      <c r="R3591" s="26"/>
      <c r="S3591" s="63"/>
      <c r="T3591" s="26"/>
      <c r="U3591" s="34"/>
      <c r="V3591" s="24"/>
      <c r="W3591" s="24"/>
      <c r="X3591" s="26"/>
      <c r="Y3591" s="26"/>
      <c r="Z3591" s="26"/>
      <c r="AA3591" s="26"/>
      <c r="AB3591" s="26"/>
      <c r="AC3591" s="26"/>
      <c r="AD3591" s="26"/>
    </row>
    <row r="3592" spans="1:30" x14ac:dyDescent="0.25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26"/>
      <c r="O3592" s="26"/>
      <c r="P3592" s="26"/>
      <c r="Q3592" s="26"/>
      <c r="R3592" s="26"/>
      <c r="S3592" s="63"/>
      <c r="T3592" s="26"/>
      <c r="U3592" s="34"/>
      <c r="V3592" s="24"/>
      <c r="W3592" s="24"/>
      <c r="X3592" s="26"/>
      <c r="Y3592" s="26"/>
      <c r="Z3592" s="26"/>
      <c r="AA3592" s="26"/>
      <c r="AB3592" s="26"/>
      <c r="AC3592" s="26"/>
      <c r="AD3592" s="26"/>
    </row>
    <row r="3593" spans="1:30" x14ac:dyDescent="0.25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26"/>
      <c r="O3593" s="26"/>
      <c r="P3593" s="26"/>
      <c r="Q3593" s="26"/>
      <c r="R3593" s="26"/>
      <c r="S3593" s="63"/>
      <c r="T3593" s="26"/>
      <c r="U3593" s="27"/>
      <c r="V3593" s="24"/>
      <c r="W3593" s="24"/>
      <c r="X3593" s="26"/>
      <c r="Y3593" s="26"/>
      <c r="Z3593" s="26"/>
      <c r="AA3593" s="26"/>
      <c r="AB3593" s="26"/>
      <c r="AC3593" s="26"/>
      <c r="AD3593" s="26"/>
    </row>
    <row r="3594" spans="1:30" x14ac:dyDescent="0.25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26"/>
      <c r="O3594" s="26"/>
      <c r="P3594" s="26"/>
      <c r="Q3594" s="26"/>
      <c r="R3594" s="26"/>
      <c r="S3594" s="63"/>
      <c r="T3594" s="26"/>
      <c r="U3594" s="33"/>
      <c r="V3594" s="24"/>
      <c r="W3594" s="24"/>
      <c r="X3594" s="26"/>
      <c r="Y3594" s="26"/>
      <c r="Z3594" s="26"/>
      <c r="AA3594" s="26"/>
      <c r="AB3594" s="26"/>
      <c r="AC3594" s="26"/>
      <c r="AD3594" s="26"/>
    </row>
    <row r="3595" spans="1:30" x14ac:dyDescent="0.25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26"/>
      <c r="O3595" s="26"/>
      <c r="P3595" s="26"/>
      <c r="Q3595" s="26"/>
      <c r="R3595" s="26"/>
      <c r="S3595" s="63"/>
      <c r="T3595" s="26"/>
      <c r="U3595" s="33"/>
      <c r="V3595" s="24"/>
      <c r="W3595" s="24"/>
      <c r="X3595" s="26"/>
      <c r="Y3595" s="26"/>
      <c r="Z3595" s="26"/>
      <c r="AA3595" s="26"/>
      <c r="AB3595" s="26"/>
      <c r="AC3595" s="26"/>
      <c r="AD3595" s="26"/>
    </row>
    <row r="3596" spans="1:30" x14ac:dyDescent="0.25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26"/>
      <c r="O3596" s="26"/>
      <c r="P3596" s="26"/>
      <c r="Q3596" s="26"/>
      <c r="R3596" s="26"/>
      <c r="S3596" s="63"/>
      <c r="T3596" s="26"/>
      <c r="U3596" s="33"/>
      <c r="V3596" s="24"/>
      <c r="W3596" s="24"/>
      <c r="X3596" s="26"/>
      <c r="Y3596" s="26"/>
      <c r="Z3596" s="26"/>
      <c r="AA3596" s="26"/>
      <c r="AB3596" s="26"/>
      <c r="AC3596" s="26"/>
      <c r="AD3596" s="26"/>
    </row>
    <row r="3597" spans="1:30" x14ac:dyDescent="0.25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26"/>
      <c r="O3597" s="26"/>
      <c r="P3597" s="26"/>
      <c r="Q3597" s="26"/>
      <c r="R3597" s="26"/>
      <c r="S3597" s="63"/>
      <c r="T3597" s="26"/>
      <c r="U3597" s="27"/>
      <c r="V3597" s="24"/>
      <c r="W3597" s="24"/>
      <c r="X3597" s="26"/>
      <c r="Y3597" s="26"/>
      <c r="Z3597" s="26"/>
      <c r="AA3597" s="26"/>
      <c r="AB3597" s="26"/>
      <c r="AC3597" s="26"/>
      <c r="AD3597" s="26"/>
    </row>
    <row r="3598" spans="1:30" x14ac:dyDescent="0.25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26"/>
      <c r="O3598" s="26"/>
      <c r="P3598" s="26"/>
      <c r="Q3598" s="26"/>
      <c r="R3598" s="26"/>
      <c r="S3598" s="63"/>
      <c r="T3598" s="26"/>
      <c r="U3598" s="27"/>
      <c r="V3598" s="24"/>
      <c r="W3598" s="24"/>
      <c r="X3598" s="26"/>
      <c r="Y3598" s="26"/>
      <c r="Z3598" s="26"/>
      <c r="AA3598" s="26"/>
      <c r="AB3598" s="26"/>
      <c r="AC3598" s="26"/>
      <c r="AD3598" s="26"/>
    </row>
    <row r="3599" spans="1:30" x14ac:dyDescent="0.25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26"/>
      <c r="O3599" s="26"/>
      <c r="P3599" s="26"/>
      <c r="Q3599" s="26"/>
      <c r="R3599" s="26"/>
      <c r="S3599" s="63"/>
      <c r="T3599" s="26"/>
      <c r="U3599" s="33"/>
      <c r="V3599" s="24"/>
      <c r="W3599" s="24"/>
      <c r="X3599" s="26"/>
      <c r="Y3599" s="26"/>
      <c r="Z3599" s="26"/>
      <c r="AA3599" s="26"/>
      <c r="AB3599" s="26"/>
      <c r="AC3599" s="26"/>
      <c r="AD3599" s="26"/>
    </row>
    <row r="3600" spans="1:30" x14ac:dyDescent="0.25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26"/>
      <c r="O3600" s="26"/>
      <c r="P3600" s="26"/>
      <c r="Q3600" s="26"/>
      <c r="R3600" s="26"/>
      <c r="S3600" s="63"/>
      <c r="T3600" s="26"/>
      <c r="U3600" s="27"/>
      <c r="V3600" s="24"/>
      <c r="W3600" s="24"/>
      <c r="X3600" s="26"/>
      <c r="Y3600" s="26"/>
      <c r="Z3600" s="26"/>
      <c r="AA3600" s="26"/>
      <c r="AB3600" s="26"/>
      <c r="AC3600" s="26"/>
      <c r="AD3600" s="26"/>
    </row>
    <row r="3601" spans="1:30" x14ac:dyDescent="0.25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26"/>
      <c r="O3601" s="26"/>
      <c r="P3601" s="26"/>
      <c r="Q3601" s="26"/>
      <c r="R3601" s="26"/>
      <c r="S3601" s="63"/>
      <c r="T3601" s="26"/>
      <c r="U3601" s="27"/>
      <c r="V3601" s="24"/>
      <c r="W3601" s="24"/>
      <c r="X3601" s="26"/>
      <c r="Y3601" s="26"/>
      <c r="Z3601" s="26"/>
      <c r="AA3601" s="26"/>
      <c r="AB3601" s="26"/>
      <c r="AC3601" s="26"/>
      <c r="AD3601" s="26"/>
    </row>
    <row r="3602" spans="1:30" x14ac:dyDescent="0.25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26"/>
      <c r="O3602" s="26"/>
      <c r="P3602" s="26"/>
      <c r="Q3602" s="26"/>
      <c r="R3602" s="26"/>
      <c r="S3602" s="63"/>
      <c r="T3602" s="26"/>
      <c r="U3602" s="27"/>
      <c r="V3602" s="24"/>
      <c r="W3602" s="24"/>
      <c r="X3602" s="26"/>
      <c r="Y3602" s="26"/>
      <c r="Z3602" s="26"/>
      <c r="AA3602" s="26"/>
      <c r="AB3602" s="26"/>
      <c r="AC3602" s="26"/>
      <c r="AD3602" s="26"/>
    </row>
    <row r="3603" spans="1:30" x14ac:dyDescent="0.25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26"/>
      <c r="O3603" s="26"/>
      <c r="P3603" s="26"/>
      <c r="Q3603" s="26"/>
      <c r="R3603" s="26"/>
      <c r="S3603" s="63"/>
      <c r="T3603" s="26"/>
      <c r="U3603" s="34"/>
      <c r="V3603" s="24"/>
      <c r="W3603" s="24"/>
      <c r="X3603" s="26"/>
      <c r="Y3603" s="26"/>
      <c r="Z3603" s="26"/>
      <c r="AA3603" s="26"/>
      <c r="AB3603" s="26"/>
      <c r="AC3603" s="26"/>
      <c r="AD3603" s="26"/>
    </row>
    <row r="3604" spans="1:30" x14ac:dyDescent="0.25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  <c r="R3604" s="26"/>
      <c r="S3604" s="63"/>
      <c r="T3604" s="26"/>
      <c r="U3604" s="25"/>
      <c r="V3604" s="24"/>
      <c r="W3604" s="24"/>
      <c r="X3604" s="26"/>
      <c r="Y3604" s="26"/>
      <c r="Z3604" s="26"/>
      <c r="AA3604" s="26"/>
      <c r="AB3604" s="26"/>
      <c r="AC3604" s="26"/>
      <c r="AD3604" s="26"/>
    </row>
    <row r="3605" spans="1:30" x14ac:dyDescent="0.25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26"/>
      <c r="O3605" s="26"/>
      <c r="P3605" s="26"/>
      <c r="Q3605" s="26"/>
      <c r="R3605" s="26"/>
      <c r="S3605" s="63"/>
      <c r="T3605" s="26"/>
      <c r="U3605" s="34"/>
      <c r="V3605" s="24"/>
      <c r="W3605" s="24"/>
      <c r="X3605" s="26"/>
      <c r="Y3605" s="26"/>
      <c r="Z3605" s="26"/>
      <c r="AA3605" s="26"/>
      <c r="AB3605" s="26"/>
      <c r="AC3605" s="26"/>
      <c r="AD3605" s="26"/>
    </row>
    <row r="3606" spans="1:30" x14ac:dyDescent="0.25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26"/>
      <c r="O3606" s="26"/>
      <c r="P3606" s="26"/>
      <c r="Q3606" s="26"/>
      <c r="R3606" s="26"/>
      <c r="S3606" s="63"/>
      <c r="T3606" s="26"/>
      <c r="U3606" s="34"/>
      <c r="V3606" s="24"/>
      <c r="W3606" s="24"/>
      <c r="X3606" s="26"/>
      <c r="Y3606" s="26"/>
      <c r="Z3606" s="26"/>
      <c r="AA3606" s="26"/>
      <c r="AB3606" s="26"/>
      <c r="AC3606" s="26"/>
      <c r="AD3606" s="26"/>
    </row>
    <row r="3607" spans="1:30" x14ac:dyDescent="0.25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26"/>
      <c r="O3607" s="26"/>
      <c r="P3607" s="26"/>
      <c r="Q3607" s="26"/>
      <c r="R3607" s="26"/>
      <c r="S3607" s="63"/>
      <c r="T3607" s="26"/>
      <c r="U3607" s="34"/>
      <c r="V3607" s="24"/>
      <c r="W3607" s="24"/>
      <c r="X3607" s="26"/>
      <c r="Y3607" s="26"/>
      <c r="Z3607" s="26"/>
      <c r="AA3607" s="26"/>
      <c r="AB3607" s="26"/>
      <c r="AC3607" s="26"/>
      <c r="AD3607" s="26"/>
    </row>
    <row r="3608" spans="1:30" x14ac:dyDescent="0.25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26"/>
      <c r="O3608" s="26"/>
      <c r="P3608" s="26"/>
      <c r="Q3608" s="26"/>
      <c r="R3608" s="26"/>
      <c r="S3608" s="63"/>
      <c r="T3608" s="26"/>
      <c r="U3608" s="25"/>
      <c r="V3608" s="24"/>
      <c r="W3608" s="24"/>
      <c r="X3608" s="26"/>
      <c r="Y3608" s="26"/>
      <c r="Z3608" s="26"/>
      <c r="AA3608" s="26"/>
      <c r="AB3608" s="26"/>
      <c r="AC3608" s="26"/>
      <c r="AD3608" s="26"/>
    </row>
    <row r="3609" spans="1:30" x14ac:dyDescent="0.25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26"/>
      <c r="O3609" s="26"/>
      <c r="P3609" s="26"/>
      <c r="Q3609" s="26"/>
      <c r="R3609" s="26"/>
      <c r="S3609" s="63"/>
      <c r="T3609" s="26"/>
      <c r="U3609" s="27"/>
      <c r="V3609" s="24"/>
      <c r="W3609" s="24"/>
      <c r="X3609" s="26"/>
      <c r="Y3609" s="26"/>
      <c r="Z3609" s="26"/>
      <c r="AA3609" s="26"/>
      <c r="AB3609" s="26"/>
      <c r="AC3609" s="26"/>
      <c r="AD3609" s="26"/>
    </row>
    <row r="3610" spans="1:30" x14ac:dyDescent="0.25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26"/>
      <c r="O3610" s="26"/>
      <c r="P3610" s="26"/>
      <c r="Q3610" s="26"/>
      <c r="R3610" s="26"/>
      <c r="S3610" s="63"/>
      <c r="T3610" s="26"/>
      <c r="U3610" s="25"/>
      <c r="V3610" s="24"/>
      <c r="W3610" s="24"/>
      <c r="X3610" s="26"/>
      <c r="Y3610" s="26"/>
      <c r="Z3610" s="26"/>
      <c r="AA3610" s="26"/>
      <c r="AB3610" s="26"/>
      <c r="AC3610" s="26"/>
      <c r="AD3610" s="26"/>
    </row>
    <row r="3611" spans="1:30" x14ac:dyDescent="0.25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26"/>
      <c r="O3611" s="26"/>
      <c r="P3611" s="26"/>
      <c r="Q3611" s="26"/>
      <c r="R3611" s="26"/>
      <c r="S3611" s="63"/>
      <c r="T3611" s="26"/>
      <c r="U3611" s="25"/>
      <c r="V3611" s="24"/>
      <c r="W3611" s="24"/>
      <c r="X3611" s="26"/>
      <c r="Y3611" s="26"/>
      <c r="Z3611" s="26"/>
      <c r="AA3611" s="26"/>
      <c r="AB3611" s="26"/>
      <c r="AC3611" s="26"/>
      <c r="AD3611" s="26"/>
    </row>
    <row r="3612" spans="1:30" x14ac:dyDescent="0.25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26"/>
      <c r="S3612" s="63"/>
      <c r="T3612" s="26"/>
      <c r="U3612" s="25"/>
      <c r="V3612" s="24"/>
      <c r="W3612" s="24"/>
      <c r="X3612" s="26"/>
      <c r="Y3612" s="26"/>
      <c r="Z3612" s="26"/>
      <c r="AA3612" s="26"/>
      <c r="AB3612" s="26"/>
      <c r="AC3612" s="26"/>
      <c r="AD3612" s="26"/>
    </row>
    <row r="3613" spans="1:30" x14ac:dyDescent="0.25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26"/>
      <c r="O3613" s="26"/>
      <c r="P3613" s="26"/>
      <c r="Q3613" s="26"/>
      <c r="R3613" s="26"/>
      <c r="S3613" s="63"/>
      <c r="T3613" s="26"/>
      <c r="U3613" s="25"/>
      <c r="V3613" s="24"/>
      <c r="W3613" s="24"/>
      <c r="X3613" s="26"/>
      <c r="Y3613" s="26"/>
      <c r="Z3613" s="26"/>
      <c r="AA3613" s="26"/>
      <c r="AB3613" s="26"/>
      <c r="AC3613" s="26"/>
      <c r="AD3613" s="26"/>
    </row>
    <row r="3614" spans="1:30" x14ac:dyDescent="0.25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26"/>
      <c r="O3614" s="26"/>
      <c r="P3614" s="26"/>
      <c r="Q3614" s="26"/>
      <c r="R3614" s="26"/>
      <c r="S3614" s="63"/>
      <c r="T3614" s="26"/>
      <c r="U3614" s="25"/>
      <c r="V3614" s="24"/>
      <c r="W3614" s="24"/>
      <c r="X3614" s="26"/>
      <c r="Y3614" s="26"/>
      <c r="Z3614" s="26"/>
      <c r="AA3614" s="26"/>
      <c r="AB3614" s="26"/>
      <c r="AC3614" s="26"/>
      <c r="AD3614" s="26"/>
    </row>
    <row r="3615" spans="1:30" x14ac:dyDescent="0.25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26"/>
      <c r="O3615" s="26"/>
      <c r="P3615" s="26"/>
      <c r="Q3615" s="26"/>
      <c r="R3615" s="26"/>
      <c r="S3615" s="63"/>
      <c r="T3615" s="26"/>
      <c r="U3615" s="25"/>
      <c r="V3615" s="24"/>
      <c r="W3615" s="24"/>
      <c r="X3615" s="26"/>
      <c r="Y3615" s="26"/>
      <c r="Z3615" s="26"/>
      <c r="AA3615" s="26"/>
      <c r="AB3615" s="26"/>
      <c r="AC3615" s="26"/>
      <c r="AD3615" s="26"/>
    </row>
    <row r="3616" spans="1:30" x14ac:dyDescent="0.25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26"/>
      <c r="O3616" s="26"/>
      <c r="P3616" s="26"/>
      <c r="Q3616" s="26"/>
      <c r="R3616" s="26"/>
      <c r="S3616" s="63"/>
      <c r="T3616" s="26"/>
      <c r="U3616" s="34"/>
      <c r="V3616" s="24"/>
      <c r="W3616" s="24"/>
      <c r="X3616" s="26"/>
      <c r="Y3616" s="26"/>
      <c r="Z3616" s="26"/>
      <c r="AA3616" s="26"/>
      <c r="AB3616" s="26"/>
      <c r="AC3616" s="26"/>
      <c r="AD3616" s="26"/>
    </row>
    <row r="3617" spans="1:30" x14ac:dyDescent="0.25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26"/>
      <c r="O3617" s="26"/>
      <c r="P3617" s="26"/>
      <c r="Q3617" s="26"/>
      <c r="R3617" s="26"/>
      <c r="S3617" s="63"/>
      <c r="T3617" s="26"/>
      <c r="U3617" s="25"/>
      <c r="V3617" s="24"/>
      <c r="W3617" s="24"/>
      <c r="X3617" s="26"/>
      <c r="Y3617" s="26"/>
      <c r="Z3617" s="26"/>
      <c r="AA3617" s="26"/>
      <c r="AB3617" s="26"/>
      <c r="AC3617" s="26"/>
      <c r="AD3617" s="26"/>
    </row>
    <row r="3618" spans="1:30" x14ac:dyDescent="0.25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  <c r="R3618" s="26"/>
      <c r="S3618" s="63"/>
      <c r="T3618" s="26"/>
      <c r="U3618" s="27"/>
      <c r="V3618" s="24"/>
      <c r="W3618" s="24"/>
      <c r="X3618" s="26"/>
      <c r="Y3618" s="26"/>
      <c r="Z3618" s="26"/>
      <c r="AA3618" s="26"/>
      <c r="AB3618" s="26"/>
      <c r="AC3618" s="26"/>
      <c r="AD3618" s="26"/>
    </row>
    <row r="3619" spans="1:30" x14ac:dyDescent="0.25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26"/>
      <c r="O3619" s="26"/>
      <c r="P3619" s="26"/>
      <c r="Q3619" s="26"/>
      <c r="R3619" s="26"/>
      <c r="S3619" s="63"/>
      <c r="T3619" s="26"/>
      <c r="U3619" s="25"/>
      <c r="V3619" s="24"/>
      <c r="W3619" s="24"/>
      <c r="X3619" s="26"/>
      <c r="Y3619" s="26"/>
      <c r="Z3619" s="26"/>
      <c r="AA3619" s="26"/>
      <c r="AB3619" s="26"/>
      <c r="AC3619" s="26"/>
      <c r="AD3619" s="26"/>
    </row>
    <row r="3620" spans="1:30" x14ac:dyDescent="0.25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26"/>
      <c r="O3620" s="26"/>
      <c r="P3620" s="26"/>
      <c r="Q3620" s="26"/>
      <c r="R3620" s="26"/>
      <c r="S3620" s="63"/>
      <c r="T3620" s="26"/>
      <c r="U3620" s="33"/>
      <c r="V3620" s="24"/>
      <c r="W3620" s="24"/>
      <c r="X3620" s="26"/>
      <c r="Y3620" s="26"/>
      <c r="Z3620" s="26"/>
      <c r="AA3620" s="26"/>
      <c r="AB3620" s="26"/>
      <c r="AC3620" s="26"/>
      <c r="AD3620" s="26"/>
    </row>
    <row r="3621" spans="1:30" x14ac:dyDescent="0.25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26"/>
      <c r="O3621" s="26"/>
      <c r="P3621" s="26"/>
      <c r="Q3621" s="26"/>
      <c r="R3621" s="26"/>
      <c r="S3621" s="63"/>
      <c r="T3621" s="26"/>
      <c r="U3621" s="25"/>
      <c r="V3621" s="24"/>
      <c r="W3621" s="24"/>
      <c r="X3621" s="26"/>
      <c r="Y3621" s="26"/>
      <c r="Z3621" s="26"/>
      <c r="AA3621" s="26"/>
      <c r="AB3621" s="26"/>
      <c r="AC3621" s="26"/>
      <c r="AD3621" s="26"/>
    </row>
    <row r="3622" spans="1:30" x14ac:dyDescent="0.25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26"/>
      <c r="O3622" s="26"/>
      <c r="P3622" s="26"/>
      <c r="Q3622" s="26"/>
      <c r="R3622" s="26"/>
      <c r="S3622" s="63"/>
      <c r="T3622" s="26"/>
      <c r="U3622" s="34"/>
      <c r="V3622" s="24"/>
      <c r="W3622" s="24"/>
      <c r="X3622" s="26"/>
      <c r="Y3622" s="26"/>
      <c r="Z3622" s="26"/>
      <c r="AA3622" s="26"/>
      <c r="AB3622" s="26"/>
      <c r="AC3622" s="26"/>
      <c r="AD3622" s="26"/>
    </row>
    <row r="3623" spans="1:30" x14ac:dyDescent="0.25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26"/>
      <c r="O3623" s="26"/>
      <c r="P3623" s="26"/>
      <c r="Q3623" s="26"/>
      <c r="R3623" s="26"/>
      <c r="S3623" s="63"/>
      <c r="T3623" s="26"/>
      <c r="U3623" s="25"/>
      <c r="V3623" s="24"/>
      <c r="W3623" s="24"/>
      <c r="X3623" s="26"/>
      <c r="Y3623" s="26"/>
      <c r="Z3623" s="26"/>
      <c r="AA3623" s="26"/>
      <c r="AB3623" s="26"/>
      <c r="AC3623" s="26"/>
      <c r="AD3623" s="26"/>
    </row>
    <row r="3624" spans="1:30" x14ac:dyDescent="0.25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26"/>
      <c r="O3624" s="26"/>
      <c r="P3624" s="26"/>
      <c r="Q3624" s="26"/>
      <c r="R3624" s="26"/>
      <c r="S3624" s="63"/>
      <c r="T3624" s="26"/>
      <c r="U3624" s="25"/>
      <c r="V3624" s="24"/>
      <c r="W3624" s="24"/>
      <c r="X3624" s="26"/>
      <c r="Y3624" s="26"/>
      <c r="Z3624" s="26"/>
      <c r="AA3624" s="26"/>
      <c r="AB3624" s="26"/>
      <c r="AC3624" s="26"/>
      <c r="AD3624" s="26"/>
    </row>
    <row r="3625" spans="1:30" x14ac:dyDescent="0.25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26"/>
      <c r="O3625" s="26"/>
      <c r="P3625" s="26"/>
      <c r="Q3625" s="26"/>
      <c r="R3625" s="26"/>
      <c r="S3625" s="63"/>
      <c r="T3625" s="26"/>
      <c r="U3625" s="34"/>
      <c r="V3625" s="24"/>
      <c r="W3625" s="24"/>
      <c r="X3625" s="26"/>
      <c r="Y3625" s="26"/>
      <c r="Z3625" s="26"/>
      <c r="AA3625" s="26"/>
      <c r="AB3625" s="26"/>
      <c r="AC3625" s="26"/>
      <c r="AD3625" s="26"/>
    </row>
    <row r="3626" spans="1:30" x14ac:dyDescent="0.25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26"/>
      <c r="O3626" s="26"/>
      <c r="P3626" s="26"/>
      <c r="Q3626" s="26"/>
      <c r="R3626" s="26"/>
      <c r="S3626" s="63"/>
      <c r="T3626" s="26"/>
      <c r="U3626" s="25"/>
      <c r="V3626" s="24"/>
      <c r="W3626" s="24"/>
      <c r="X3626" s="26"/>
      <c r="Y3626" s="26"/>
      <c r="Z3626" s="26"/>
      <c r="AA3626" s="26"/>
      <c r="AB3626" s="26"/>
      <c r="AC3626" s="26"/>
      <c r="AD3626" s="26"/>
    </row>
    <row r="3627" spans="1:30" x14ac:dyDescent="0.25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26"/>
      <c r="O3627" s="26"/>
      <c r="P3627" s="26"/>
      <c r="Q3627" s="26"/>
      <c r="R3627" s="26"/>
      <c r="S3627" s="63"/>
      <c r="T3627" s="26"/>
      <c r="U3627" s="34"/>
      <c r="V3627" s="24"/>
      <c r="W3627" s="24"/>
      <c r="X3627" s="26"/>
      <c r="Y3627" s="26"/>
      <c r="Z3627" s="26"/>
      <c r="AA3627" s="26"/>
      <c r="AB3627" s="26"/>
      <c r="AC3627" s="26"/>
      <c r="AD3627" s="26"/>
    </row>
    <row r="3628" spans="1:30" x14ac:dyDescent="0.25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26"/>
      <c r="O3628" s="26"/>
      <c r="P3628" s="26"/>
      <c r="Q3628" s="26"/>
      <c r="R3628" s="26"/>
      <c r="S3628" s="63"/>
      <c r="T3628" s="26"/>
      <c r="U3628" s="25"/>
      <c r="V3628" s="24"/>
      <c r="W3628" s="24"/>
      <c r="X3628" s="26"/>
      <c r="Y3628" s="26"/>
      <c r="Z3628" s="26"/>
      <c r="AA3628" s="26"/>
      <c r="AB3628" s="26"/>
      <c r="AC3628" s="26"/>
      <c r="AD3628" s="26"/>
    </row>
    <row r="3629" spans="1:30" x14ac:dyDescent="0.25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26"/>
      <c r="O3629" s="26"/>
      <c r="P3629" s="26"/>
      <c r="Q3629" s="26"/>
      <c r="R3629" s="26"/>
      <c r="S3629" s="63"/>
      <c r="T3629" s="26"/>
      <c r="U3629" s="25"/>
      <c r="V3629" s="24"/>
      <c r="W3629" s="24"/>
      <c r="X3629" s="26"/>
      <c r="Y3629" s="26"/>
      <c r="Z3629" s="26"/>
      <c r="AA3629" s="26"/>
      <c r="AB3629" s="26"/>
      <c r="AC3629" s="26"/>
      <c r="AD3629" s="26"/>
    </row>
    <row r="3630" spans="1:30" x14ac:dyDescent="0.25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26"/>
      <c r="O3630" s="26"/>
      <c r="P3630" s="26"/>
      <c r="Q3630" s="26"/>
      <c r="R3630" s="26"/>
      <c r="S3630" s="63"/>
      <c r="T3630" s="26"/>
      <c r="U3630" s="25"/>
      <c r="V3630" s="24"/>
      <c r="W3630" s="24"/>
      <c r="X3630" s="26"/>
      <c r="Y3630" s="26"/>
      <c r="Z3630" s="26"/>
      <c r="AA3630" s="26"/>
      <c r="AB3630" s="26"/>
      <c r="AC3630" s="26"/>
      <c r="AD3630" s="26"/>
    </row>
    <row r="3631" spans="1:30" x14ac:dyDescent="0.25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26"/>
      <c r="O3631" s="26"/>
      <c r="P3631" s="26"/>
      <c r="Q3631" s="26"/>
      <c r="R3631" s="26"/>
      <c r="S3631" s="63"/>
      <c r="T3631" s="26"/>
      <c r="U3631" s="25"/>
      <c r="V3631" s="24"/>
      <c r="W3631" s="24"/>
      <c r="X3631" s="26"/>
      <c r="Y3631" s="26"/>
      <c r="Z3631" s="26"/>
      <c r="AA3631" s="26"/>
      <c r="AB3631" s="26"/>
      <c r="AC3631" s="26"/>
      <c r="AD3631" s="26"/>
    </row>
    <row r="3632" spans="1:30" x14ac:dyDescent="0.25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26"/>
      <c r="O3632" s="26"/>
      <c r="P3632" s="26"/>
      <c r="Q3632" s="26"/>
      <c r="R3632" s="26"/>
      <c r="S3632" s="63"/>
      <c r="T3632" s="26"/>
      <c r="U3632" s="25"/>
      <c r="V3632" s="24"/>
      <c r="W3632" s="24"/>
      <c r="X3632" s="26"/>
      <c r="Y3632" s="26"/>
      <c r="Z3632" s="26"/>
      <c r="AA3632" s="26"/>
      <c r="AB3632" s="26"/>
      <c r="AC3632" s="26"/>
      <c r="AD3632" s="26"/>
    </row>
    <row r="3633" spans="1:30" x14ac:dyDescent="0.25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26"/>
      <c r="O3633" s="26"/>
      <c r="P3633" s="26"/>
      <c r="Q3633" s="26"/>
      <c r="R3633" s="26"/>
      <c r="S3633" s="63"/>
      <c r="T3633" s="26"/>
      <c r="U3633" s="25"/>
      <c r="V3633" s="24"/>
      <c r="W3633" s="24"/>
      <c r="X3633" s="26"/>
      <c r="Y3633" s="26"/>
      <c r="Z3633" s="26"/>
      <c r="AA3633" s="26"/>
      <c r="AB3633" s="26"/>
      <c r="AC3633" s="26"/>
      <c r="AD3633" s="26"/>
    </row>
    <row r="3634" spans="1:30" x14ac:dyDescent="0.25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26"/>
      <c r="S3634" s="63"/>
      <c r="T3634" s="26"/>
      <c r="U3634" s="25"/>
      <c r="V3634" s="24"/>
      <c r="W3634" s="24"/>
      <c r="X3634" s="26"/>
      <c r="Y3634" s="26"/>
      <c r="Z3634" s="26"/>
      <c r="AA3634" s="26"/>
      <c r="AB3634" s="26"/>
      <c r="AC3634" s="26"/>
      <c r="AD3634" s="26"/>
    </row>
    <row r="3635" spans="1:30" x14ac:dyDescent="0.25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26"/>
      <c r="O3635" s="26"/>
      <c r="P3635" s="26"/>
      <c r="Q3635" s="26"/>
      <c r="R3635" s="26"/>
      <c r="S3635" s="63"/>
      <c r="T3635" s="26"/>
      <c r="U3635" s="25"/>
      <c r="V3635" s="24"/>
      <c r="W3635" s="24"/>
      <c r="X3635" s="26"/>
      <c r="Y3635" s="26"/>
      <c r="Z3635" s="26"/>
      <c r="AA3635" s="26"/>
      <c r="AB3635" s="26"/>
      <c r="AC3635" s="26"/>
      <c r="AD3635" s="26"/>
    </row>
    <row r="3636" spans="1:30" x14ac:dyDescent="0.25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26"/>
      <c r="O3636" s="26"/>
      <c r="P3636" s="26"/>
      <c r="Q3636" s="26"/>
      <c r="R3636" s="26"/>
      <c r="S3636" s="63"/>
      <c r="T3636" s="26"/>
      <c r="U3636" s="25"/>
      <c r="V3636" s="24"/>
      <c r="W3636" s="24"/>
      <c r="X3636" s="26"/>
      <c r="Y3636" s="26"/>
      <c r="Z3636" s="26"/>
      <c r="AA3636" s="26"/>
      <c r="AB3636" s="26"/>
      <c r="AC3636" s="26"/>
      <c r="AD3636" s="26"/>
    </row>
    <row r="3637" spans="1:30" x14ac:dyDescent="0.25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26"/>
      <c r="O3637" s="26"/>
      <c r="P3637" s="26"/>
      <c r="Q3637" s="26"/>
      <c r="R3637" s="26"/>
      <c r="S3637" s="63"/>
      <c r="T3637" s="26"/>
      <c r="U3637" s="34"/>
      <c r="V3637" s="24"/>
      <c r="W3637" s="24"/>
      <c r="X3637" s="26"/>
      <c r="Y3637" s="26"/>
      <c r="Z3637" s="26"/>
      <c r="AA3637" s="26"/>
      <c r="AB3637" s="26"/>
      <c r="AC3637" s="26"/>
      <c r="AD3637" s="26"/>
    </row>
    <row r="3638" spans="1:30" x14ac:dyDescent="0.25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26"/>
      <c r="O3638" s="26"/>
      <c r="P3638" s="26"/>
      <c r="Q3638" s="26"/>
      <c r="R3638" s="26"/>
      <c r="S3638" s="63"/>
      <c r="T3638" s="26"/>
      <c r="U3638" s="34"/>
      <c r="V3638" s="24"/>
      <c r="W3638" s="24"/>
      <c r="X3638" s="26"/>
      <c r="Y3638" s="26"/>
      <c r="Z3638" s="26"/>
      <c r="AA3638" s="26"/>
      <c r="AB3638" s="26"/>
      <c r="AC3638" s="26"/>
      <c r="AD3638" s="26"/>
    </row>
    <row r="3639" spans="1:30" x14ac:dyDescent="0.25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26"/>
      <c r="O3639" s="26"/>
      <c r="P3639" s="26"/>
      <c r="Q3639" s="26"/>
      <c r="R3639" s="26"/>
      <c r="S3639" s="63"/>
      <c r="T3639" s="26"/>
      <c r="U3639" s="34"/>
      <c r="V3639" s="24"/>
      <c r="W3639" s="24"/>
      <c r="X3639" s="26"/>
      <c r="Y3639" s="26"/>
      <c r="Z3639" s="26"/>
      <c r="AA3639" s="26"/>
      <c r="AB3639" s="26"/>
      <c r="AC3639" s="26"/>
      <c r="AD3639" s="26"/>
    </row>
    <row r="3640" spans="1:30" x14ac:dyDescent="0.25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26"/>
      <c r="O3640" s="26"/>
      <c r="P3640" s="26"/>
      <c r="Q3640" s="26"/>
      <c r="R3640" s="26"/>
      <c r="S3640" s="63"/>
      <c r="T3640" s="26"/>
      <c r="U3640" s="34"/>
      <c r="V3640" s="24"/>
      <c r="W3640" s="24"/>
      <c r="X3640" s="26"/>
      <c r="Y3640" s="26"/>
      <c r="Z3640" s="26"/>
      <c r="AA3640" s="26"/>
      <c r="AB3640" s="26"/>
      <c r="AC3640" s="26"/>
      <c r="AD3640" s="26"/>
    </row>
    <row r="3641" spans="1:30" x14ac:dyDescent="0.25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26"/>
      <c r="O3641" s="26"/>
      <c r="P3641" s="26"/>
      <c r="Q3641" s="26"/>
      <c r="R3641" s="26"/>
      <c r="S3641" s="63"/>
      <c r="T3641" s="26"/>
      <c r="U3641" s="25"/>
      <c r="V3641" s="24"/>
      <c r="W3641" s="24"/>
      <c r="X3641" s="26"/>
      <c r="Y3641" s="26"/>
      <c r="Z3641" s="26"/>
      <c r="AA3641" s="26"/>
      <c r="AB3641" s="26"/>
      <c r="AC3641" s="26"/>
      <c r="AD3641" s="26"/>
    </row>
    <row r="3642" spans="1:30" x14ac:dyDescent="0.25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26"/>
      <c r="O3642" s="26"/>
      <c r="P3642" s="26"/>
      <c r="Q3642" s="26"/>
      <c r="R3642" s="26"/>
      <c r="S3642" s="63"/>
      <c r="T3642" s="26"/>
      <c r="U3642" s="34"/>
      <c r="V3642" s="24"/>
      <c r="W3642" s="24"/>
      <c r="X3642" s="26"/>
      <c r="Y3642" s="26"/>
      <c r="Z3642" s="26"/>
      <c r="AA3642" s="26"/>
      <c r="AB3642" s="26"/>
      <c r="AC3642" s="26"/>
      <c r="AD3642" s="26"/>
    </row>
    <row r="3643" spans="1:30" x14ac:dyDescent="0.25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26"/>
      <c r="O3643" s="26"/>
      <c r="P3643" s="26"/>
      <c r="Q3643" s="26"/>
      <c r="R3643" s="26"/>
      <c r="S3643" s="63"/>
      <c r="T3643" s="26"/>
      <c r="U3643" s="34"/>
      <c r="V3643" s="24"/>
      <c r="W3643" s="24"/>
      <c r="X3643" s="26"/>
      <c r="Y3643" s="26"/>
      <c r="Z3643" s="26"/>
      <c r="AA3643" s="26"/>
      <c r="AB3643" s="26"/>
      <c r="AC3643" s="26"/>
      <c r="AD3643" s="26"/>
    </row>
    <row r="3644" spans="1:30" x14ac:dyDescent="0.25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26"/>
      <c r="O3644" s="26"/>
      <c r="P3644" s="26"/>
      <c r="Q3644" s="26"/>
      <c r="R3644" s="26"/>
      <c r="S3644" s="63"/>
      <c r="T3644" s="26"/>
      <c r="U3644" s="34"/>
      <c r="V3644" s="24"/>
      <c r="W3644" s="24"/>
      <c r="X3644" s="26"/>
      <c r="Y3644" s="26"/>
      <c r="Z3644" s="26"/>
      <c r="AA3644" s="26"/>
      <c r="AB3644" s="26"/>
      <c r="AC3644" s="26"/>
      <c r="AD3644" s="26"/>
    </row>
    <row r="3645" spans="1:30" x14ac:dyDescent="0.25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26"/>
      <c r="O3645" s="26"/>
      <c r="P3645" s="26"/>
      <c r="Q3645" s="26"/>
      <c r="R3645" s="26"/>
      <c r="S3645" s="63"/>
      <c r="T3645" s="26"/>
      <c r="U3645" s="34"/>
      <c r="V3645" s="24"/>
      <c r="W3645" s="24"/>
      <c r="X3645" s="26"/>
      <c r="Y3645" s="26"/>
      <c r="Z3645" s="26"/>
      <c r="AA3645" s="26"/>
      <c r="AB3645" s="26"/>
      <c r="AC3645" s="26"/>
      <c r="AD3645" s="26"/>
    </row>
    <row r="3646" spans="1:30" x14ac:dyDescent="0.25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26"/>
      <c r="O3646" s="26"/>
      <c r="P3646" s="26"/>
      <c r="Q3646" s="26"/>
      <c r="R3646" s="26"/>
      <c r="S3646" s="63"/>
      <c r="T3646" s="26"/>
      <c r="U3646" s="34"/>
      <c r="V3646" s="24"/>
      <c r="W3646" s="24"/>
      <c r="X3646" s="26"/>
      <c r="Y3646" s="26"/>
      <c r="Z3646" s="26"/>
      <c r="AA3646" s="26"/>
      <c r="AB3646" s="26"/>
      <c r="AC3646" s="26"/>
      <c r="AD3646" s="26"/>
    </row>
    <row r="3647" spans="1:30" x14ac:dyDescent="0.25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26"/>
      <c r="O3647" s="26"/>
      <c r="P3647" s="26"/>
      <c r="Q3647" s="26"/>
      <c r="R3647" s="26"/>
      <c r="S3647" s="63"/>
      <c r="T3647" s="26"/>
      <c r="U3647" s="34"/>
      <c r="V3647" s="24"/>
      <c r="W3647" s="24"/>
      <c r="X3647" s="26"/>
      <c r="Y3647" s="26"/>
      <c r="Z3647" s="26"/>
      <c r="AA3647" s="26"/>
      <c r="AB3647" s="26"/>
      <c r="AC3647" s="26"/>
      <c r="AD3647" s="26"/>
    </row>
    <row r="3648" spans="1:30" x14ac:dyDescent="0.25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26"/>
      <c r="O3648" s="26"/>
      <c r="P3648" s="26"/>
      <c r="Q3648" s="26"/>
      <c r="R3648" s="26"/>
      <c r="S3648" s="63"/>
      <c r="T3648" s="26"/>
      <c r="U3648" s="34"/>
      <c r="V3648" s="24"/>
      <c r="W3648" s="24"/>
      <c r="X3648" s="26"/>
      <c r="Y3648" s="26"/>
      <c r="Z3648" s="26"/>
      <c r="AA3648" s="26"/>
      <c r="AB3648" s="26"/>
      <c r="AC3648" s="26"/>
      <c r="AD3648" s="26"/>
    </row>
    <row r="3649" spans="1:30" x14ac:dyDescent="0.25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26"/>
      <c r="O3649" s="26"/>
      <c r="P3649" s="26"/>
      <c r="Q3649" s="26"/>
      <c r="R3649" s="26"/>
      <c r="S3649" s="63"/>
      <c r="T3649" s="26"/>
      <c r="U3649" s="34"/>
      <c r="V3649" s="24"/>
      <c r="W3649" s="24"/>
      <c r="X3649" s="26"/>
      <c r="Y3649" s="26"/>
      <c r="Z3649" s="26"/>
      <c r="AA3649" s="26"/>
      <c r="AB3649" s="26"/>
      <c r="AC3649" s="26"/>
      <c r="AD3649" s="26"/>
    </row>
    <row r="3650" spans="1:30" x14ac:dyDescent="0.25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26"/>
      <c r="O3650" s="26"/>
      <c r="P3650" s="26"/>
      <c r="Q3650" s="26"/>
      <c r="R3650" s="26"/>
      <c r="S3650" s="63"/>
      <c r="T3650" s="26"/>
      <c r="U3650" s="34"/>
      <c r="V3650" s="24"/>
      <c r="W3650" s="24"/>
      <c r="X3650" s="26"/>
      <c r="Y3650" s="26"/>
      <c r="Z3650" s="26"/>
      <c r="AA3650" s="26"/>
      <c r="AB3650" s="26"/>
      <c r="AC3650" s="26"/>
      <c r="AD3650" s="26"/>
    </row>
    <row r="3651" spans="1:30" x14ac:dyDescent="0.25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26"/>
      <c r="O3651" s="26"/>
      <c r="P3651" s="26"/>
      <c r="Q3651" s="26"/>
      <c r="R3651" s="26"/>
      <c r="S3651" s="63"/>
      <c r="T3651" s="26"/>
      <c r="U3651" s="34"/>
      <c r="V3651" s="24"/>
      <c r="W3651" s="24"/>
      <c r="X3651" s="26"/>
      <c r="Y3651" s="26"/>
      <c r="Z3651" s="26"/>
      <c r="AA3651" s="26"/>
      <c r="AB3651" s="26"/>
      <c r="AC3651" s="26"/>
      <c r="AD3651" s="26"/>
    </row>
    <row r="3652" spans="1:30" x14ac:dyDescent="0.25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26"/>
      <c r="O3652" s="26"/>
      <c r="P3652" s="26"/>
      <c r="Q3652" s="26"/>
      <c r="R3652" s="26"/>
      <c r="S3652" s="63"/>
      <c r="T3652" s="26"/>
      <c r="U3652" s="34"/>
      <c r="V3652" s="24"/>
      <c r="W3652" s="24"/>
      <c r="X3652" s="26"/>
      <c r="Y3652" s="26"/>
      <c r="Z3652" s="26"/>
      <c r="AA3652" s="26"/>
      <c r="AB3652" s="26"/>
      <c r="AC3652" s="26"/>
      <c r="AD3652" s="26"/>
    </row>
    <row r="3653" spans="1:30" x14ac:dyDescent="0.25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26"/>
      <c r="O3653" s="26"/>
      <c r="P3653" s="26"/>
      <c r="Q3653" s="26"/>
      <c r="R3653" s="26"/>
      <c r="S3653" s="63"/>
      <c r="T3653" s="26"/>
      <c r="U3653" s="34"/>
      <c r="V3653" s="24"/>
      <c r="W3653" s="24"/>
      <c r="X3653" s="26"/>
      <c r="Y3653" s="26"/>
      <c r="Z3653" s="26"/>
      <c r="AA3653" s="26"/>
      <c r="AB3653" s="26"/>
      <c r="AC3653" s="26"/>
      <c r="AD3653" s="26"/>
    </row>
    <row r="3654" spans="1:30" x14ac:dyDescent="0.25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26"/>
      <c r="O3654" s="26"/>
      <c r="P3654" s="26"/>
      <c r="Q3654" s="26"/>
      <c r="R3654" s="26"/>
      <c r="S3654" s="63"/>
      <c r="T3654" s="26"/>
      <c r="U3654" s="34"/>
      <c r="V3654" s="24"/>
      <c r="W3654" s="24"/>
      <c r="X3654" s="26"/>
      <c r="Y3654" s="26"/>
      <c r="Z3654" s="26"/>
      <c r="AA3654" s="26"/>
      <c r="AB3654" s="26"/>
      <c r="AC3654" s="26"/>
      <c r="AD3654" s="26"/>
    </row>
    <row r="3655" spans="1:30" x14ac:dyDescent="0.25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26"/>
      <c r="O3655" s="26"/>
      <c r="P3655" s="26"/>
      <c r="Q3655" s="26"/>
      <c r="R3655" s="26"/>
      <c r="S3655" s="63"/>
      <c r="T3655" s="26"/>
      <c r="U3655" s="34"/>
      <c r="V3655" s="24"/>
      <c r="W3655" s="24"/>
      <c r="X3655" s="26"/>
      <c r="Y3655" s="26"/>
      <c r="Z3655" s="26"/>
      <c r="AA3655" s="26"/>
      <c r="AB3655" s="26"/>
      <c r="AC3655" s="26"/>
      <c r="AD3655" s="26"/>
    </row>
    <row r="3656" spans="1:30" x14ac:dyDescent="0.25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26"/>
      <c r="S3656" s="63"/>
      <c r="T3656" s="26"/>
      <c r="U3656" s="34"/>
      <c r="V3656" s="24"/>
      <c r="W3656" s="24"/>
      <c r="X3656" s="26"/>
      <c r="Y3656" s="26"/>
      <c r="Z3656" s="26"/>
      <c r="AA3656" s="26"/>
      <c r="AB3656" s="26"/>
      <c r="AC3656" s="26"/>
      <c r="AD3656" s="26"/>
    </row>
    <row r="3657" spans="1:30" x14ac:dyDescent="0.25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26"/>
      <c r="O3657" s="26"/>
      <c r="P3657" s="26"/>
      <c r="Q3657" s="26"/>
      <c r="R3657" s="26"/>
      <c r="S3657" s="63"/>
      <c r="T3657" s="26"/>
      <c r="U3657" s="25"/>
      <c r="V3657" s="24"/>
      <c r="W3657" s="24"/>
      <c r="X3657" s="26"/>
      <c r="Y3657" s="26"/>
      <c r="Z3657" s="26"/>
      <c r="AA3657" s="26"/>
      <c r="AB3657" s="26"/>
      <c r="AC3657" s="26"/>
      <c r="AD3657" s="26"/>
    </row>
    <row r="3658" spans="1:30" x14ac:dyDescent="0.25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26"/>
      <c r="O3658" s="26"/>
      <c r="P3658" s="26"/>
      <c r="Q3658" s="26"/>
      <c r="R3658" s="26"/>
      <c r="S3658" s="63"/>
      <c r="T3658" s="26"/>
      <c r="U3658" s="25"/>
      <c r="V3658" s="24"/>
      <c r="W3658" s="24"/>
      <c r="X3658" s="26"/>
      <c r="Y3658" s="26"/>
      <c r="Z3658" s="26"/>
      <c r="AA3658" s="26"/>
      <c r="AB3658" s="26"/>
      <c r="AC3658" s="26"/>
      <c r="AD3658" s="26"/>
    </row>
    <row r="3659" spans="1:30" x14ac:dyDescent="0.25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26"/>
      <c r="O3659" s="26"/>
      <c r="P3659" s="26"/>
      <c r="Q3659" s="26"/>
      <c r="R3659" s="26"/>
      <c r="S3659" s="63"/>
      <c r="T3659" s="26"/>
      <c r="U3659" s="25"/>
      <c r="V3659" s="24"/>
      <c r="W3659" s="24"/>
      <c r="X3659" s="26"/>
      <c r="Y3659" s="26"/>
      <c r="Z3659" s="26"/>
      <c r="AA3659" s="26"/>
      <c r="AB3659" s="26"/>
      <c r="AC3659" s="26"/>
      <c r="AD3659" s="26"/>
    </row>
    <row r="3660" spans="1:30" x14ac:dyDescent="0.25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26"/>
      <c r="O3660" s="26"/>
      <c r="P3660" s="26"/>
      <c r="Q3660" s="26"/>
      <c r="R3660" s="26"/>
      <c r="S3660" s="63"/>
      <c r="T3660" s="26"/>
      <c r="U3660" s="25"/>
      <c r="V3660" s="24"/>
      <c r="W3660" s="24"/>
      <c r="X3660" s="26"/>
      <c r="Y3660" s="26"/>
      <c r="Z3660" s="26"/>
      <c r="AA3660" s="26"/>
      <c r="AB3660" s="26"/>
      <c r="AC3660" s="26"/>
      <c r="AD3660" s="26"/>
    </row>
    <row r="3661" spans="1:30" x14ac:dyDescent="0.25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26"/>
      <c r="O3661" s="26"/>
      <c r="P3661" s="26"/>
      <c r="Q3661" s="26"/>
      <c r="R3661" s="26"/>
      <c r="S3661" s="63"/>
      <c r="T3661" s="26"/>
      <c r="U3661" s="25"/>
      <c r="V3661" s="24"/>
      <c r="W3661" s="24"/>
      <c r="X3661" s="26"/>
      <c r="Y3661" s="26"/>
      <c r="Z3661" s="26"/>
      <c r="AA3661" s="26"/>
      <c r="AB3661" s="26"/>
      <c r="AC3661" s="26"/>
      <c r="AD3661" s="26"/>
    </row>
    <row r="3662" spans="1:30" x14ac:dyDescent="0.25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26"/>
      <c r="O3662" s="26"/>
      <c r="P3662" s="26"/>
      <c r="Q3662" s="26"/>
      <c r="R3662" s="26"/>
      <c r="S3662" s="63"/>
      <c r="T3662" s="26"/>
      <c r="U3662" s="25"/>
      <c r="V3662" s="24"/>
      <c r="W3662" s="24"/>
      <c r="X3662" s="26"/>
      <c r="Y3662" s="26"/>
      <c r="Z3662" s="26"/>
      <c r="AA3662" s="26"/>
      <c r="AB3662" s="26"/>
      <c r="AC3662" s="26"/>
      <c r="AD3662" s="26"/>
    </row>
    <row r="3663" spans="1:30" x14ac:dyDescent="0.25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26"/>
      <c r="O3663" s="26"/>
      <c r="P3663" s="26"/>
      <c r="Q3663" s="26"/>
      <c r="R3663" s="26"/>
      <c r="S3663" s="63"/>
      <c r="T3663" s="26"/>
      <c r="U3663" s="34"/>
      <c r="V3663" s="24"/>
      <c r="W3663" s="24"/>
      <c r="X3663" s="26"/>
      <c r="Y3663" s="26"/>
      <c r="Z3663" s="26"/>
      <c r="AA3663" s="26"/>
      <c r="AB3663" s="26"/>
      <c r="AC3663" s="26"/>
      <c r="AD3663" s="26"/>
    </row>
    <row r="3664" spans="1:30" x14ac:dyDescent="0.25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26"/>
      <c r="O3664" s="26"/>
      <c r="P3664" s="26"/>
      <c r="Q3664" s="26"/>
      <c r="R3664" s="26"/>
      <c r="S3664" s="63"/>
      <c r="T3664" s="26"/>
      <c r="U3664" s="25"/>
      <c r="V3664" s="24"/>
      <c r="W3664" s="24"/>
      <c r="X3664" s="26"/>
      <c r="Y3664" s="26"/>
      <c r="Z3664" s="26"/>
      <c r="AA3664" s="26"/>
      <c r="AB3664" s="26"/>
      <c r="AC3664" s="26"/>
      <c r="AD3664" s="26"/>
    </row>
    <row r="3665" spans="1:30" x14ac:dyDescent="0.25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26"/>
      <c r="O3665" s="26"/>
      <c r="P3665" s="26"/>
      <c r="Q3665" s="26"/>
      <c r="R3665" s="26"/>
      <c r="S3665" s="63"/>
      <c r="T3665" s="26"/>
      <c r="U3665" s="34"/>
      <c r="V3665" s="24"/>
      <c r="W3665" s="24"/>
      <c r="X3665" s="26"/>
      <c r="Y3665" s="26"/>
      <c r="Z3665" s="26"/>
      <c r="AA3665" s="26"/>
      <c r="AB3665" s="26"/>
      <c r="AC3665" s="26"/>
      <c r="AD3665" s="26"/>
    </row>
    <row r="3666" spans="1:30" x14ac:dyDescent="0.25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26"/>
      <c r="O3666" s="26"/>
      <c r="P3666" s="26"/>
      <c r="Q3666" s="26"/>
      <c r="R3666" s="26"/>
      <c r="S3666" s="63"/>
      <c r="T3666" s="26"/>
      <c r="U3666" s="25"/>
      <c r="V3666" s="24"/>
      <c r="W3666" s="24"/>
      <c r="X3666" s="26"/>
      <c r="Y3666" s="26"/>
      <c r="Z3666" s="26"/>
      <c r="AA3666" s="26"/>
      <c r="AB3666" s="26"/>
      <c r="AC3666" s="26"/>
      <c r="AD3666" s="26"/>
    </row>
    <row r="3667" spans="1:30" x14ac:dyDescent="0.25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26"/>
      <c r="O3667" s="26"/>
      <c r="P3667" s="26"/>
      <c r="Q3667" s="26"/>
      <c r="R3667" s="26"/>
      <c r="S3667" s="63"/>
      <c r="T3667" s="26"/>
      <c r="U3667" s="25"/>
      <c r="V3667" s="24"/>
      <c r="W3667" s="24"/>
      <c r="X3667" s="26"/>
      <c r="Y3667" s="26"/>
      <c r="Z3667" s="26"/>
      <c r="AA3667" s="26"/>
      <c r="AB3667" s="26"/>
      <c r="AC3667" s="26"/>
      <c r="AD3667" s="26"/>
    </row>
    <row r="3668" spans="1:30" x14ac:dyDescent="0.25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26"/>
      <c r="O3668" s="26"/>
      <c r="P3668" s="26"/>
      <c r="Q3668" s="26"/>
      <c r="R3668" s="26"/>
      <c r="S3668" s="63"/>
      <c r="T3668" s="26"/>
      <c r="U3668" s="25"/>
      <c r="V3668" s="24"/>
      <c r="W3668" s="24"/>
      <c r="X3668" s="26"/>
      <c r="Y3668" s="26"/>
      <c r="Z3668" s="26"/>
      <c r="AA3668" s="26"/>
      <c r="AB3668" s="26"/>
      <c r="AC3668" s="26"/>
      <c r="AD3668" s="26"/>
    </row>
    <row r="3669" spans="1:30" x14ac:dyDescent="0.25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26"/>
      <c r="O3669" s="26"/>
      <c r="P3669" s="26"/>
      <c r="Q3669" s="26"/>
      <c r="R3669" s="26"/>
      <c r="S3669" s="63"/>
      <c r="T3669" s="26"/>
      <c r="U3669" s="25"/>
      <c r="V3669" s="24"/>
      <c r="W3669" s="24"/>
      <c r="X3669" s="26"/>
      <c r="Y3669" s="26"/>
      <c r="Z3669" s="26"/>
      <c r="AA3669" s="26"/>
      <c r="AB3669" s="26"/>
      <c r="AC3669" s="26"/>
      <c r="AD3669" s="26"/>
    </row>
    <row r="3670" spans="1:30" x14ac:dyDescent="0.25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26"/>
      <c r="O3670" s="26"/>
      <c r="P3670" s="26"/>
      <c r="Q3670" s="26"/>
      <c r="R3670" s="26"/>
      <c r="S3670" s="63"/>
      <c r="T3670" s="26"/>
      <c r="U3670" s="25"/>
      <c r="V3670" s="24"/>
      <c r="W3670" s="24"/>
      <c r="X3670" s="26"/>
      <c r="Y3670" s="26"/>
      <c r="Z3670" s="26"/>
      <c r="AA3670" s="26"/>
      <c r="AB3670" s="26"/>
      <c r="AC3670" s="26"/>
      <c r="AD3670" s="26"/>
    </row>
    <row r="3671" spans="1:30" x14ac:dyDescent="0.25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26"/>
      <c r="O3671" s="26"/>
      <c r="P3671" s="26"/>
      <c r="Q3671" s="26"/>
      <c r="R3671" s="26"/>
      <c r="S3671" s="63"/>
      <c r="T3671" s="26"/>
      <c r="U3671" s="25"/>
      <c r="V3671" s="24"/>
      <c r="W3671" s="24"/>
      <c r="X3671" s="26"/>
      <c r="Y3671" s="26"/>
      <c r="Z3671" s="26"/>
      <c r="AA3671" s="26"/>
      <c r="AB3671" s="26"/>
      <c r="AC3671" s="26"/>
      <c r="AD3671" s="26"/>
    </row>
    <row r="3672" spans="1:30" x14ac:dyDescent="0.25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26"/>
      <c r="O3672" s="26"/>
      <c r="P3672" s="26"/>
      <c r="Q3672" s="26"/>
      <c r="R3672" s="26"/>
      <c r="S3672" s="63"/>
      <c r="T3672" s="26"/>
      <c r="U3672" s="25"/>
      <c r="V3672" s="24"/>
      <c r="W3672" s="24"/>
      <c r="X3672" s="26"/>
      <c r="Y3672" s="26"/>
      <c r="Z3672" s="26"/>
      <c r="AA3672" s="26"/>
      <c r="AB3672" s="26"/>
      <c r="AC3672" s="26"/>
      <c r="AD3672" s="26"/>
    </row>
    <row r="3673" spans="1:30" x14ac:dyDescent="0.25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26"/>
      <c r="O3673" s="26"/>
      <c r="P3673" s="26"/>
      <c r="Q3673" s="26"/>
      <c r="R3673" s="26"/>
      <c r="S3673" s="63"/>
      <c r="T3673" s="26"/>
      <c r="U3673" s="34"/>
      <c r="V3673" s="24"/>
      <c r="W3673" s="24"/>
      <c r="X3673" s="26"/>
      <c r="Y3673" s="26"/>
      <c r="Z3673" s="26"/>
      <c r="AA3673" s="26"/>
      <c r="AB3673" s="26"/>
      <c r="AC3673" s="26"/>
      <c r="AD3673" s="26"/>
    </row>
    <row r="3674" spans="1:30" x14ac:dyDescent="0.25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26"/>
      <c r="O3674" s="26"/>
      <c r="P3674" s="26"/>
      <c r="Q3674" s="26"/>
      <c r="R3674" s="26"/>
      <c r="S3674" s="63"/>
      <c r="T3674" s="26"/>
      <c r="U3674" s="25"/>
      <c r="V3674" s="24"/>
      <c r="W3674" s="24"/>
      <c r="X3674" s="26"/>
      <c r="Y3674" s="26"/>
      <c r="Z3674" s="26"/>
      <c r="AA3674" s="26"/>
      <c r="AB3674" s="26"/>
      <c r="AC3674" s="26"/>
      <c r="AD3674" s="26"/>
    </row>
    <row r="3675" spans="1:30" x14ac:dyDescent="0.25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26"/>
      <c r="O3675" s="26"/>
      <c r="P3675" s="26"/>
      <c r="Q3675" s="26"/>
      <c r="R3675" s="26"/>
      <c r="S3675" s="63"/>
      <c r="T3675" s="26"/>
      <c r="U3675" s="25"/>
      <c r="V3675" s="24"/>
      <c r="W3675" s="24"/>
      <c r="X3675" s="26"/>
      <c r="Y3675" s="26"/>
      <c r="Z3675" s="26"/>
      <c r="AA3675" s="26"/>
      <c r="AB3675" s="26"/>
      <c r="AC3675" s="26"/>
      <c r="AD3675" s="26"/>
    </row>
    <row r="3676" spans="1:30" x14ac:dyDescent="0.25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26"/>
      <c r="O3676" s="26"/>
      <c r="P3676" s="26"/>
      <c r="Q3676" s="26"/>
      <c r="R3676" s="26"/>
      <c r="S3676" s="63"/>
      <c r="T3676" s="26"/>
      <c r="U3676" s="25"/>
      <c r="V3676" s="24"/>
      <c r="W3676" s="24"/>
      <c r="X3676" s="26"/>
      <c r="Y3676" s="26"/>
      <c r="Z3676" s="26"/>
      <c r="AA3676" s="26"/>
      <c r="AB3676" s="26"/>
      <c r="AC3676" s="26"/>
      <c r="AD3676" s="26"/>
    </row>
    <row r="3677" spans="1:30" x14ac:dyDescent="0.25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26"/>
      <c r="O3677" s="26"/>
      <c r="P3677" s="26"/>
      <c r="Q3677" s="26"/>
      <c r="R3677" s="26"/>
      <c r="S3677" s="63"/>
      <c r="T3677" s="26"/>
      <c r="U3677" s="25"/>
      <c r="V3677" s="24"/>
      <c r="W3677" s="24"/>
      <c r="X3677" s="26"/>
      <c r="Y3677" s="26"/>
      <c r="Z3677" s="26"/>
      <c r="AA3677" s="26"/>
      <c r="AB3677" s="26"/>
      <c r="AC3677" s="26"/>
      <c r="AD3677" s="26"/>
    </row>
    <row r="3678" spans="1:30" x14ac:dyDescent="0.25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26"/>
      <c r="S3678" s="63"/>
      <c r="T3678" s="26"/>
      <c r="U3678" s="25"/>
      <c r="V3678" s="24"/>
      <c r="W3678" s="24"/>
      <c r="X3678" s="26"/>
      <c r="Y3678" s="26"/>
      <c r="Z3678" s="26"/>
      <c r="AA3678" s="26"/>
      <c r="AB3678" s="26"/>
      <c r="AC3678" s="26"/>
      <c r="AD3678" s="26"/>
    </row>
    <row r="3679" spans="1:30" x14ac:dyDescent="0.25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26"/>
      <c r="O3679" s="26"/>
      <c r="P3679" s="26"/>
      <c r="Q3679" s="26"/>
      <c r="R3679" s="26"/>
      <c r="S3679" s="63"/>
      <c r="T3679" s="26"/>
      <c r="U3679" s="34"/>
      <c r="V3679" s="24"/>
      <c r="W3679" s="24"/>
      <c r="X3679" s="26"/>
      <c r="Y3679" s="26"/>
      <c r="Z3679" s="26"/>
      <c r="AA3679" s="26"/>
      <c r="AB3679" s="26"/>
      <c r="AC3679" s="26"/>
      <c r="AD3679" s="26"/>
    </row>
    <row r="3680" spans="1:30" x14ac:dyDescent="0.25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  <c r="R3680" s="26"/>
      <c r="S3680" s="63"/>
      <c r="T3680" s="26"/>
      <c r="U3680" s="25"/>
      <c r="V3680" s="24"/>
      <c r="W3680" s="24"/>
      <c r="X3680" s="26"/>
      <c r="Y3680" s="26"/>
      <c r="Z3680" s="26"/>
      <c r="AA3680" s="26"/>
      <c r="AB3680" s="26"/>
      <c r="AC3680" s="26"/>
      <c r="AD3680" s="26"/>
    </row>
    <row r="3681" spans="1:30" x14ac:dyDescent="0.25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26"/>
      <c r="O3681" s="26"/>
      <c r="P3681" s="26"/>
      <c r="Q3681" s="26"/>
      <c r="R3681" s="26"/>
      <c r="S3681" s="63"/>
      <c r="T3681" s="26"/>
      <c r="U3681" s="25"/>
      <c r="V3681" s="24"/>
      <c r="W3681" s="24"/>
      <c r="X3681" s="26"/>
      <c r="Y3681" s="26"/>
      <c r="Z3681" s="26"/>
      <c r="AA3681" s="26"/>
      <c r="AB3681" s="26"/>
      <c r="AC3681" s="26"/>
      <c r="AD3681" s="26"/>
    </row>
    <row r="3682" spans="1:30" x14ac:dyDescent="0.25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26"/>
      <c r="O3682" s="26"/>
      <c r="P3682" s="26"/>
      <c r="Q3682" s="26"/>
      <c r="R3682" s="26"/>
      <c r="S3682" s="63"/>
      <c r="T3682" s="26"/>
      <c r="U3682" s="25"/>
      <c r="V3682" s="24"/>
      <c r="W3682" s="24"/>
      <c r="X3682" s="26"/>
      <c r="Y3682" s="26"/>
      <c r="Z3682" s="26"/>
      <c r="AA3682" s="26"/>
      <c r="AB3682" s="26"/>
      <c r="AC3682" s="26"/>
      <c r="AD3682" s="26"/>
    </row>
    <row r="3683" spans="1:30" x14ac:dyDescent="0.25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26"/>
      <c r="O3683" s="26"/>
      <c r="P3683" s="26"/>
      <c r="Q3683" s="26"/>
      <c r="R3683" s="26"/>
      <c r="S3683" s="63"/>
      <c r="T3683" s="26"/>
      <c r="U3683" s="25"/>
      <c r="V3683" s="24"/>
      <c r="W3683" s="24"/>
      <c r="X3683" s="26"/>
      <c r="Y3683" s="26"/>
      <c r="Z3683" s="26"/>
      <c r="AA3683" s="26"/>
      <c r="AB3683" s="26"/>
      <c r="AC3683" s="26"/>
      <c r="AD3683" s="26"/>
    </row>
    <row r="3684" spans="1:30" x14ac:dyDescent="0.25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26"/>
      <c r="O3684" s="26"/>
      <c r="P3684" s="26"/>
      <c r="Q3684" s="26"/>
      <c r="R3684" s="26"/>
      <c r="S3684" s="63"/>
      <c r="T3684" s="26"/>
      <c r="U3684" s="25"/>
      <c r="V3684" s="24"/>
      <c r="W3684" s="24"/>
      <c r="X3684" s="26"/>
      <c r="Y3684" s="26"/>
      <c r="Z3684" s="26"/>
      <c r="AA3684" s="26"/>
      <c r="AB3684" s="26"/>
      <c r="AC3684" s="26"/>
      <c r="AD3684" s="26"/>
    </row>
    <row r="3685" spans="1:30" x14ac:dyDescent="0.25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26"/>
      <c r="O3685" s="26"/>
      <c r="P3685" s="26"/>
      <c r="Q3685" s="26"/>
      <c r="R3685" s="26"/>
      <c r="S3685" s="63"/>
      <c r="T3685" s="26"/>
      <c r="U3685" s="25"/>
      <c r="V3685" s="24"/>
      <c r="W3685" s="24"/>
      <c r="X3685" s="26"/>
      <c r="Y3685" s="26"/>
      <c r="Z3685" s="26"/>
      <c r="AA3685" s="26"/>
      <c r="AB3685" s="26"/>
      <c r="AC3685" s="26"/>
      <c r="AD3685" s="26"/>
    </row>
    <row r="3686" spans="1:30" x14ac:dyDescent="0.25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26"/>
      <c r="O3686" s="26"/>
      <c r="P3686" s="26"/>
      <c r="Q3686" s="26"/>
      <c r="R3686" s="26"/>
      <c r="S3686" s="63"/>
      <c r="T3686" s="26"/>
      <c r="U3686" s="34"/>
      <c r="V3686" s="24"/>
      <c r="W3686" s="24"/>
      <c r="X3686" s="26"/>
      <c r="Y3686" s="26"/>
      <c r="Z3686" s="26"/>
      <c r="AA3686" s="26"/>
      <c r="AB3686" s="26"/>
      <c r="AC3686" s="26"/>
      <c r="AD3686" s="26"/>
    </row>
    <row r="3687" spans="1:30" x14ac:dyDescent="0.25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26"/>
      <c r="O3687" s="26"/>
      <c r="P3687" s="26"/>
      <c r="Q3687" s="26"/>
      <c r="R3687" s="26"/>
      <c r="S3687" s="63"/>
      <c r="T3687" s="26"/>
      <c r="U3687" s="34"/>
      <c r="V3687" s="24"/>
      <c r="W3687" s="24"/>
      <c r="X3687" s="26"/>
      <c r="Y3687" s="26"/>
      <c r="Z3687" s="26"/>
      <c r="AA3687" s="26"/>
      <c r="AB3687" s="26"/>
      <c r="AC3687" s="26"/>
      <c r="AD3687" s="26"/>
    </row>
    <row r="3688" spans="1:30" x14ac:dyDescent="0.25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26"/>
      <c r="O3688" s="26"/>
      <c r="P3688" s="26"/>
      <c r="Q3688" s="26"/>
      <c r="R3688" s="26"/>
      <c r="S3688" s="63"/>
      <c r="T3688" s="26"/>
      <c r="U3688" s="25"/>
      <c r="V3688" s="24"/>
      <c r="W3688" s="24"/>
      <c r="X3688" s="26"/>
      <c r="Y3688" s="26"/>
      <c r="Z3688" s="26"/>
      <c r="AA3688" s="26"/>
      <c r="AB3688" s="26"/>
      <c r="AC3688" s="26"/>
      <c r="AD3688" s="26"/>
    </row>
    <row r="3689" spans="1:30" x14ac:dyDescent="0.25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26"/>
      <c r="O3689" s="26"/>
      <c r="P3689" s="26"/>
      <c r="Q3689" s="26"/>
      <c r="R3689" s="26"/>
      <c r="S3689" s="63"/>
      <c r="T3689" s="26"/>
      <c r="U3689" s="34"/>
      <c r="V3689" s="24"/>
      <c r="W3689" s="24"/>
      <c r="X3689" s="26"/>
      <c r="Y3689" s="26"/>
      <c r="Z3689" s="26"/>
      <c r="AA3689" s="26"/>
      <c r="AB3689" s="26"/>
      <c r="AC3689" s="26"/>
      <c r="AD3689" s="26"/>
    </row>
    <row r="3690" spans="1:30" x14ac:dyDescent="0.25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26"/>
      <c r="O3690" s="26"/>
      <c r="P3690" s="26"/>
      <c r="Q3690" s="26"/>
      <c r="R3690" s="26"/>
      <c r="S3690" s="63"/>
      <c r="T3690" s="26"/>
      <c r="U3690" s="34"/>
      <c r="V3690" s="24"/>
      <c r="W3690" s="24"/>
      <c r="X3690" s="26"/>
      <c r="Y3690" s="26"/>
      <c r="Z3690" s="26"/>
      <c r="AA3690" s="26"/>
      <c r="AB3690" s="26"/>
      <c r="AC3690" s="26"/>
      <c r="AD3690" s="26"/>
    </row>
    <row r="3691" spans="1:30" x14ac:dyDescent="0.25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26"/>
      <c r="O3691" s="26"/>
      <c r="P3691" s="26"/>
      <c r="Q3691" s="26"/>
      <c r="R3691" s="26"/>
      <c r="S3691" s="63"/>
      <c r="T3691" s="26"/>
      <c r="U3691" s="34"/>
      <c r="V3691" s="24"/>
      <c r="W3691" s="24"/>
      <c r="X3691" s="26"/>
      <c r="Y3691" s="26"/>
      <c r="Z3691" s="26"/>
      <c r="AA3691" s="26"/>
      <c r="AB3691" s="26"/>
      <c r="AC3691" s="26"/>
      <c r="AD3691" s="26"/>
    </row>
    <row r="3692" spans="1:30" x14ac:dyDescent="0.25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26"/>
      <c r="O3692" s="26"/>
      <c r="P3692" s="26"/>
      <c r="Q3692" s="26"/>
      <c r="R3692" s="26"/>
      <c r="S3692" s="63"/>
      <c r="T3692" s="26"/>
      <c r="U3692" s="34"/>
      <c r="V3692" s="24"/>
      <c r="W3692" s="24"/>
      <c r="X3692" s="26"/>
      <c r="Y3692" s="26"/>
      <c r="Z3692" s="26"/>
      <c r="AA3692" s="26"/>
      <c r="AB3692" s="26"/>
      <c r="AC3692" s="26"/>
      <c r="AD3692" s="26"/>
    </row>
    <row r="3693" spans="1:30" x14ac:dyDescent="0.25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26"/>
      <c r="O3693" s="26"/>
      <c r="P3693" s="26"/>
      <c r="Q3693" s="26"/>
      <c r="R3693" s="26"/>
      <c r="S3693" s="63"/>
      <c r="T3693" s="26"/>
      <c r="U3693" s="34"/>
      <c r="V3693" s="24"/>
      <c r="W3693" s="24"/>
      <c r="X3693" s="26"/>
      <c r="Y3693" s="26"/>
      <c r="Z3693" s="26"/>
      <c r="AA3693" s="26"/>
      <c r="AB3693" s="26"/>
      <c r="AC3693" s="26"/>
      <c r="AD3693" s="26"/>
    </row>
    <row r="3694" spans="1:30" x14ac:dyDescent="0.25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26"/>
      <c r="O3694" s="26"/>
      <c r="P3694" s="26"/>
      <c r="Q3694" s="26"/>
      <c r="R3694" s="26"/>
      <c r="S3694" s="63"/>
      <c r="T3694" s="26"/>
      <c r="U3694" s="34"/>
      <c r="V3694" s="24"/>
      <c r="W3694" s="24"/>
      <c r="X3694" s="26"/>
      <c r="Y3694" s="26"/>
      <c r="Z3694" s="26"/>
      <c r="AA3694" s="26"/>
      <c r="AB3694" s="26"/>
      <c r="AC3694" s="26"/>
      <c r="AD3694" s="26"/>
    </row>
    <row r="3695" spans="1:30" x14ac:dyDescent="0.25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26"/>
      <c r="O3695" s="26"/>
      <c r="P3695" s="26"/>
      <c r="Q3695" s="26"/>
      <c r="R3695" s="26"/>
      <c r="S3695" s="63"/>
      <c r="T3695" s="26"/>
      <c r="U3695" s="34"/>
      <c r="V3695" s="24"/>
      <c r="W3695" s="24"/>
      <c r="X3695" s="26"/>
      <c r="Y3695" s="26"/>
      <c r="Z3695" s="26"/>
      <c r="AA3695" s="26"/>
      <c r="AB3695" s="26"/>
      <c r="AC3695" s="26"/>
      <c r="AD3695" s="26"/>
    </row>
    <row r="3696" spans="1:30" x14ac:dyDescent="0.25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26"/>
      <c r="O3696" s="26"/>
      <c r="P3696" s="26"/>
      <c r="Q3696" s="26"/>
      <c r="R3696" s="26"/>
      <c r="S3696" s="63"/>
      <c r="T3696" s="26"/>
      <c r="U3696" s="34"/>
      <c r="V3696" s="24"/>
      <c r="W3696" s="24"/>
      <c r="X3696" s="26"/>
      <c r="Y3696" s="26"/>
      <c r="Z3696" s="26"/>
      <c r="AA3696" s="26"/>
      <c r="AB3696" s="26"/>
      <c r="AC3696" s="26"/>
      <c r="AD3696" s="26"/>
    </row>
    <row r="3697" spans="1:30" x14ac:dyDescent="0.25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26"/>
      <c r="O3697" s="26"/>
      <c r="P3697" s="26"/>
      <c r="Q3697" s="26"/>
      <c r="R3697" s="26"/>
      <c r="S3697" s="63"/>
      <c r="T3697" s="26"/>
      <c r="U3697" s="25"/>
      <c r="V3697" s="24"/>
      <c r="W3697" s="24"/>
      <c r="X3697" s="26"/>
      <c r="Y3697" s="26"/>
      <c r="Z3697" s="26"/>
      <c r="AA3697" s="26"/>
      <c r="AB3697" s="26"/>
      <c r="AC3697" s="26"/>
      <c r="AD3697" s="26"/>
    </row>
    <row r="3698" spans="1:30" x14ac:dyDescent="0.25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26"/>
      <c r="O3698" s="26"/>
      <c r="P3698" s="26"/>
      <c r="Q3698" s="26"/>
      <c r="R3698" s="26"/>
      <c r="S3698" s="63"/>
      <c r="T3698" s="26"/>
      <c r="U3698" s="25"/>
      <c r="V3698" s="24"/>
      <c r="W3698" s="24"/>
      <c r="X3698" s="26"/>
      <c r="Y3698" s="26"/>
      <c r="Z3698" s="26"/>
      <c r="AA3698" s="26"/>
      <c r="AB3698" s="26"/>
      <c r="AC3698" s="26"/>
      <c r="AD3698" s="26"/>
    </row>
    <row r="3699" spans="1:30" x14ac:dyDescent="0.25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26"/>
      <c r="O3699" s="26"/>
      <c r="P3699" s="26"/>
      <c r="Q3699" s="26"/>
      <c r="R3699" s="26"/>
      <c r="S3699" s="63"/>
      <c r="T3699" s="26"/>
      <c r="U3699" s="25"/>
      <c r="V3699" s="24"/>
      <c r="W3699" s="24"/>
      <c r="X3699" s="26"/>
      <c r="Y3699" s="26"/>
      <c r="Z3699" s="26"/>
      <c r="AA3699" s="26"/>
      <c r="AB3699" s="26"/>
      <c r="AC3699" s="26"/>
      <c r="AD3699" s="26"/>
    </row>
    <row r="3700" spans="1:30" x14ac:dyDescent="0.25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26"/>
      <c r="S3700" s="63"/>
      <c r="T3700" s="26"/>
      <c r="U3700" s="25"/>
      <c r="V3700" s="24"/>
      <c r="W3700" s="24"/>
      <c r="X3700" s="26"/>
      <c r="Y3700" s="26"/>
      <c r="Z3700" s="26"/>
      <c r="AA3700" s="26"/>
      <c r="AB3700" s="26"/>
      <c r="AC3700" s="26"/>
      <c r="AD3700" s="26"/>
    </row>
    <row r="3701" spans="1:30" x14ac:dyDescent="0.25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26"/>
      <c r="O3701" s="26"/>
      <c r="P3701" s="26"/>
      <c r="Q3701" s="26"/>
      <c r="R3701" s="26"/>
      <c r="S3701" s="63"/>
      <c r="T3701" s="26"/>
      <c r="U3701" s="25"/>
      <c r="V3701" s="24"/>
      <c r="W3701" s="24"/>
      <c r="X3701" s="26"/>
      <c r="Y3701" s="26"/>
      <c r="Z3701" s="26"/>
      <c r="AA3701" s="26"/>
      <c r="AB3701" s="26"/>
      <c r="AC3701" s="26"/>
      <c r="AD3701" s="26"/>
    </row>
    <row r="3702" spans="1:30" x14ac:dyDescent="0.25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26"/>
      <c r="O3702" s="26"/>
      <c r="P3702" s="26"/>
      <c r="Q3702" s="26"/>
      <c r="R3702" s="26"/>
      <c r="S3702" s="63"/>
      <c r="T3702" s="26"/>
      <c r="U3702" s="25"/>
      <c r="V3702" s="24"/>
      <c r="W3702" s="24"/>
      <c r="X3702" s="26"/>
      <c r="Y3702" s="26"/>
      <c r="Z3702" s="26"/>
      <c r="AA3702" s="26"/>
      <c r="AB3702" s="26"/>
      <c r="AC3702" s="26"/>
      <c r="AD3702" s="26"/>
    </row>
    <row r="3703" spans="1:30" x14ac:dyDescent="0.25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26"/>
      <c r="O3703" s="26"/>
      <c r="P3703" s="26"/>
      <c r="Q3703" s="26"/>
      <c r="R3703" s="26"/>
      <c r="S3703" s="63"/>
      <c r="T3703" s="26"/>
      <c r="U3703" s="25"/>
      <c r="V3703" s="24"/>
      <c r="W3703" s="24"/>
      <c r="X3703" s="26"/>
      <c r="Y3703" s="26"/>
      <c r="Z3703" s="26"/>
      <c r="AA3703" s="26"/>
      <c r="AB3703" s="26"/>
      <c r="AC3703" s="26"/>
      <c r="AD3703" s="26"/>
    </row>
    <row r="3704" spans="1:30" x14ac:dyDescent="0.25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26"/>
      <c r="O3704" s="26"/>
      <c r="P3704" s="26"/>
      <c r="Q3704" s="26"/>
      <c r="R3704" s="26"/>
      <c r="S3704" s="63"/>
      <c r="T3704" s="26"/>
      <c r="U3704" s="25"/>
      <c r="V3704" s="24"/>
      <c r="W3704" s="24"/>
      <c r="X3704" s="26"/>
      <c r="Y3704" s="26"/>
      <c r="Z3704" s="26"/>
      <c r="AA3704" s="26"/>
      <c r="AB3704" s="26"/>
      <c r="AC3704" s="26"/>
      <c r="AD3704" s="26"/>
    </row>
    <row r="3705" spans="1:30" x14ac:dyDescent="0.25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26"/>
      <c r="O3705" s="26"/>
      <c r="P3705" s="26"/>
      <c r="Q3705" s="26"/>
      <c r="R3705" s="26"/>
      <c r="S3705" s="63"/>
      <c r="T3705" s="26"/>
      <c r="U3705" s="25"/>
      <c r="V3705" s="24"/>
      <c r="W3705" s="24"/>
      <c r="X3705" s="26"/>
      <c r="Y3705" s="26"/>
      <c r="Z3705" s="26"/>
      <c r="AA3705" s="26"/>
      <c r="AB3705" s="26"/>
      <c r="AC3705" s="26"/>
      <c r="AD3705" s="26"/>
    </row>
    <row r="3706" spans="1:30" x14ac:dyDescent="0.25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26"/>
      <c r="O3706" s="26"/>
      <c r="P3706" s="26"/>
      <c r="Q3706" s="26"/>
      <c r="R3706" s="26"/>
      <c r="S3706" s="63"/>
      <c r="T3706" s="26"/>
      <c r="U3706" s="25"/>
      <c r="V3706" s="24"/>
      <c r="W3706" s="24"/>
      <c r="X3706" s="26"/>
      <c r="Y3706" s="26"/>
      <c r="Z3706" s="26"/>
      <c r="AA3706" s="26"/>
      <c r="AB3706" s="26"/>
      <c r="AC3706" s="26"/>
      <c r="AD3706" s="26"/>
    </row>
    <row r="3707" spans="1:30" x14ac:dyDescent="0.25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26"/>
      <c r="O3707" s="26"/>
      <c r="P3707" s="26"/>
      <c r="Q3707" s="26"/>
      <c r="R3707" s="26"/>
      <c r="S3707" s="63"/>
      <c r="T3707" s="26"/>
      <c r="U3707" s="25"/>
      <c r="V3707" s="24"/>
      <c r="W3707" s="24"/>
      <c r="X3707" s="26"/>
      <c r="Y3707" s="26"/>
      <c r="Z3707" s="26"/>
      <c r="AA3707" s="26"/>
      <c r="AB3707" s="26"/>
      <c r="AC3707" s="26"/>
      <c r="AD3707" s="26"/>
    </row>
    <row r="3708" spans="1:30" x14ac:dyDescent="0.25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26"/>
      <c r="O3708" s="26"/>
      <c r="P3708" s="26"/>
      <c r="Q3708" s="26"/>
      <c r="R3708" s="26"/>
      <c r="S3708" s="63"/>
      <c r="T3708" s="26"/>
      <c r="U3708" s="34"/>
      <c r="V3708" s="24"/>
      <c r="W3708" s="24"/>
      <c r="X3708" s="26"/>
      <c r="Y3708" s="26"/>
      <c r="Z3708" s="26"/>
      <c r="AA3708" s="26"/>
      <c r="AB3708" s="26"/>
      <c r="AC3708" s="26"/>
      <c r="AD3708" s="26"/>
    </row>
    <row r="3709" spans="1:30" x14ac:dyDescent="0.25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26"/>
      <c r="O3709" s="26"/>
      <c r="P3709" s="26"/>
      <c r="Q3709" s="26"/>
      <c r="R3709" s="26"/>
      <c r="S3709" s="63"/>
      <c r="T3709" s="26"/>
      <c r="U3709" s="25"/>
      <c r="V3709" s="24"/>
      <c r="W3709" s="24"/>
      <c r="X3709" s="26"/>
      <c r="Y3709" s="26"/>
      <c r="Z3709" s="26"/>
      <c r="AA3709" s="26"/>
      <c r="AB3709" s="26"/>
      <c r="AC3709" s="26"/>
      <c r="AD3709" s="26"/>
    </row>
    <row r="3710" spans="1:30" x14ac:dyDescent="0.25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26"/>
      <c r="O3710" s="26"/>
      <c r="P3710" s="26"/>
      <c r="Q3710" s="26"/>
      <c r="R3710" s="26"/>
      <c r="S3710" s="63"/>
      <c r="T3710" s="26"/>
      <c r="U3710" s="25"/>
      <c r="V3710" s="24"/>
      <c r="W3710" s="24"/>
      <c r="X3710" s="26"/>
      <c r="Y3710" s="26"/>
      <c r="Z3710" s="26"/>
      <c r="AA3710" s="26"/>
      <c r="AB3710" s="26"/>
      <c r="AC3710" s="26"/>
      <c r="AD3710" s="26"/>
    </row>
    <row r="3711" spans="1:30" x14ac:dyDescent="0.25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26"/>
      <c r="O3711" s="26"/>
      <c r="P3711" s="26"/>
      <c r="Q3711" s="26"/>
      <c r="R3711" s="26"/>
      <c r="S3711" s="63"/>
      <c r="T3711" s="26"/>
      <c r="U3711" s="25"/>
      <c r="V3711" s="24"/>
      <c r="W3711" s="24"/>
      <c r="X3711" s="26"/>
      <c r="Y3711" s="26"/>
      <c r="Z3711" s="26"/>
      <c r="AA3711" s="26"/>
      <c r="AB3711" s="26"/>
      <c r="AC3711" s="26"/>
      <c r="AD3711" s="26"/>
    </row>
    <row r="3712" spans="1:30" x14ac:dyDescent="0.25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26"/>
      <c r="O3712" s="26"/>
      <c r="P3712" s="26"/>
      <c r="Q3712" s="26"/>
      <c r="R3712" s="26"/>
      <c r="S3712" s="63"/>
      <c r="T3712" s="26"/>
      <c r="U3712" s="25"/>
      <c r="V3712" s="24"/>
      <c r="W3712" s="24"/>
      <c r="X3712" s="26"/>
      <c r="Y3712" s="26"/>
      <c r="Z3712" s="26"/>
      <c r="AA3712" s="26"/>
      <c r="AB3712" s="26"/>
      <c r="AC3712" s="26"/>
      <c r="AD3712" s="26"/>
    </row>
    <row r="3713" spans="1:30" x14ac:dyDescent="0.25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26"/>
      <c r="O3713" s="26"/>
      <c r="P3713" s="26"/>
      <c r="Q3713" s="26"/>
      <c r="R3713" s="26"/>
      <c r="S3713" s="63"/>
      <c r="T3713" s="26"/>
      <c r="U3713" s="25"/>
      <c r="V3713" s="24"/>
      <c r="W3713" s="24"/>
      <c r="X3713" s="26"/>
      <c r="Y3713" s="26"/>
      <c r="Z3713" s="26"/>
      <c r="AA3713" s="26"/>
      <c r="AB3713" s="26"/>
      <c r="AC3713" s="26"/>
      <c r="AD3713" s="26"/>
    </row>
    <row r="3714" spans="1:30" x14ac:dyDescent="0.25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26"/>
      <c r="O3714" s="26"/>
      <c r="P3714" s="26"/>
      <c r="Q3714" s="26"/>
      <c r="R3714" s="26"/>
      <c r="S3714" s="63"/>
      <c r="T3714" s="26"/>
      <c r="U3714" s="25"/>
      <c r="V3714" s="24"/>
      <c r="W3714" s="24"/>
      <c r="X3714" s="26"/>
      <c r="Y3714" s="26"/>
      <c r="Z3714" s="26"/>
      <c r="AA3714" s="26"/>
      <c r="AB3714" s="26"/>
      <c r="AC3714" s="26"/>
      <c r="AD3714" s="26"/>
    </row>
    <row r="3715" spans="1:30" x14ac:dyDescent="0.25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26"/>
      <c r="O3715" s="26"/>
      <c r="P3715" s="26"/>
      <c r="Q3715" s="26"/>
      <c r="R3715" s="26"/>
      <c r="S3715" s="63"/>
      <c r="T3715" s="26"/>
      <c r="U3715" s="34"/>
      <c r="V3715" s="24"/>
      <c r="W3715" s="24"/>
      <c r="X3715" s="26"/>
      <c r="Y3715" s="26"/>
      <c r="Z3715" s="26"/>
      <c r="AA3715" s="26"/>
      <c r="AB3715" s="26"/>
      <c r="AC3715" s="26"/>
      <c r="AD3715" s="26"/>
    </row>
    <row r="3716" spans="1:30" x14ac:dyDescent="0.25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26"/>
      <c r="O3716" s="26"/>
      <c r="P3716" s="26"/>
      <c r="Q3716" s="26"/>
      <c r="R3716" s="26"/>
      <c r="S3716" s="63"/>
      <c r="T3716" s="26"/>
      <c r="U3716" s="25"/>
      <c r="V3716" s="24"/>
      <c r="W3716" s="24"/>
      <c r="X3716" s="26"/>
      <c r="Y3716" s="26"/>
      <c r="Z3716" s="26"/>
      <c r="AA3716" s="26"/>
      <c r="AB3716" s="26"/>
      <c r="AC3716" s="26"/>
      <c r="AD3716" s="26"/>
    </row>
    <row r="3717" spans="1:30" x14ac:dyDescent="0.25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26"/>
      <c r="O3717" s="26"/>
      <c r="P3717" s="26"/>
      <c r="Q3717" s="26"/>
      <c r="R3717" s="26"/>
      <c r="S3717" s="63"/>
      <c r="T3717" s="26"/>
      <c r="U3717" s="25"/>
      <c r="V3717" s="24"/>
      <c r="W3717" s="24"/>
      <c r="X3717" s="26"/>
      <c r="Y3717" s="26"/>
      <c r="Z3717" s="26"/>
      <c r="AA3717" s="26"/>
      <c r="AB3717" s="26"/>
      <c r="AC3717" s="26"/>
      <c r="AD3717" s="26"/>
    </row>
    <row r="3718" spans="1:30" x14ac:dyDescent="0.25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26"/>
      <c r="O3718" s="26"/>
      <c r="P3718" s="26"/>
      <c r="Q3718" s="26"/>
      <c r="R3718" s="26"/>
      <c r="S3718" s="63"/>
      <c r="T3718" s="26"/>
      <c r="U3718" s="34"/>
      <c r="V3718" s="24"/>
      <c r="W3718" s="24"/>
      <c r="X3718" s="26"/>
      <c r="Y3718" s="26"/>
      <c r="Z3718" s="26"/>
      <c r="AA3718" s="26"/>
      <c r="AB3718" s="26"/>
      <c r="AC3718" s="26"/>
      <c r="AD3718" s="26"/>
    </row>
    <row r="3719" spans="1:30" x14ac:dyDescent="0.25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26"/>
      <c r="O3719" s="26"/>
      <c r="P3719" s="26"/>
      <c r="Q3719" s="26"/>
      <c r="R3719" s="26"/>
      <c r="S3719" s="63"/>
      <c r="T3719" s="26"/>
      <c r="U3719" s="34"/>
      <c r="V3719" s="24"/>
      <c r="W3719" s="24"/>
      <c r="X3719" s="26"/>
      <c r="Y3719" s="26"/>
      <c r="Z3719" s="26"/>
      <c r="AA3719" s="26"/>
      <c r="AB3719" s="26"/>
      <c r="AC3719" s="26"/>
      <c r="AD3719" s="26"/>
    </row>
    <row r="3720" spans="1:30" x14ac:dyDescent="0.25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26"/>
      <c r="O3720" s="26"/>
      <c r="P3720" s="26"/>
      <c r="Q3720" s="26"/>
      <c r="R3720" s="26"/>
      <c r="S3720" s="63"/>
      <c r="T3720" s="26"/>
      <c r="U3720" s="34"/>
      <c r="V3720" s="24"/>
      <c r="W3720" s="24"/>
      <c r="X3720" s="26"/>
      <c r="Y3720" s="26"/>
      <c r="Z3720" s="26"/>
      <c r="AA3720" s="26"/>
      <c r="AB3720" s="26"/>
      <c r="AC3720" s="26"/>
      <c r="AD3720" s="26"/>
    </row>
    <row r="3721" spans="1:30" x14ac:dyDescent="0.25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26"/>
      <c r="O3721" s="26"/>
      <c r="P3721" s="26"/>
      <c r="Q3721" s="26"/>
      <c r="R3721" s="26"/>
      <c r="S3721" s="63"/>
      <c r="T3721" s="26"/>
      <c r="U3721" s="34"/>
      <c r="V3721" s="24"/>
      <c r="W3721" s="24"/>
      <c r="X3721" s="26"/>
      <c r="Y3721" s="26"/>
      <c r="Z3721" s="26"/>
      <c r="AA3721" s="26"/>
      <c r="AB3721" s="26"/>
      <c r="AC3721" s="26"/>
      <c r="AD3721" s="26"/>
    </row>
    <row r="3722" spans="1:30" x14ac:dyDescent="0.25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26"/>
      <c r="S3722" s="63"/>
      <c r="T3722" s="26"/>
      <c r="U3722" s="34"/>
      <c r="V3722" s="24"/>
      <c r="W3722" s="24"/>
      <c r="X3722" s="26"/>
      <c r="Y3722" s="26"/>
      <c r="Z3722" s="26"/>
      <c r="AA3722" s="26"/>
      <c r="AB3722" s="26"/>
      <c r="AC3722" s="26"/>
      <c r="AD3722" s="26"/>
    </row>
    <row r="3723" spans="1:30" x14ac:dyDescent="0.25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26"/>
      <c r="O3723" s="26"/>
      <c r="P3723" s="26"/>
      <c r="Q3723" s="26"/>
      <c r="R3723" s="26"/>
      <c r="S3723" s="63"/>
      <c r="T3723" s="26"/>
      <c r="U3723" s="34"/>
      <c r="V3723" s="24"/>
      <c r="W3723" s="24"/>
      <c r="X3723" s="26"/>
      <c r="Y3723" s="26"/>
      <c r="Z3723" s="26"/>
      <c r="AA3723" s="26"/>
      <c r="AB3723" s="26"/>
      <c r="AC3723" s="26"/>
      <c r="AD3723" s="26"/>
    </row>
    <row r="3724" spans="1:30" x14ac:dyDescent="0.25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26"/>
      <c r="O3724" s="26"/>
      <c r="P3724" s="26"/>
      <c r="Q3724" s="26"/>
      <c r="R3724" s="26"/>
      <c r="S3724" s="63"/>
      <c r="T3724" s="26"/>
      <c r="U3724" s="34"/>
      <c r="V3724" s="24"/>
      <c r="W3724" s="24"/>
      <c r="X3724" s="26"/>
      <c r="Y3724" s="26"/>
      <c r="Z3724" s="26"/>
      <c r="AA3724" s="26"/>
      <c r="AB3724" s="26"/>
      <c r="AC3724" s="26"/>
      <c r="AD3724" s="26"/>
    </row>
    <row r="3725" spans="1:30" x14ac:dyDescent="0.25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26"/>
      <c r="O3725" s="26"/>
      <c r="P3725" s="26"/>
      <c r="Q3725" s="26"/>
      <c r="R3725" s="26"/>
      <c r="S3725" s="63"/>
      <c r="T3725" s="26"/>
      <c r="U3725" s="34"/>
      <c r="V3725" s="24"/>
      <c r="W3725" s="24"/>
      <c r="X3725" s="26"/>
      <c r="Y3725" s="26"/>
      <c r="Z3725" s="26"/>
      <c r="AA3725" s="26"/>
      <c r="AB3725" s="26"/>
      <c r="AC3725" s="26"/>
      <c r="AD3725" s="26"/>
    </row>
    <row r="3726" spans="1:30" x14ac:dyDescent="0.25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26"/>
      <c r="O3726" s="26"/>
      <c r="P3726" s="26"/>
      <c r="Q3726" s="26"/>
      <c r="R3726" s="26"/>
      <c r="S3726" s="63"/>
      <c r="T3726" s="26"/>
      <c r="U3726" s="34"/>
      <c r="V3726" s="24"/>
      <c r="W3726" s="24"/>
      <c r="X3726" s="26"/>
      <c r="Y3726" s="26"/>
      <c r="Z3726" s="26"/>
      <c r="AA3726" s="26"/>
      <c r="AB3726" s="26"/>
      <c r="AC3726" s="26"/>
      <c r="AD3726" s="26"/>
    </row>
    <row r="3727" spans="1:30" x14ac:dyDescent="0.25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26"/>
      <c r="O3727" s="26"/>
      <c r="P3727" s="26"/>
      <c r="Q3727" s="26"/>
      <c r="R3727" s="26"/>
      <c r="S3727" s="63"/>
      <c r="T3727" s="26"/>
      <c r="U3727" s="34"/>
      <c r="V3727" s="24"/>
      <c r="W3727" s="24"/>
      <c r="X3727" s="26"/>
      <c r="Y3727" s="26"/>
      <c r="Z3727" s="26"/>
      <c r="AA3727" s="26"/>
      <c r="AB3727" s="26"/>
      <c r="AC3727" s="26"/>
      <c r="AD3727" s="26"/>
    </row>
    <row r="3728" spans="1:30" x14ac:dyDescent="0.25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26"/>
      <c r="O3728" s="26"/>
      <c r="P3728" s="26"/>
      <c r="Q3728" s="26"/>
      <c r="R3728" s="26"/>
      <c r="S3728" s="63"/>
      <c r="T3728" s="26"/>
      <c r="U3728" s="25"/>
      <c r="V3728" s="24"/>
      <c r="W3728" s="24"/>
      <c r="X3728" s="26"/>
      <c r="Y3728" s="26"/>
      <c r="Z3728" s="26"/>
      <c r="AA3728" s="26"/>
      <c r="AB3728" s="26"/>
      <c r="AC3728" s="26"/>
      <c r="AD3728" s="26"/>
    </row>
    <row r="3729" spans="1:30" x14ac:dyDescent="0.25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26"/>
      <c r="O3729" s="26"/>
      <c r="P3729" s="26"/>
      <c r="Q3729" s="26"/>
      <c r="R3729" s="26"/>
      <c r="S3729" s="63"/>
      <c r="T3729" s="26"/>
      <c r="U3729" s="34"/>
      <c r="V3729" s="24"/>
      <c r="W3729" s="24"/>
      <c r="X3729" s="26"/>
      <c r="Y3729" s="26"/>
      <c r="Z3729" s="26"/>
      <c r="AA3729" s="26"/>
      <c r="AB3729" s="26"/>
      <c r="AC3729" s="26"/>
      <c r="AD3729" s="26"/>
    </row>
    <row r="3730" spans="1:30" x14ac:dyDescent="0.25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26"/>
      <c r="O3730" s="26"/>
      <c r="P3730" s="26"/>
      <c r="Q3730" s="26"/>
      <c r="R3730" s="26"/>
      <c r="S3730" s="63"/>
      <c r="T3730" s="26"/>
      <c r="U3730" s="34"/>
      <c r="V3730" s="24"/>
      <c r="W3730" s="24"/>
      <c r="X3730" s="26"/>
      <c r="Y3730" s="26"/>
      <c r="Z3730" s="26"/>
      <c r="AA3730" s="26"/>
      <c r="AB3730" s="26"/>
      <c r="AC3730" s="26"/>
      <c r="AD3730" s="26"/>
    </row>
    <row r="3731" spans="1:30" x14ac:dyDescent="0.25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26"/>
      <c r="O3731" s="26"/>
      <c r="P3731" s="26"/>
      <c r="Q3731" s="26"/>
      <c r="R3731" s="26"/>
      <c r="S3731" s="63"/>
      <c r="T3731" s="26"/>
      <c r="U3731" s="34"/>
      <c r="V3731" s="24"/>
      <c r="W3731" s="24"/>
      <c r="X3731" s="26"/>
      <c r="Y3731" s="26"/>
      <c r="Z3731" s="26"/>
      <c r="AA3731" s="26"/>
      <c r="AB3731" s="26"/>
      <c r="AC3731" s="26"/>
      <c r="AD3731" s="26"/>
    </row>
    <row r="3732" spans="1:30" x14ac:dyDescent="0.25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26"/>
      <c r="O3732" s="26"/>
      <c r="P3732" s="26"/>
      <c r="Q3732" s="26"/>
      <c r="R3732" s="26"/>
      <c r="S3732" s="63"/>
      <c r="T3732" s="26"/>
      <c r="U3732" s="34"/>
      <c r="V3732" s="24"/>
      <c r="W3732" s="24"/>
      <c r="X3732" s="26"/>
      <c r="Y3732" s="26"/>
      <c r="Z3732" s="26"/>
      <c r="AA3732" s="26"/>
      <c r="AB3732" s="26"/>
      <c r="AC3732" s="26"/>
      <c r="AD3732" s="26"/>
    </row>
    <row r="3733" spans="1:30" x14ac:dyDescent="0.25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26"/>
      <c r="O3733" s="26"/>
      <c r="P3733" s="26"/>
      <c r="Q3733" s="26"/>
      <c r="R3733" s="26"/>
      <c r="S3733" s="63"/>
      <c r="T3733" s="26"/>
      <c r="U3733" s="25"/>
      <c r="V3733" s="24"/>
      <c r="W3733" s="24"/>
      <c r="X3733" s="26"/>
      <c r="Y3733" s="26"/>
      <c r="Z3733" s="26"/>
      <c r="AA3733" s="26"/>
      <c r="AB3733" s="26"/>
      <c r="AC3733" s="26"/>
      <c r="AD3733" s="26"/>
    </row>
    <row r="3734" spans="1:30" x14ac:dyDescent="0.25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26"/>
      <c r="O3734" s="26"/>
      <c r="P3734" s="26"/>
      <c r="Q3734" s="26"/>
      <c r="R3734" s="26"/>
      <c r="S3734" s="63"/>
      <c r="T3734" s="26"/>
      <c r="U3734" s="25"/>
      <c r="V3734" s="24"/>
      <c r="W3734" s="24"/>
      <c r="X3734" s="26"/>
      <c r="Y3734" s="26"/>
      <c r="Z3734" s="26"/>
      <c r="AA3734" s="26"/>
      <c r="AB3734" s="26"/>
      <c r="AC3734" s="26"/>
      <c r="AD3734" s="26"/>
    </row>
    <row r="3735" spans="1:30" x14ac:dyDescent="0.25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26"/>
      <c r="O3735" s="26"/>
      <c r="P3735" s="26"/>
      <c r="Q3735" s="26"/>
      <c r="R3735" s="26"/>
      <c r="S3735" s="63"/>
      <c r="T3735" s="26"/>
      <c r="U3735" s="25"/>
      <c r="V3735" s="24"/>
      <c r="W3735" s="24"/>
      <c r="X3735" s="26"/>
      <c r="Y3735" s="26"/>
      <c r="Z3735" s="26"/>
      <c r="AA3735" s="26"/>
      <c r="AB3735" s="26"/>
      <c r="AC3735" s="26"/>
      <c r="AD3735" s="26"/>
    </row>
    <row r="3736" spans="1:30" x14ac:dyDescent="0.25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26"/>
      <c r="O3736" s="26"/>
      <c r="P3736" s="26"/>
      <c r="Q3736" s="26"/>
      <c r="R3736" s="26"/>
      <c r="S3736" s="63"/>
      <c r="T3736" s="26"/>
      <c r="U3736" s="25"/>
      <c r="V3736" s="24"/>
      <c r="W3736" s="24"/>
      <c r="X3736" s="26"/>
      <c r="Y3736" s="26"/>
      <c r="Z3736" s="26"/>
      <c r="AA3736" s="26"/>
      <c r="AB3736" s="26"/>
      <c r="AC3736" s="26"/>
      <c r="AD3736" s="26"/>
    </row>
    <row r="3737" spans="1:30" x14ac:dyDescent="0.25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26"/>
      <c r="O3737" s="26"/>
      <c r="P3737" s="26"/>
      <c r="Q3737" s="26"/>
      <c r="R3737" s="26"/>
      <c r="S3737" s="63"/>
      <c r="T3737" s="26"/>
      <c r="U3737" s="25"/>
      <c r="V3737" s="24"/>
      <c r="W3737" s="24"/>
      <c r="X3737" s="26"/>
      <c r="Y3737" s="26"/>
      <c r="Z3737" s="26"/>
      <c r="AA3737" s="26"/>
      <c r="AB3737" s="26"/>
      <c r="AC3737" s="26"/>
      <c r="AD3737" s="26"/>
    </row>
    <row r="3738" spans="1:30" x14ac:dyDescent="0.25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  <c r="R3738" s="26"/>
      <c r="S3738" s="63"/>
      <c r="T3738" s="26"/>
      <c r="U3738" s="25"/>
      <c r="V3738" s="24"/>
      <c r="W3738" s="24"/>
      <c r="X3738" s="26"/>
      <c r="Y3738" s="26"/>
      <c r="Z3738" s="26"/>
      <c r="AA3738" s="26"/>
      <c r="AB3738" s="26"/>
      <c r="AC3738" s="26"/>
      <c r="AD3738" s="26"/>
    </row>
    <row r="3739" spans="1:30" x14ac:dyDescent="0.25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26"/>
      <c r="O3739" s="26"/>
      <c r="P3739" s="26"/>
      <c r="Q3739" s="26"/>
      <c r="R3739" s="26"/>
      <c r="S3739" s="63"/>
      <c r="T3739" s="26"/>
      <c r="U3739" s="25"/>
      <c r="V3739" s="24"/>
      <c r="W3739" s="24"/>
      <c r="X3739" s="26"/>
      <c r="Y3739" s="26"/>
      <c r="Z3739" s="26"/>
      <c r="AA3739" s="26"/>
      <c r="AB3739" s="26"/>
      <c r="AC3739" s="26"/>
      <c r="AD3739" s="26"/>
    </row>
    <row r="3740" spans="1:30" x14ac:dyDescent="0.25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26"/>
      <c r="O3740" s="26"/>
      <c r="P3740" s="26"/>
      <c r="Q3740" s="26"/>
      <c r="R3740" s="26"/>
      <c r="S3740" s="63"/>
      <c r="T3740" s="26"/>
      <c r="U3740" s="33"/>
      <c r="V3740" s="24"/>
      <c r="W3740" s="24"/>
      <c r="X3740" s="26"/>
      <c r="Y3740" s="26"/>
      <c r="Z3740" s="26"/>
      <c r="AA3740" s="26"/>
      <c r="AB3740" s="26"/>
      <c r="AC3740" s="26"/>
      <c r="AD3740" s="26"/>
    </row>
    <row r="3741" spans="1:30" x14ac:dyDescent="0.25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26"/>
      <c r="O3741" s="26"/>
      <c r="P3741" s="26"/>
      <c r="Q3741" s="26"/>
      <c r="R3741" s="26"/>
      <c r="S3741" s="63"/>
      <c r="T3741" s="26"/>
      <c r="U3741" s="33"/>
      <c r="V3741" s="24"/>
      <c r="W3741" s="24"/>
      <c r="X3741" s="26"/>
      <c r="Y3741" s="26"/>
      <c r="Z3741" s="26"/>
      <c r="AA3741" s="26"/>
      <c r="AB3741" s="26"/>
      <c r="AC3741" s="26"/>
      <c r="AD3741" s="26"/>
    </row>
    <row r="3742" spans="1:30" x14ac:dyDescent="0.25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26"/>
      <c r="O3742" s="26"/>
      <c r="P3742" s="26"/>
      <c r="Q3742" s="26"/>
      <c r="R3742" s="26"/>
      <c r="S3742" s="63"/>
      <c r="T3742" s="26"/>
      <c r="U3742" s="25"/>
      <c r="V3742" s="24"/>
      <c r="W3742" s="24"/>
      <c r="X3742" s="26"/>
      <c r="Y3742" s="26"/>
      <c r="Z3742" s="26"/>
      <c r="AA3742" s="26"/>
      <c r="AB3742" s="26"/>
      <c r="AC3742" s="26"/>
      <c r="AD3742" s="26"/>
    </row>
    <row r="3743" spans="1:30" x14ac:dyDescent="0.25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26"/>
      <c r="O3743" s="26"/>
      <c r="P3743" s="26"/>
      <c r="Q3743" s="26"/>
      <c r="R3743" s="26"/>
      <c r="S3743" s="63"/>
      <c r="T3743" s="26"/>
      <c r="U3743" s="27"/>
      <c r="V3743" s="24"/>
      <c r="W3743" s="24"/>
      <c r="X3743" s="26"/>
      <c r="Y3743" s="26"/>
      <c r="Z3743" s="26"/>
      <c r="AA3743" s="26"/>
      <c r="AB3743" s="26"/>
      <c r="AC3743" s="26"/>
      <c r="AD3743" s="26"/>
    </row>
    <row r="3744" spans="1:30" x14ac:dyDescent="0.25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26"/>
      <c r="S3744" s="63"/>
      <c r="T3744" s="26"/>
      <c r="U3744" s="27"/>
      <c r="V3744" s="24"/>
      <c r="W3744" s="24"/>
      <c r="X3744" s="26"/>
      <c r="Y3744" s="26"/>
      <c r="Z3744" s="26"/>
      <c r="AA3744" s="26"/>
      <c r="AB3744" s="26"/>
      <c r="AC3744" s="26"/>
      <c r="AD3744" s="26"/>
    </row>
    <row r="3745" spans="1:30" x14ac:dyDescent="0.25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26"/>
      <c r="O3745" s="26"/>
      <c r="P3745" s="26"/>
      <c r="Q3745" s="26"/>
      <c r="R3745" s="26"/>
      <c r="S3745" s="63"/>
      <c r="T3745" s="26"/>
      <c r="U3745" s="34"/>
      <c r="V3745" s="24"/>
      <c r="W3745" s="24"/>
      <c r="X3745" s="26"/>
      <c r="Y3745" s="26"/>
      <c r="Z3745" s="26"/>
      <c r="AA3745" s="26"/>
      <c r="AB3745" s="26"/>
      <c r="AC3745" s="26"/>
      <c r="AD3745" s="26"/>
    </row>
    <row r="3746" spans="1:30" x14ac:dyDescent="0.25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26"/>
      <c r="O3746" s="26"/>
      <c r="P3746" s="26"/>
      <c r="Q3746" s="26"/>
      <c r="R3746" s="26"/>
      <c r="S3746" s="63"/>
      <c r="T3746" s="26"/>
      <c r="U3746" s="34"/>
      <c r="V3746" s="24"/>
      <c r="W3746" s="24"/>
      <c r="X3746" s="26"/>
      <c r="Y3746" s="26"/>
      <c r="Z3746" s="26"/>
      <c r="AA3746" s="26"/>
      <c r="AB3746" s="26"/>
      <c r="AC3746" s="26"/>
      <c r="AD3746" s="26"/>
    </row>
    <row r="3747" spans="1:30" x14ac:dyDescent="0.25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26"/>
      <c r="O3747" s="26"/>
      <c r="P3747" s="26"/>
      <c r="Q3747" s="26"/>
      <c r="R3747" s="26"/>
      <c r="S3747" s="63"/>
      <c r="T3747" s="26"/>
      <c r="U3747" s="34"/>
      <c r="V3747" s="24"/>
      <c r="W3747" s="24"/>
      <c r="X3747" s="26"/>
      <c r="Y3747" s="26"/>
      <c r="Z3747" s="26"/>
      <c r="AA3747" s="26"/>
      <c r="AB3747" s="26"/>
      <c r="AC3747" s="26"/>
      <c r="AD3747" s="26"/>
    </row>
    <row r="3748" spans="1:30" x14ac:dyDescent="0.25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26"/>
      <c r="O3748" s="26"/>
      <c r="P3748" s="26"/>
      <c r="Q3748" s="26"/>
      <c r="R3748" s="26"/>
      <c r="S3748" s="63"/>
      <c r="T3748" s="26"/>
      <c r="U3748" s="25"/>
      <c r="V3748" s="24"/>
      <c r="W3748" s="24"/>
      <c r="X3748" s="26"/>
      <c r="Y3748" s="26"/>
      <c r="Z3748" s="26"/>
      <c r="AA3748" s="26"/>
      <c r="AB3748" s="26"/>
      <c r="AC3748" s="26"/>
      <c r="AD3748" s="26"/>
    </row>
    <row r="3749" spans="1:30" x14ac:dyDescent="0.25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26"/>
      <c r="O3749" s="26"/>
      <c r="P3749" s="26"/>
      <c r="Q3749" s="26"/>
      <c r="R3749" s="26"/>
      <c r="S3749" s="63"/>
      <c r="T3749" s="26"/>
      <c r="U3749" s="25"/>
      <c r="V3749" s="24"/>
      <c r="W3749" s="24"/>
      <c r="X3749" s="26"/>
      <c r="Y3749" s="26"/>
      <c r="Z3749" s="26"/>
      <c r="AA3749" s="26"/>
      <c r="AB3749" s="26"/>
      <c r="AC3749" s="26"/>
      <c r="AD3749" s="26"/>
    </row>
    <row r="3750" spans="1:30" x14ac:dyDescent="0.25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26"/>
      <c r="O3750" s="26"/>
      <c r="P3750" s="26"/>
      <c r="Q3750" s="26"/>
      <c r="R3750" s="26"/>
      <c r="S3750" s="63"/>
      <c r="T3750" s="26"/>
      <c r="U3750" s="27"/>
      <c r="V3750" s="24"/>
      <c r="W3750" s="24"/>
      <c r="X3750" s="26"/>
      <c r="Y3750" s="26"/>
      <c r="Z3750" s="26"/>
      <c r="AA3750" s="26"/>
      <c r="AB3750" s="26"/>
      <c r="AC3750" s="26"/>
      <c r="AD3750" s="26"/>
    </row>
    <row r="3751" spans="1:30" x14ac:dyDescent="0.25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26"/>
      <c r="O3751" s="26"/>
      <c r="P3751" s="26"/>
      <c r="Q3751" s="26"/>
      <c r="R3751" s="26"/>
      <c r="S3751" s="63"/>
      <c r="T3751" s="26"/>
      <c r="U3751" s="25"/>
      <c r="V3751" s="24"/>
      <c r="W3751" s="24"/>
      <c r="X3751" s="26"/>
      <c r="Y3751" s="26"/>
      <c r="Z3751" s="26"/>
      <c r="AA3751" s="26"/>
      <c r="AB3751" s="26"/>
      <c r="AC3751" s="26"/>
      <c r="AD3751" s="26"/>
    </row>
    <row r="3752" spans="1:30" x14ac:dyDescent="0.25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26"/>
      <c r="O3752" s="26"/>
      <c r="P3752" s="26"/>
      <c r="Q3752" s="26"/>
      <c r="R3752" s="26"/>
      <c r="S3752" s="63"/>
      <c r="T3752" s="26"/>
      <c r="U3752" s="27"/>
      <c r="V3752" s="24"/>
      <c r="W3752" s="24"/>
      <c r="X3752" s="26"/>
      <c r="Y3752" s="26"/>
      <c r="Z3752" s="26"/>
      <c r="AA3752" s="26"/>
      <c r="AB3752" s="26"/>
      <c r="AC3752" s="26"/>
      <c r="AD3752" s="26"/>
    </row>
    <row r="3753" spans="1:30" x14ac:dyDescent="0.25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26"/>
      <c r="O3753" s="26"/>
      <c r="P3753" s="26"/>
      <c r="Q3753" s="26"/>
      <c r="R3753" s="26"/>
      <c r="S3753" s="63"/>
      <c r="T3753" s="26"/>
      <c r="U3753" s="27"/>
      <c r="V3753" s="24"/>
      <c r="W3753" s="24"/>
      <c r="X3753" s="26"/>
      <c r="Y3753" s="26"/>
      <c r="Z3753" s="26"/>
      <c r="AA3753" s="26"/>
      <c r="AB3753" s="26"/>
      <c r="AC3753" s="26"/>
      <c r="AD3753" s="26"/>
    </row>
    <row r="3754" spans="1:30" x14ac:dyDescent="0.25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26"/>
      <c r="S3754" s="63"/>
      <c r="T3754" s="26"/>
      <c r="U3754" s="27"/>
      <c r="V3754" s="24"/>
      <c r="W3754" s="24"/>
      <c r="X3754" s="26"/>
      <c r="Y3754" s="26"/>
      <c r="Z3754" s="26"/>
      <c r="AA3754" s="26"/>
      <c r="AB3754" s="26"/>
      <c r="AC3754" s="26"/>
      <c r="AD3754" s="26"/>
    </row>
    <row r="3755" spans="1:30" x14ac:dyDescent="0.25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26"/>
      <c r="S3755" s="63"/>
      <c r="T3755" s="26"/>
      <c r="U3755" s="34"/>
      <c r="V3755" s="24"/>
      <c r="W3755" s="24"/>
      <c r="X3755" s="26"/>
      <c r="Y3755" s="26"/>
      <c r="Z3755" s="26"/>
      <c r="AA3755" s="26"/>
      <c r="AB3755" s="26"/>
      <c r="AC3755" s="26"/>
      <c r="AD3755" s="26"/>
    </row>
    <row r="3756" spans="1:30" x14ac:dyDescent="0.25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26"/>
      <c r="O3756" s="26"/>
      <c r="P3756" s="26"/>
      <c r="Q3756" s="26"/>
      <c r="R3756" s="26"/>
      <c r="S3756" s="63"/>
      <c r="T3756" s="26"/>
      <c r="U3756" s="25"/>
      <c r="V3756" s="24"/>
      <c r="W3756" s="24"/>
      <c r="X3756" s="26"/>
      <c r="Y3756" s="26"/>
      <c r="Z3756" s="26"/>
      <c r="AA3756" s="26"/>
      <c r="AB3756" s="26"/>
      <c r="AC3756" s="26"/>
      <c r="AD3756" s="26"/>
    </row>
    <row r="3757" spans="1:30" x14ac:dyDescent="0.25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26"/>
      <c r="O3757" s="26"/>
      <c r="P3757" s="26"/>
      <c r="Q3757" s="26"/>
      <c r="R3757" s="26"/>
      <c r="S3757" s="63"/>
      <c r="T3757" s="26"/>
      <c r="U3757" s="27"/>
      <c r="V3757" s="24"/>
      <c r="W3757" s="24"/>
      <c r="X3757" s="26"/>
      <c r="Y3757" s="26"/>
      <c r="Z3757" s="26"/>
      <c r="AA3757" s="26"/>
      <c r="AB3757" s="26"/>
      <c r="AC3757" s="26"/>
      <c r="AD3757" s="26"/>
    </row>
    <row r="3758" spans="1:30" x14ac:dyDescent="0.25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26"/>
      <c r="O3758" s="26"/>
      <c r="P3758" s="26"/>
      <c r="Q3758" s="26"/>
      <c r="R3758" s="26"/>
      <c r="S3758" s="63"/>
      <c r="T3758" s="26"/>
      <c r="U3758" s="25"/>
      <c r="V3758" s="24"/>
      <c r="W3758" s="24"/>
      <c r="X3758" s="26"/>
      <c r="Y3758" s="26"/>
      <c r="Z3758" s="26"/>
      <c r="AA3758" s="26"/>
      <c r="AB3758" s="26"/>
      <c r="AC3758" s="26"/>
      <c r="AD3758" s="26"/>
    </row>
    <row r="3759" spans="1:30" x14ac:dyDescent="0.25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26"/>
      <c r="O3759" s="26"/>
      <c r="P3759" s="26"/>
      <c r="Q3759" s="26"/>
      <c r="R3759" s="26"/>
      <c r="S3759" s="63"/>
      <c r="T3759" s="26"/>
      <c r="U3759" s="34"/>
      <c r="V3759" s="24"/>
      <c r="W3759" s="24"/>
      <c r="X3759" s="26"/>
      <c r="Y3759" s="26"/>
      <c r="Z3759" s="26"/>
      <c r="AA3759" s="26"/>
      <c r="AB3759" s="26"/>
      <c r="AC3759" s="26"/>
      <c r="AD3759" s="26"/>
    </row>
    <row r="3760" spans="1:30" x14ac:dyDescent="0.25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26"/>
      <c r="O3760" s="26"/>
      <c r="P3760" s="26"/>
      <c r="Q3760" s="26"/>
      <c r="R3760" s="26"/>
      <c r="S3760" s="63"/>
      <c r="T3760" s="26"/>
      <c r="U3760" s="25"/>
      <c r="V3760" s="24"/>
      <c r="W3760" s="24"/>
      <c r="X3760" s="26"/>
      <c r="Y3760" s="26"/>
      <c r="Z3760" s="26"/>
      <c r="AA3760" s="26"/>
      <c r="AB3760" s="26"/>
      <c r="AC3760" s="26"/>
      <c r="AD3760" s="26"/>
    </row>
    <row r="3761" spans="1:30" x14ac:dyDescent="0.25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26"/>
      <c r="O3761" s="26"/>
      <c r="P3761" s="26"/>
      <c r="Q3761" s="26"/>
      <c r="R3761" s="26"/>
      <c r="S3761" s="63"/>
      <c r="T3761" s="26"/>
      <c r="U3761" s="34"/>
      <c r="V3761" s="24"/>
      <c r="W3761" s="24"/>
      <c r="X3761" s="26"/>
      <c r="Y3761" s="26"/>
      <c r="Z3761" s="26"/>
      <c r="AA3761" s="26"/>
      <c r="AB3761" s="26"/>
      <c r="AC3761" s="26"/>
      <c r="AD3761" s="26"/>
    </row>
    <row r="3762" spans="1:30" x14ac:dyDescent="0.25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26"/>
      <c r="O3762" s="26"/>
      <c r="P3762" s="26"/>
      <c r="Q3762" s="26"/>
      <c r="R3762" s="26"/>
      <c r="S3762" s="63"/>
      <c r="T3762" s="26"/>
      <c r="U3762" s="25"/>
      <c r="V3762" s="24"/>
      <c r="W3762" s="24"/>
      <c r="X3762" s="26"/>
      <c r="Y3762" s="26"/>
      <c r="Z3762" s="26"/>
      <c r="AA3762" s="26"/>
      <c r="AB3762" s="26"/>
      <c r="AC3762" s="26"/>
      <c r="AD3762" s="26"/>
    </row>
    <row r="3763" spans="1:30" x14ac:dyDescent="0.25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26"/>
      <c r="O3763" s="26"/>
      <c r="P3763" s="26"/>
      <c r="Q3763" s="26"/>
      <c r="R3763" s="26"/>
      <c r="S3763" s="63"/>
      <c r="T3763" s="26"/>
      <c r="U3763" s="25"/>
      <c r="V3763" s="24"/>
      <c r="W3763" s="24"/>
      <c r="X3763" s="26"/>
      <c r="Y3763" s="26"/>
      <c r="Z3763" s="26"/>
      <c r="AA3763" s="26"/>
      <c r="AB3763" s="26"/>
      <c r="AC3763" s="26"/>
      <c r="AD3763" s="26"/>
    </row>
    <row r="3764" spans="1:30" x14ac:dyDescent="0.25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26"/>
      <c r="O3764" s="26"/>
      <c r="P3764" s="26"/>
      <c r="Q3764" s="26"/>
      <c r="R3764" s="26"/>
      <c r="S3764" s="63"/>
      <c r="T3764" s="26"/>
      <c r="U3764" s="25"/>
      <c r="V3764" s="24"/>
      <c r="W3764" s="24"/>
      <c r="X3764" s="26"/>
      <c r="Y3764" s="26"/>
      <c r="Z3764" s="26"/>
      <c r="AA3764" s="26"/>
      <c r="AB3764" s="26"/>
      <c r="AC3764" s="26"/>
      <c r="AD3764" s="26"/>
    </row>
    <row r="3765" spans="1:30" x14ac:dyDescent="0.25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26"/>
      <c r="O3765" s="26"/>
      <c r="P3765" s="26"/>
      <c r="Q3765" s="26"/>
      <c r="R3765" s="26"/>
      <c r="S3765" s="63"/>
      <c r="T3765" s="26"/>
      <c r="U3765" s="25"/>
      <c r="V3765" s="24"/>
      <c r="W3765" s="24"/>
      <c r="X3765" s="26"/>
      <c r="Y3765" s="26"/>
      <c r="Z3765" s="26"/>
      <c r="AA3765" s="26"/>
      <c r="AB3765" s="26"/>
      <c r="AC3765" s="26"/>
      <c r="AD3765" s="26"/>
    </row>
    <row r="3766" spans="1:30" x14ac:dyDescent="0.25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26"/>
      <c r="S3766" s="63"/>
      <c r="T3766" s="26"/>
      <c r="U3766" s="25"/>
      <c r="V3766" s="24"/>
      <c r="W3766" s="24"/>
      <c r="X3766" s="26"/>
      <c r="Y3766" s="26"/>
      <c r="Z3766" s="26"/>
      <c r="AA3766" s="26"/>
      <c r="AB3766" s="26"/>
      <c r="AC3766" s="26"/>
      <c r="AD3766" s="26"/>
    </row>
    <row r="3767" spans="1:30" x14ac:dyDescent="0.25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26"/>
      <c r="O3767" s="26"/>
      <c r="P3767" s="26"/>
      <c r="Q3767" s="26"/>
      <c r="R3767" s="26"/>
      <c r="S3767" s="63"/>
      <c r="T3767" s="26"/>
      <c r="U3767" s="34"/>
      <c r="V3767" s="24"/>
      <c r="W3767" s="24"/>
      <c r="X3767" s="26"/>
      <c r="Y3767" s="26"/>
      <c r="Z3767" s="26"/>
      <c r="AA3767" s="26"/>
      <c r="AB3767" s="26"/>
      <c r="AC3767" s="26"/>
      <c r="AD3767" s="26"/>
    </row>
    <row r="3768" spans="1:30" x14ac:dyDescent="0.25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26"/>
      <c r="O3768" s="26"/>
      <c r="P3768" s="26"/>
      <c r="Q3768" s="26"/>
      <c r="R3768" s="26"/>
      <c r="S3768" s="63"/>
      <c r="T3768" s="26"/>
      <c r="U3768" s="25"/>
      <c r="V3768" s="24"/>
      <c r="W3768" s="24"/>
      <c r="X3768" s="26"/>
      <c r="Y3768" s="26"/>
      <c r="Z3768" s="26"/>
      <c r="AA3768" s="26"/>
      <c r="AB3768" s="26"/>
      <c r="AC3768" s="26"/>
      <c r="AD3768" s="26"/>
    </row>
    <row r="3769" spans="1:30" x14ac:dyDescent="0.25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26"/>
      <c r="O3769" s="26"/>
      <c r="P3769" s="26"/>
      <c r="Q3769" s="26"/>
      <c r="R3769" s="26"/>
      <c r="S3769" s="63"/>
      <c r="T3769" s="26"/>
      <c r="U3769" s="27"/>
      <c r="V3769" s="24"/>
      <c r="W3769" s="24"/>
      <c r="X3769" s="26"/>
      <c r="Y3769" s="26"/>
      <c r="Z3769" s="26"/>
      <c r="AA3769" s="26"/>
      <c r="AB3769" s="26"/>
      <c r="AC3769" s="26"/>
      <c r="AD3769" s="26"/>
    </row>
    <row r="3770" spans="1:30" x14ac:dyDescent="0.25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26"/>
      <c r="O3770" s="26"/>
      <c r="P3770" s="26"/>
      <c r="Q3770" s="26"/>
      <c r="R3770" s="26"/>
      <c r="S3770" s="63"/>
      <c r="T3770" s="26"/>
      <c r="U3770" s="27"/>
      <c r="V3770" s="24"/>
      <c r="W3770" s="24"/>
      <c r="X3770" s="26"/>
      <c r="Y3770" s="26"/>
      <c r="Z3770" s="26"/>
      <c r="AA3770" s="26"/>
      <c r="AB3770" s="26"/>
      <c r="AC3770" s="26"/>
      <c r="AD3770" s="26"/>
    </row>
    <row r="3771" spans="1:30" x14ac:dyDescent="0.25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26"/>
      <c r="O3771" s="26"/>
      <c r="P3771" s="26"/>
      <c r="Q3771" s="26"/>
      <c r="R3771" s="26"/>
      <c r="S3771" s="63"/>
      <c r="T3771" s="26"/>
      <c r="U3771" s="34"/>
      <c r="V3771" s="24"/>
      <c r="W3771" s="24"/>
      <c r="X3771" s="26"/>
      <c r="Y3771" s="26"/>
      <c r="Z3771" s="26"/>
      <c r="AA3771" s="26"/>
      <c r="AB3771" s="26"/>
      <c r="AC3771" s="26"/>
      <c r="AD3771" s="26"/>
    </row>
    <row r="3772" spans="1:30" x14ac:dyDescent="0.25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26"/>
      <c r="O3772" s="26"/>
      <c r="P3772" s="26"/>
      <c r="Q3772" s="26"/>
      <c r="R3772" s="26"/>
      <c r="S3772" s="63"/>
      <c r="T3772" s="26"/>
      <c r="U3772" s="34"/>
      <c r="V3772" s="24"/>
      <c r="W3772" s="24"/>
      <c r="X3772" s="26"/>
      <c r="Y3772" s="26"/>
      <c r="Z3772" s="26"/>
      <c r="AA3772" s="26"/>
      <c r="AB3772" s="26"/>
      <c r="AC3772" s="26"/>
      <c r="AD3772" s="26"/>
    </row>
    <row r="3773" spans="1:30" x14ac:dyDescent="0.25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26"/>
      <c r="O3773" s="26"/>
      <c r="P3773" s="26"/>
      <c r="Q3773" s="26"/>
      <c r="R3773" s="26"/>
      <c r="S3773" s="63"/>
      <c r="T3773" s="26"/>
      <c r="U3773" s="34"/>
      <c r="V3773" s="24"/>
      <c r="W3773" s="24"/>
      <c r="X3773" s="26"/>
      <c r="Y3773" s="26"/>
      <c r="Z3773" s="26"/>
      <c r="AA3773" s="26"/>
      <c r="AB3773" s="26"/>
      <c r="AC3773" s="26"/>
      <c r="AD3773" s="26"/>
    </row>
    <row r="3774" spans="1:30" x14ac:dyDescent="0.25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26"/>
      <c r="O3774" s="26"/>
      <c r="P3774" s="26"/>
      <c r="Q3774" s="26"/>
      <c r="R3774" s="26"/>
      <c r="S3774" s="63"/>
      <c r="T3774" s="26"/>
      <c r="U3774" s="34"/>
      <c r="V3774" s="24"/>
      <c r="W3774" s="24"/>
      <c r="X3774" s="26"/>
      <c r="Y3774" s="26"/>
      <c r="Z3774" s="26"/>
      <c r="AA3774" s="26"/>
      <c r="AB3774" s="26"/>
      <c r="AC3774" s="26"/>
      <c r="AD3774" s="26"/>
    </row>
    <row r="3775" spans="1:30" x14ac:dyDescent="0.25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26"/>
      <c r="O3775" s="26"/>
      <c r="P3775" s="26"/>
      <c r="Q3775" s="26"/>
      <c r="R3775" s="26"/>
      <c r="S3775" s="63"/>
      <c r="T3775" s="26"/>
      <c r="U3775" s="34"/>
      <c r="V3775" s="24"/>
      <c r="W3775" s="24"/>
      <c r="X3775" s="26"/>
      <c r="Y3775" s="26"/>
      <c r="Z3775" s="26"/>
      <c r="AA3775" s="26"/>
      <c r="AB3775" s="26"/>
      <c r="AC3775" s="26"/>
      <c r="AD3775" s="26"/>
    </row>
    <row r="3776" spans="1:30" x14ac:dyDescent="0.25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26"/>
      <c r="O3776" s="26"/>
      <c r="P3776" s="26"/>
      <c r="Q3776" s="26"/>
      <c r="R3776" s="26"/>
      <c r="S3776" s="63"/>
      <c r="T3776" s="26"/>
      <c r="U3776" s="34"/>
      <c r="V3776" s="24"/>
      <c r="W3776" s="24"/>
      <c r="X3776" s="26"/>
      <c r="Y3776" s="26"/>
      <c r="Z3776" s="26"/>
      <c r="AA3776" s="26"/>
      <c r="AB3776" s="26"/>
      <c r="AC3776" s="26"/>
      <c r="AD3776" s="26"/>
    </row>
    <row r="3777" spans="1:30" x14ac:dyDescent="0.25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26"/>
      <c r="O3777" s="26"/>
      <c r="P3777" s="26"/>
      <c r="Q3777" s="26"/>
      <c r="R3777" s="26"/>
      <c r="S3777" s="63"/>
      <c r="T3777" s="26"/>
      <c r="U3777" s="34"/>
      <c r="V3777" s="24"/>
      <c r="W3777" s="24"/>
      <c r="X3777" s="26"/>
      <c r="Y3777" s="26"/>
      <c r="Z3777" s="26"/>
      <c r="AA3777" s="26"/>
      <c r="AB3777" s="26"/>
      <c r="AC3777" s="26"/>
      <c r="AD3777" s="26"/>
    </row>
    <row r="3778" spans="1:30" x14ac:dyDescent="0.25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26"/>
      <c r="O3778" s="26"/>
      <c r="P3778" s="26"/>
      <c r="Q3778" s="26"/>
      <c r="R3778" s="26"/>
      <c r="S3778" s="63"/>
      <c r="T3778" s="26"/>
      <c r="U3778" s="25"/>
      <c r="V3778" s="24"/>
      <c r="W3778" s="24"/>
      <c r="X3778" s="26"/>
      <c r="Y3778" s="26"/>
      <c r="Z3778" s="26"/>
      <c r="AA3778" s="26"/>
      <c r="AB3778" s="26"/>
      <c r="AC3778" s="26"/>
      <c r="AD3778" s="26"/>
    </row>
    <row r="3779" spans="1:30" x14ac:dyDescent="0.25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26"/>
      <c r="O3779" s="26"/>
      <c r="P3779" s="26"/>
      <c r="Q3779" s="26"/>
      <c r="R3779" s="26"/>
      <c r="S3779" s="63"/>
      <c r="T3779" s="26"/>
      <c r="U3779" s="25"/>
      <c r="V3779" s="24"/>
      <c r="W3779" s="24"/>
      <c r="X3779" s="26"/>
      <c r="Y3779" s="26"/>
      <c r="Z3779" s="26"/>
      <c r="AA3779" s="26"/>
      <c r="AB3779" s="26"/>
      <c r="AC3779" s="26"/>
      <c r="AD3779" s="26"/>
    </row>
    <row r="3780" spans="1:30" x14ac:dyDescent="0.25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26"/>
      <c r="O3780" s="26"/>
      <c r="P3780" s="26"/>
      <c r="Q3780" s="26"/>
      <c r="R3780" s="26"/>
      <c r="S3780" s="63"/>
      <c r="T3780" s="26"/>
      <c r="U3780" s="25"/>
      <c r="V3780" s="24"/>
      <c r="W3780" s="24"/>
      <c r="X3780" s="26"/>
      <c r="Y3780" s="26"/>
      <c r="Z3780" s="26"/>
      <c r="AA3780" s="26"/>
      <c r="AB3780" s="26"/>
      <c r="AC3780" s="26"/>
      <c r="AD3780" s="26"/>
    </row>
    <row r="3781" spans="1:30" x14ac:dyDescent="0.25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26"/>
      <c r="O3781" s="26"/>
      <c r="P3781" s="26"/>
      <c r="Q3781" s="26"/>
      <c r="R3781" s="26"/>
      <c r="S3781" s="63"/>
      <c r="T3781" s="26"/>
      <c r="U3781" s="25"/>
      <c r="V3781" s="24"/>
      <c r="W3781" s="24"/>
      <c r="X3781" s="26"/>
      <c r="Y3781" s="26"/>
      <c r="Z3781" s="26"/>
      <c r="AA3781" s="26"/>
      <c r="AB3781" s="26"/>
      <c r="AC3781" s="26"/>
      <c r="AD3781" s="26"/>
    </row>
    <row r="3782" spans="1:30" x14ac:dyDescent="0.25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26"/>
      <c r="O3782" s="26"/>
      <c r="P3782" s="26"/>
      <c r="Q3782" s="26"/>
      <c r="R3782" s="26"/>
      <c r="S3782" s="63"/>
      <c r="T3782" s="26"/>
      <c r="U3782" s="25"/>
      <c r="V3782" s="24"/>
      <c r="W3782" s="24"/>
      <c r="X3782" s="26"/>
      <c r="Y3782" s="26"/>
      <c r="Z3782" s="26"/>
      <c r="AA3782" s="26"/>
      <c r="AB3782" s="26"/>
      <c r="AC3782" s="26"/>
      <c r="AD3782" s="26"/>
    </row>
    <row r="3783" spans="1:30" x14ac:dyDescent="0.25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26"/>
      <c r="O3783" s="26"/>
      <c r="P3783" s="26"/>
      <c r="Q3783" s="26"/>
      <c r="R3783" s="26"/>
      <c r="S3783" s="63"/>
      <c r="T3783" s="26"/>
      <c r="U3783" s="25"/>
      <c r="V3783" s="24"/>
      <c r="W3783" s="24"/>
      <c r="X3783" s="26"/>
      <c r="Y3783" s="26"/>
      <c r="Z3783" s="26"/>
      <c r="AA3783" s="26"/>
      <c r="AB3783" s="26"/>
      <c r="AC3783" s="26"/>
      <c r="AD3783" s="26"/>
    </row>
    <row r="3784" spans="1:30" x14ac:dyDescent="0.25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26"/>
      <c r="O3784" s="26"/>
      <c r="P3784" s="26"/>
      <c r="Q3784" s="26"/>
      <c r="R3784" s="26"/>
      <c r="S3784" s="63"/>
      <c r="T3784" s="26"/>
      <c r="U3784" s="25"/>
      <c r="V3784" s="24"/>
      <c r="W3784" s="24"/>
      <c r="X3784" s="26"/>
      <c r="Y3784" s="26"/>
      <c r="Z3784" s="26"/>
      <c r="AA3784" s="26"/>
      <c r="AB3784" s="26"/>
      <c r="AC3784" s="26"/>
      <c r="AD3784" s="26"/>
    </row>
    <row r="3785" spans="1:30" x14ac:dyDescent="0.25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26"/>
      <c r="O3785" s="26"/>
      <c r="P3785" s="26"/>
      <c r="Q3785" s="26"/>
      <c r="R3785" s="26"/>
      <c r="S3785" s="63"/>
      <c r="T3785" s="26"/>
      <c r="U3785" s="25"/>
      <c r="V3785" s="24"/>
      <c r="W3785" s="24"/>
      <c r="X3785" s="26"/>
      <c r="Y3785" s="26"/>
      <c r="Z3785" s="26"/>
      <c r="AA3785" s="26"/>
      <c r="AB3785" s="26"/>
      <c r="AC3785" s="26"/>
      <c r="AD3785" s="26"/>
    </row>
    <row r="3786" spans="1:30" x14ac:dyDescent="0.25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26"/>
      <c r="O3786" s="26"/>
      <c r="P3786" s="26"/>
      <c r="Q3786" s="26"/>
      <c r="R3786" s="26"/>
      <c r="S3786" s="63"/>
      <c r="T3786" s="26"/>
      <c r="U3786" s="25"/>
      <c r="V3786" s="24"/>
      <c r="W3786" s="24"/>
      <c r="X3786" s="26"/>
      <c r="Y3786" s="26"/>
      <c r="Z3786" s="26"/>
      <c r="AA3786" s="26"/>
      <c r="AB3786" s="26"/>
      <c r="AC3786" s="26"/>
      <c r="AD3786" s="26"/>
    </row>
    <row r="3787" spans="1:30" x14ac:dyDescent="0.25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26"/>
      <c r="O3787" s="26"/>
      <c r="P3787" s="26"/>
      <c r="Q3787" s="26"/>
      <c r="R3787" s="26"/>
      <c r="S3787" s="63"/>
      <c r="T3787" s="26"/>
      <c r="U3787" s="34"/>
      <c r="V3787" s="24"/>
      <c r="W3787" s="24"/>
      <c r="X3787" s="26"/>
      <c r="Y3787" s="26"/>
      <c r="Z3787" s="26"/>
      <c r="AA3787" s="26"/>
      <c r="AB3787" s="26"/>
      <c r="AC3787" s="26"/>
      <c r="AD3787" s="26"/>
    </row>
    <row r="3788" spans="1:30" x14ac:dyDescent="0.25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26"/>
      <c r="S3788" s="63"/>
      <c r="T3788" s="26"/>
      <c r="U3788" s="33"/>
      <c r="V3788" s="24"/>
      <c r="W3788" s="24"/>
      <c r="X3788" s="26"/>
      <c r="Y3788" s="26"/>
      <c r="Z3788" s="26"/>
      <c r="AA3788" s="26"/>
      <c r="AB3788" s="26"/>
      <c r="AC3788" s="26"/>
      <c r="AD3788" s="26"/>
    </row>
    <row r="3789" spans="1:30" x14ac:dyDescent="0.25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26"/>
      <c r="O3789" s="26"/>
      <c r="P3789" s="26"/>
      <c r="Q3789" s="26"/>
      <c r="R3789" s="26"/>
      <c r="S3789" s="63"/>
      <c r="T3789" s="26"/>
      <c r="U3789" s="33"/>
      <c r="V3789" s="24"/>
      <c r="W3789" s="24"/>
      <c r="X3789" s="26"/>
      <c r="Y3789" s="26"/>
      <c r="Z3789" s="26"/>
      <c r="AA3789" s="26"/>
      <c r="AB3789" s="26"/>
      <c r="AC3789" s="26"/>
      <c r="AD3789" s="26"/>
    </row>
    <row r="3790" spans="1:30" x14ac:dyDescent="0.25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26"/>
      <c r="O3790" s="26"/>
      <c r="P3790" s="26"/>
      <c r="Q3790" s="26"/>
      <c r="R3790" s="26"/>
      <c r="S3790" s="63"/>
      <c r="T3790" s="26"/>
      <c r="U3790" s="33"/>
      <c r="V3790" s="24"/>
      <c r="W3790" s="24"/>
      <c r="X3790" s="26"/>
      <c r="Y3790" s="26"/>
      <c r="Z3790" s="26"/>
      <c r="AA3790" s="26"/>
      <c r="AB3790" s="26"/>
      <c r="AC3790" s="26"/>
      <c r="AD3790" s="26"/>
    </row>
    <row r="3791" spans="1:30" x14ac:dyDescent="0.25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26"/>
      <c r="O3791" s="26"/>
      <c r="P3791" s="26"/>
      <c r="Q3791" s="26"/>
      <c r="R3791" s="26"/>
      <c r="S3791" s="63"/>
      <c r="T3791" s="26"/>
      <c r="U3791" s="33"/>
      <c r="V3791" s="24"/>
      <c r="W3791" s="24"/>
      <c r="X3791" s="26"/>
      <c r="Y3791" s="26"/>
      <c r="Z3791" s="26"/>
      <c r="AA3791" s="26"/>
      <c r="AB3791" s="26"/>
      <c r="AC3791" s="26"/>
      <c r="AD3791" s="26"/>
    </row>
    <row r="3792" spans="1:30" x14ac:dyDescent="0.25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26"/>
      <c r="O3792" s="26"/>
      <c r="P3792" s="26"/>
      <c r="Q3792" s="26"/>
      <c r="R3792" s="26"/>
      <c r="S3792" s="63"/>
      <c r="T3792" s="26"/>
      <c r="U3792" s="33"/>
      <c r="V3792" s="24"/>
      <c r="W3792" s="24"/>
      <c r="X3792" s="26"/>
      <c r="Y3792" s="26"/>
      <c r="Z3792" s="26"/>
      <c r="AA3792" s="26"/>
      <c r="AB3792" s="26"/>
      <c r="AC3792" s="26"/>
      <c r="AD3792" s="26"/>
    </row>
    <row r="3793" spans="1:30" x14ac:dyDescent="0.25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26"/>
      <c r="O3793" s="26"/>
      <c r="P3793" s="26"/>
      <c r="Q3793" s="26"/>
      <c r="R3793" s="26"/>
      <c r="S3793" s="63"/>
      <c r="T3793" s="26"/>
      <c r="U3793" s="25"/>
      <c r="V3793" s="24"/>
      <c r="W3793" s="24"/>
      <c r="X3793" s="26"/>
      <c r="Y3793" s="26"/>
      <c r="Z3793" s="26"/>
      <c r="AA3793" s="26"/>
      <c r="AB3793" s="26"/>
      <c r="AC3793" s="26"/>
      <c r="AD3793" s="26"/>
    </row>
    <row r="3794" spans="1:30" x14ac:dyDescent="0.25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26"/>
      <c r="O3794" s="26"/>
      <c r="P3794" s="26"/>
      <c r="Q3794" s="26"/>
      <c r="R3794" s="26"/>
      <c r="S3794" s="63"/>
      <c r="T3794" s="26"/>
      <c r="U3794" s="33"/>
      <c r="V3794" s="24"/>
      <c r="W3794" s="24"/>
      <c r="X3794" s="26"/>
      <c r="Y3794" s="26"/>
      <c r="Z3794" s="26"/>
      <c r="AA3794" s="26"/>
      <c r="AB3794" s="26"/>
      <c r="AC3794" s="26"/>
      <c r="AD3794" s="26"/>
    </row>
    <row r="3795" spans="1:30" x14ac:dyDescent="0.25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  <c r="N3795" s="26"/>
      <c r="O3795" s="26"/>
      <c r="P3795" s="26"/>
      <c r="Q3795" s="26"/>
      <c r="R3795" s="26"/>
      <c r="S3795" s="63"/>
      <c r="T3795" s="26"/>
      <c r="U3795" s="25"/>
      <c r="V3795" s="24"/>
      <c r="W3795" s="24"/>
      <c r="X3795" s="26"/>
      <c r="Y3795" s="26"/>
      <c r="Z3795" s="26"/>
      <c r="AA3795" s="26"/>
      <c r="AB3795" s="26"/>
      <c r="AC3795" s="26"/>
      <c r="AD3795" s="26"/>
    </row>
    <row r="3796" spans="1:30" x14ac:dyDescent="0.25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26"/>
      <c r="O3796" s="26"/>
      <c r="P3796" s="26"/>
      <c r="Q3796" s="26"/>
      <c r="R3796" s="26"/>
      <c r="S3796" s="63"/>
      <c r="T3796" s="26"/>
      <c r="U3796" s="25"/>
      <c r="V3796" s="24"/>
      <c r="W3796" s="24"/>
      <c r="X3796" s="26"/>
      <c r="Y3796" s="26"/>
      <c r="Z3796" s="26"/>
      <c r="AA3796" s="26"/>
      <c r="AB3796" s="26"/>
      <c r="AC3796" s="26"/>
      <c r="AD3796" s="26"/>
    </row>
    <row r="3797" spans="1:30" x14ac:dyDescent="0.25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26"/>
      <c r="O3797" s="26"/>
      <c r="P3797" s="26"/>
      <c r="Q3797" s="26"/>
      <c r="R3797" s="26"/>
      <c r="S3797" s="63"/>
      <c r="T3797" s="26"/>
      <c r="U3797" s="33"/>
      <c r="V3797" s="24"/>
      <c r="W3797" s="24"/>
      <c r="X3797" s="26"/>
      <c r="Y3797" s="26"/>
      <c r="Z3797" s="26"/>
      <c r="AA3797" s="26"/>
      <c r="AB3797" s="26"/>
      <c r="AC3797" s="26"/>
      <c r="AD3797" s="26"/>
    </row>
    <row r="3798" spans="1:30" x14ac:dyDescent="0.25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26"/>
      <c r="O3798" s="26"/>
      <c r="P3798" s="26"/>
      <c r="Q3798" s="26"/>
      <c r="R3798" s="26"/>
      <c r="S3798" s="63"/>
      <c r="T3798" s="26"/>
      <c r="U3798" s="33"/>
      <c r="V3798" s="24"/>
      <c r="W3798" s="24"/>
      <c r="X3798" s="26"/>
      <c r="Y3798" s="26"/>
      <c r="Z3798" s="26"/>
      <c r="AA3798" s="26"/>
      <c r="AB3798" s="26"/>
      <c r="AC3798" s="26"/>
      <c r="AD3798" s="26"/>
    </row>
    <row r="3799" spans="1:30" x14ac:dyDescent="0.25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  <c r="N3799" s="26"/>
      <c r="O3799" s="26"/>
      <c r="P3799" s="26"/>
      <c r="Q3799" s="26"/>
      <c r="R3799" s="26"/>
      <c r="S3799" s="63"/>
      <c r="T3799" s="26"/>
      <c r="U3799" s="33"/>
      <c r="V3799" s="24"/>
      <c r="W3799" s="24"/>
      <c r="X3799" s="26"/>
      <c r="Y3799" s="26"/>
      <c r="Z3799" s="26"/>
      <c r="AA3799" s="26"/>
      <c r="AB3799" s="26"/>
      <c r="AC3799" s="26"/>
      <c r="AD3799" s="26"/>
    </row>
    <row r="3800" spans="1:30" x14ac:dyDescent="0.25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26"/>
      <c r="O3800" s="26"/>
      <c r="P3800" s="26"/>
      <c r="Q3800" s="26"/>
      <c r="R3800" s="26"/>
      <c r="S3800" s="63"/>
      <c r="T3800" s="26"/>
      <c r="U3800" s="33"/>
      <c r="V3800" s="24"/>
      <c r="W3800" s="24"/>
      <c r="X3800" s="26"/>
      <c r="Y3800" s="26"/>
      <c r="Z3800" s="26"/>
      <c r="AA3800" s="26"/>
      <c r="AB3800" s="26"/>
      <c r="AC3800" s="26"/>
      <c r="AD3800" s="26"/>
    </row>
    <row r="3801" spans="1:30" x14ac:dyDescent="0.25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26"/>
      <c r="O3801" s="26"/>
      <c r="P3801" s="26"/>
      <c r="Q3801" s="26"/>
      <c r="R3801" s="26"/>
      <c r="S3801" s="63"/>
      <c r="T3801" s="26"/>
      <c r="U3801" s="33"/>
      <c r="V3801" s="24"/>
      <c r="W3801" s="24"/>
      <c r="X3801" s="26"/>
      <c r="Y3801" s="26"/>
      <c r="Z3801" s="26"/>
      <c r="AA3801" s="26"/>
      <c r="AB3801" s="26"/>
      <c r="AC3801" s="26"/>
      <c r="AD3801" s="26"/>
    </row>
    <row r="3802" spans="1:30" x14ac:dyDescent="0.25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26"/>
      <c r="O3802" s="26"/>
      <c r="P3802" s="26"/>
      <c r="Q3802" s="26"/>
      <c r="R3802" s="26"/>
      <c r="S3802" s="63"/>
      <c r="T3802" s="26"/>
      <c r="U3802" s="25"/>
      <c r="V3802" s="24"/>
      <c r="W3802" s="24"/>
      <c r="X3802" s="26"/>
      <c r="Y3802" s="26"/>
      <c r="Z3802" s="26"/>
      <c r="AA3802" s="26"/>
      <c r="AB3802" s="26"/>
      <c r="AC3802" s="26"/>
      <c r="AD3802" s="26"/>
    </row>
    <row r="3803" spans="1:30" x14ac:dyDescent="0.25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  <c r="N3803" s="26"/>
      <c r="O3803" s="26"/>
      <c r="P3803" s="26"/>
      <c r="Q3803" s="26"/>
      <c r="R3803" s="26"/>
      <c r="S3803" s="63"/>
      <c r="T3803" s="26"/>
      <c r="U3803" s="27"/>
      <c r="V3803" s="24"/>
      <c r="W3803" s="24"/>
      <c r="X3803" s="26"/>
      <c r="Y3803" s="26"/>
      <c r="Z3803" s="26"/>
      <c r="AA3803" s="26"/>
      <c r="AB3803" s="26"/>
      <c r="AC3803" s="26"/>
      <c r="AD3803" s="26"/>
    </row>
    <row r="3804" spans="1:30" x14ac:dyDescent="0.25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26"/>
      <c r="O3804" s="26"/>
      <c r="P3804" s="26"/>
      <c r="Q3804" s="26"/>
      <c r="R3804" s="26"/>
      <c r="S3804" s="63"/>
      <c r="T3804" s="26"/>
      <c r="U3804" s="33"/>
      <c r="V3804" s="24"/>
      <c r="W3804" s="24"/>
      <c r="X3804" s="26"/>
      <c r="Y3804" s="26"/>
      <c r="Z3804" s="26"/>
      <c r="AA3804" s="26"/>
      <c r="AB3804" s="26"/>
      <c r="AC3804" s="26"/>
      <c r="AD3804" s="26"/>
    </row>
    <row r="3805" spans="1:30" x14ac:dyDescent="0.25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26"/>
      <c r="O3805" s="26"/>
      <c r="P3805" s="26"/>
      <c r="Q3805" s="26"/>
      <c r="R3805" s="26"/>
      <c r="S3805" s="63"/>
      <c r="T3805" s="26"/>
      <c r="U3805" s="34"/>
      <c r="V3805" s="24"/>
      <c r="W3805" s="24"/>
      <c r="X3805" s="26"/>
      <c r="Y3805" s="26"/>
      <c r="Z3805" s="26"/>
      <c r="AA3805" s="26"/>
      <c r="AB3805" s="26"/>
      <c r="AC3805" s="26"/>
      <c r="AD3805" s="26"/>
    </row>
    <row r="3806" spans="1:30" x14ac:dyDescent="0.25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26"/>
      <c r="O3806" s="26"/>
      <c r="P3806" s="26"/>
      <c r="Q3806" s="26"/>
      <c r="R3806" s="26"/>
      <c r="S3806" s="63"/>
      <c r="T3806" s="26"/>
      <c r="U3806" s="33"/>
      <c r="V3806" s="24"/>
      <c r="W3806" s="24"/>
      <c r="X3806" s="26"/>
      <c r="Y3806" s="26"/>
      <c r="Z3806" s="26"/>
      <c r="AA3806" s="26"/>
      <c r="AB3806" s="26"/>
      <c r="AC3806" s="26"/>
      <c r="AD3806" s="26"/>
    </row>
    <row r="3807" spans="1:30" x14ac:dyDescent="0.25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  <c r="N3807" s="26"/>
      <c r="O3807" s="26"/>
      <c r="P3807" s="26"/>
      <c r="Q3807" s="26"/>
      <c r="R3807" s="26"/>
      <c r="S3807" s="63"/>
      <c r="T3807" s="26"/>
      <c r="U3807" s="34"/>
      <c r="V3807" s="24"/>
      <c r="W3807" s="24"/>
      <c r="X3807" s="26"/>
      <c r="Y3807" s="26"/>
      <c r="Z3807" s="26"/>
      <c r="AA3807" s="26"/>
      <c r="AB3807" s="26"/>
      <c r="AC3807" s="26"/>
      <c r="AD3807" s="26"/>
    </row>
    <row r="3808" spans="1:30" x14ac:dyDescent="0.25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26"/>
      <c r="O3808" s="26"/>
      <c r="P3808" s="26"/>
      <c r="Q3808" s="26"/>
      <c r="R3808" s="26"/>
      <c r="S3808" s="63"/>
      <c r="T3808" s="26"/>
      <c r="U3808" s="34"/>
      <c r="V3808" s="24"/>
      <c r="W3808" s="24"/>
      <c r="X3808" s="26"/>
      <c r="Y3808" s="26"/>
      <c r="Z3808" s="26"/>
      <c r="AA3808" s="26"/>
      <c r="AB3808" s="26"/>
      <c r="AC3808" s="26"/>
      <c r="AD3808" s="26"/>
    </row>
    <row r="3809" spans="1:30" x14ac:dyDescent="0.25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  <c r="N3809" s="26"/>
      <c r="O3809" s="26"/>
      <c r="P3809" s="26"/>
      <c r="Q3809" s="26"/>
      <c r="R3809" s="26"/>
      <c r="S3809" s="63"/>
      <c r="T3809" s="26"/>
      <c r="U3809" s="27"/>
      <c r="V3809" s="24"/>
      <c r="W3809" s="24"/>
      <c r="X3809" s="26"/>
      <c r="Y3809" s="26"/>
      <c r="Z3809" s="26"/>
      <c r="AA3809" s="26"/>
      <c r="AB3809" s="26"/>
      <c r="AC3809" s="26"/>
      <c r="AD3809" s="26"/>
    </row>
    <row r="3810" spans="1:30" x14ac:dyDescent="0.25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26"/>
      <c r="O3810" s="26"/>
      <c r="P3810" s="26"/>
      <c r="Q3810" s="26"/>
      <c r="R3810" s="26"/>
      <c r="S3810" s="63"/>
      <c r="T3810" s="26"/>
      <c r="U3810" s="27"/>
      <c r="V3810" s="24"/>
      <c r="W3810" s="24"/>
      <c r="X3810" s="26"/>
      <c r="Y3810" s="26"/>
      <c r="Z3810" s="26"/>
      <c r="AA3810" s="26"/>
      <c r="AB3810" s="26"/>
      <c r="AC3810" s="26"/>
      <c r="AD3810" s="26"/>
    </row>
    <row r="3811" spans="1:30" x14ac:dyDescent="0.25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  <c r="N3811" s="26"/>
      <c r="O3811" s="26"/>
      <c r="P3811" s="26"/>
      <c r="Q3811" s="26"/>
      <c r="R3811" s="26"/>
      <c r="S3811" s="63"/>
      <c r="T3811" s="26"/>
      <c r="U3811" s="27"/>
      <c r="V3811" s="24"/>
      <c r="W3811" s="24"/>
      <c r="X3811" s="26"/>
      <c r="Y3811" s="26"/>
      <c r="Z3811" s="26"/>
      <c r="AA3811" s="26"/>
      <c r="AB3811" s="26"/>
      <c r="AC3811" s="26"/>
      <c r="AD3811" s="26"/>
    </row>
    <row r="3812" spans="1:30" x14ac:dyDescent="0.25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26"/>
      <c r="O3812" s="26"/>
      <c r="P3812" s="26"/>
      <c r="Q3812" s="26"/>
      <c r="R3812" s="26"/>
      <c r="S3812" s="63"/>
      <c r="T3812" s="26"/>
      <c r="U3812" s="27"/>
      <c r="V3812" s="24"/>
      <c r="W3812" s="24"/>
      <c r="X3812" s="26"/>
      <c r="Y3812" s="26"/>
      <c r="Z3812" s="26"/>
      <c r="AA3812" s="26"/>
      <c r="AB3812" s="26"/>
      <c r="AC3812" s="26"/>
      <c r="AD3812" s="26"/>
    </row>
    <row r="3813" spans="1:30" x14ac:dyDescent="0.25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  <c r="N3813" s="26"/>
      <c r="O3813" s="26"/>
      <c r="P3813" s="26"/>
      <c r="Q3813" s="26"/>
      <c r="R3813" s="26"/>
      <c r="S3813" s="63"/>
      <c r="T3813" s="26"/>
      <c r="U3813" s="33"/>
      <c r="V3813" s="24"/>
      <c r="W3813" s="24"/>
      <c r="X3813" s="26"/>
      <c r="Y3813" s="26"/>
      <c r="Z3813" s="26"/>
      <c r="AA3813" s="26"/>
      <c r="AB3813" s="26"/>
      <c r="AC3813" s="26"/>
      <c r="AD3813" s="26"/>
    </row>
    <row r="3814" spans="1:30" x14ac:dyDescent="0.25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26"/>
      <c r="O3814" s="26"/>
      <c r="P3814" s="26"/>
      <c r="Q3814" s="26"/>
      <c r="R3814" s="26"/>
      <c r="S3814" s="63"/>
      <c r="T3814" s="26"/>
      <c r="U3814" s="27"/>
      <c r="V3814" s="24"/>
      <c r="W3814" s="24"/>
      <c r="X3814" s="26"/>
      <c r="Y3814" s="26"/>
      <c r="Z3814" s="26"/>
      <c r="AA3814" s="26"/>
      <c r="AB3814" s="26"/>
      <c r="AC3814" s="26"/>
      <c r="AD3814" s="26"/>
    </row>
    <row r="3815" spans="1:30" x14ac:dyDescent="0.25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  <c r="N3815" s="26"/>
      <c r="O3815" s="26"/>
      <c r="P3815" s="26"/>
      <c r="Q3815" s="26"/>
      <c r="R3815" s="26"/>
      <c r="S3815" s="63"/>
      <c r="T3815" s="26"/>
      <c r="U3815" s="33"/>
      <c r="V3815" s="24"/>
      <c r="W3815" s="24"/>
      <c r="X3815" s="26"/>
      <c r="Y3815" s="26"/>
      <c r="Z3815" s="26"/>
      <c r="AA3815" s="26"/>
      <c r="AB3815" s="26"/>
      <c r="AC3815" s="26"/>
      <c r="AD3815" s="26"/>
    </row>
    <row r="3816" spans="1:30" x14ac:dyDescent="0.25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26"/>
      <c r="O3816" s="26"/>
      <c r="P3816" s="26"/>
      <c r="Q3816" s="26"/>
      <c r="R3816" s="26"/>
      <c r="S3816" s="63"/>
      <c r="T3816" s="26"/>
      <c r="U3816" s="27"/>
      <c r="V3816" s="24"/>
      <c r="W3816" s="24"/>
      <c r="X3816" s="26"/>
      <c r="Y3816" s="26"/>
      <c r="Z3816" s="26"/>
      <c r="AA3816" s="26"/>
      <c r="AB3816" s="26"/>
      <c r="AC3816" s="26"/>
      <c r="AD3816" s="26"/>
    </row>
    <row r="3817" spans="1:30" x14ac:dyDescent="0.25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26"/>
      <c r="O3817" s="26"/>
      <c r="P3817" s="26"/>
      <c r="Q3817" s="26"/>
      <c r="R3817" s="26"/>
      <c r="S3817" s="63"/>
      <c r="T3817" s="26"/>
      <c r="U3817" s="27"/>
      <c r="V3817" s="24"/>
      <c r="W3817" s="24"/>
      <c r="X3817" s="26"/>
      <c r="Y3817" s="26"/>
      <c r="Z3817" s="26"/>
      <c r="AA3817" s="26"/>
      <c r="AB3817" s="26"/>
      <c r="AC3817" s="26"/>
      <c r="AD3817" s="26"/>
    </row>
    <row r="3818" spans="1:30" x14ac:dyDescent="0.25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26"/>
      <c r="O3818" s="26"/>
      <c r="P3818" s="26"/>
      <c r="Q3818" s="26"/>
      <c r="R3818" s="26"/>
      <c r="S3818" s="63"/>
      <c r="T3818" s="26"/>
      <c r="U3818" s="25"/>
      <c r="V3818" s="24"/>
      <c r="W3818" s="24"/>
      <c r="X3818" s="26"/>
      <c r="Y3818" s="26"/>
      <c r="Z3818" s="26"/>
      <c r="AA3818" s="26"/>
      <c r="AB3818" s="26"/>
      <c r="AC3818" s="26"/>
      <c r="AD3818" s="26"/>
    </row>
    <row r="3819" spans="1:30" x14ac:dyDescent="0.25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26"/>
      <c r="O3819" s="26"/>
      <c r="P3819" s="26"/>
      <c r="Q3819" s="26"/>
      <c r="R3819" s="26"/>
      <c r="S3819" s="63"/>
      <c r="T3819" s="26"/>
      <c r="U3819" s="27"/>
      <c r="V3819" s="24"/>
      <c r="W3819" s="24"/>
      <c r="X3819" s="26"/>
      <c r="Y3819" s="26"/>
      <c r="Z3819" s="26"/>
      <c r="AA3819" s="26"/>
      <c r="AB3819" s="26"/>
      <c r="AC3819" s="26"/>
      <c r="AD3819" s="26"/>
    </row>
    <row r="3820" spans="1:30" x14ac:dyDescent="0.25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26"/>
      <c r="O3820" s="26"/>
      <c r="P3820" s="26"/>
      <c r="Q3820" s="26"/>
      <c r="R3820" s="26"/>
      <c r="S3820" s="63"/>
      <c r="T3820" s="26"/>
      <c r="U3820" s="25"/>
      <c r="V3820" s="24"/>
      <c r="W3820" s="24"/>
      <c r="X3820" s="26"/>
      <c r="Y3820" s="26"/>
      <c r="Z3820" s="26"/>
      <c r="AA3820" s="26"/>
      <c r="AB3820" s="26"/>
      <c r="AC3820" s="26"/>
      <c r="AD3820" s="26"/>
    </row>
    <row r="3821" spans="1:30" x14ac:dyDescent="0.25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  <c r="N3821" s="26"/>
      <c r="O3821" s="26"/>
      <c r="P3821" s="26"/>
      <c r="Q3821" s="26"/>
      <c r="R3821" s="26"/>
      <c r="S3821" s="63"/>
      <c r="T3821" s="26"/>
      <c r="U3821" s="25"/>
      <c r="V3821" s="24"/>
      <c r="W3821" s="24"/>
      <c r="X3821" s="26"/>
      <c r="Y3821" s="26"/>
      <c r="Z3821" s="26"/>
      <c r="AA3821" s="26"/>
      <c r="AB3821" s="26"/>
      <c r="AC3821" s="26"/>
      <c r="AD3821" s="26"/>
    </row>
    <row r="3822" spans="1:30" x14ac:dyDescent="0.25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26"/>
      <c r="O3822" s="26"/>
      <c r="P3822" s="26"/>
      <c r="Q3822" s="26"/>
      <c r="R3822" s="26"/>
      <c r="S3822" s="63"/>
      <c r="T3822" s="26"/>
      <c r="U3822" s="25"/>
      <c r="V3822" s="24"/>
      <c r="W3822" s="24"/>
      <c r="X3822" s="26"/>
      <c r="Y3822" s="26"/>
      <c r="Z3822" s="26"/>
      <c r="AA3822" s="26"/>
      <c r="AB3822" s="26"/>
      <c r="AC3822" s="26"/>
      <c r="AD3822" s="26"/>
    </row>
    <row r="3823" spans="1:30" x14ac:dyDescent="0.25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  <c r="N3823" s="26"/>
      <c r="O3823" s="26"/>
      <c r="P3823" s="26"/>
      <c r="Q3823" s="26"/>
      <c r="R3823" s="26"/>
      <c r="S3823" s="63"/>
      <c r="T3823" s="26"/>
      <c r="U3823" s="25"/>
      <c r="V3823" s="24"/>
      <c r="W3823" s="24"/>
      <c r="X3823" s="26"/>
      <c r="Y3823" s="26"/>
      <c r="Z3823" s="26"/>
      <c r="AA3823" s="26"/>
      <c r="AB3823" s="26"/>
      <c r="AC3823" s="26"/>
      <c r="AD3823" s="26"/>
    </row>
    <row r="3824" spans="1:30" x14ac:dyDescent="0.25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26"/>
      <c r="O3824" s="26"/>
      <c r="P3824" s="26"/>
      <c r="Q3824" s="26"/>
      <c r="R3824" s="26"/>
      <c r="S3824" s="63"/>
      <c r="T3824" s="26"/>
      <c r="U3824" s="25"/>
      <c r="V3824" s="24"/>
      <c r="W3824" s="24"/>
      <c r="X3824" s="26"/>
      <c r="Y3824" s="26"/>
      <c r="Z3824" s="26"/>
      <c r="AA3824" s="26"/>
      <c r="AB3824" s="26"/>
      <c r="AC3824" s="26"/>
      <c r="AD3824" s="26"/>
    </row>
    <row r="3825" spans="1:30" x14ac:dyDescent="0.25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  <c r="N3825" s="26"/>
      <c r="O3825" s="26"/>
      <c r="P3825" s="26"/>
      <c r="Q3825" s="26"/>
      <c r="R3825" s="26"/>
      <c r="S3825" s="63"/>
      <c r="T3825" s="26"/>
      <c r="U3825" s="25"/>
      <c r="V3825" s="24"/>
      <c r="W3825" s="24"/>
      <c r="X3825" s="26"/>
      <c r="Y3825" s="26"/>
      <c r="Z3825" s="26"/>
      <c r="AA3825" s="26"/>
      <c r="AB3825" s="26"/>
      <c r="AC3825" s="26"/>
      <c r="AD3825" s="26"/>
    </row>
    <row r="3826" spans="1:30" x14ac:dyDescent="0.25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26"/>
      <c r="O3826" s="26"/>
      <c r="P3826" s="26"/>
      <c r="Q3826" s="26"/>
      <c r="R3826" s="26"/>
      <c r="S3826" s="63"/>
      <c r="T3826" s="26"/>
      <c r="U3826" s="25"/>
      <c r="V3826" s="24"/>
      <c r="W3826" s="24"/>
      <c r="X3826" s="26"/>
      <c r="Y3826" s="26"/>
      <c r="Z3826" s="26"/>
      <c r="AA3826" s="26"/>
      <c r="AB3826" s="26"/>
      <c r="AC3826" s="26"/>
      <c r="AD3826" s="26"/>
    </row>
    <row r="3827" spans="1:30" x14ac:dyDescent="0.25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26"/>
      <c r="O3827" s="26"/>
      <c r="P3827" s="26"/>
      <c r="Q3827" s="26"/>
      <c r="R3827" s="26"/>
      <c r="S3827" s="63"/>
      <c r="T3827" s="26"/>
      <c r="U3827" s="25"/>
      <c r="V3827" s="24"/>
      <c r="W3827" s="24"/>
      <c r="X3827" s="26"/>
      <c r="Y3827" s="26"/>
      <c r="Z3827" s="26"/>
      <c r="AA3827" s="26"/>
      <c r="AB3827" s="26"/>
      <c r="AC3827" s="26"/>
      <c r="AD3827" s="26"/>
    </row>
    <row r="3828" spans="1:30" x14ac:dyDescent="0.25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26"/>
      <c r="O3828" s="26"/>
      <c r="P3828" s="26"/>
      <c r="Q3828" s="26"/>
      <c r="R3828" s="26"/>
      <c r="S3828" s="63"/>
      <c r="T3828" s="26"/>
      <c r="U3828" s="25"/>
      <c r="V3828" s="24"/>
      <c r="W3828" s="24"/>
      <c r="X3828" s="26"/>
      <c r="Y3828" s="26"/>
      <c r="Z3828" s="26"/>
      <c r="AA3828" s="26"/>
      <c r="AB3828" s="26"/>
      <c r="AC3828" s="26"/>
      <c r="AD3828" s="26"/>
    </row>
    <row r="3829" spans="1:30" x14ac:dyDescent="0.25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  <c r="N3829" s="26"/>
      <c r="O3829" s="26"/>
      <c r="P3829" s="26"/>
      <c r="Q3829" s="26"/>
      <c r="R3829" s="26"/>
      <c r="S3829" s="63"/>
      <c r="T3829" s="26"/>
      <c r="U3829" s="25"/>
      <c r="V3829" s="24"/>
      <c r="W3829" s="24"/>
      <c r="X3829" s="26"/>
      <c r="Y3829" s="26"/>
      <c r="Z3829" s="26"/>
      <c r="AA3829" s="26"/>
      <c r="AB3829" s="26"/>
      <c r="AC3829" s="26"/>
      <c r="AD3829" s="26"/>
    </row>
    <row r="3830" spans="1:30" x14ac:dyDescent="0.25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26"/>
      <c r="O3830" s="26"/>
      <c r="P3830" s="26"/>
      <c r="Q3830" s="26"/>
      <c r="R3830" s="26"/>
      <c r="S3830" s="63"/>
      <c r="T3830" s="26"/>
      <c r="U3830" s="34"/>
      <c r="V3830" s="24"/>
      <c r="W3830" s="24"/>
      <c r="X3830" s="26"/>
      <c r="Y3830" s="26"/>
      <c r="Z3830" s="26"/>
      <c r="AA3830" s="26"/>
      <c r="AB3830" s="26"/>
      <c r="AC3830" s="26"/>
      <c r="AD3830" s="26"/>
    </row>
    <row r="3831" spans="1:30" x14ac:dyDescent="0.25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  <c r="N3831" s="26"/>
      <c r="O3831" s="26"/>
      <c r="P3831" s="26"/>
      <c r="Q3831" s="26"/>
      <c r="R3831" s="26"/>
      <c r="S3831" s="63"/>
      <c r="T3831" s="26"/>
      <c r="U3831" s="34"/>
      <c r="V3831" s="24"/>
      <c r="W3831" s="24"/>
      <c r="X3831" s="26"/>
      <c r="Y3831" s="26"/>
      <c r="Z3831" s="26"/>
      <c r="AA3831" s="26"/>
      <c r="AB3831" s="26"/>
      <c r="AC3831" s="26"/>
      <c r="AD3831" s="26"/>
    </row>
    <row r="3832" spans="1:30" x14ac:dyDescent="0.25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26"/>
      <c r="O3832" s="26"/>
      <c r="P3832" s="26"/>
      <c r="Q3832" s="26"/>
      <c r="R3832" s="26"/>
      <c r="S3832" s="63"/>
      <c r="T3832" s="26"/>
      <c r="U3832" s="34"/>
      <c r="V3832" s="24"/>
      <c r="W3832" s="24"/>
      <c r="X3832" s="26"/>
      <c r="Y3832" s="26"/>
      <c r="Z3832" s="26"/>
      <c r="AA3832" s="26"/>
      <c r="AB3832" s="26"/>
      <c r="AC3832" s="26"/>
      <c r="AD3832" s="26"/>
    </row>
    <row r="3833" spans="1:30" x14ac:dyDescent="0.25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  <c r="N3833" s="26"/>
      <c r="O3833" s="26"/>
      <c r="P3833" s="26"/>
      <c r="Q3833" s="26"/>
      <c r="R3833" s="26"/>
      <c r="S3833" s="63"/>
      <c r="T3833" s="26"/>
      <c r="U3833" s="25"/>
      <c r="V3833" s="24"/>
      <c r="W3833" s="24"/>
      <c r="X3833" s="26"/>
      <c r="Y3833" s="26"/>
      <c r="Z3833" s="26"/>
      <c r="AA3833" s="26"/>
      <c r="AB3833" s="26"/>
      <c r="AC3833" s="26"/>
      <c r="AD3833" s="26"/>
    </row>
    <row r="3834" spans="1:30" x14ac:dyDescent="0.25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26"/>
      <c r="O3834" s="26"/>
      <c r="P3834" s="26"/>
      <c r="Q3834" s="26"/>
      <c r="R3834" s="26"/>
      <c r="S3834" s="63"/>
      <c r="T3834" s="26"/>
      <c r="U3834" s="34"/>
      <c r="V3834" s="24"/>
      <c r="W3834" s="24"/>
      <c r="X3834" s="26"/>
      <c r="Y3834" s="26"/>
      <c r="Z3834" s="26"/>
      <c r="AA3834" s="26"/>
      <c r="AB3834" s="26"/>
      <c r="AC3834" s="26"/>
      <c r="AD3834" s="26"/>
    </row>
    <row r="3835" spans="1:30" x14ac:dyDescent="0.25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  <c r="N3835" s="26"/>
      <c r="O3835" s="26"/>
      <c r="P3835" s="26"/>
      <c r="Q3835" s="26"/>
      <c r="R3835" s="26"/>
      <c r="S3835" s="63"/>
      <c r="T3835" s="26"/>
      <c r="U3835" s="34"/>
      <c r="V3835" s="24"/>
      <c r="W3835" s="24"/>
      <c r="X3835" s="26"/>
      <c r="Y3835" s="26"/>
      <c r="Z3835" s="26"/>
      <c r="AA3835" s="26"/>
      <c r="AB3835" s="26"/>
      <c r="AC3835" s="26"/>
      <c r="AD3835" s="26"/>
    </row>
    <row r="3836" spans="1:30" x14ac:dyDescent="0.25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26"/>
      <c r="O3836" s="26"/>
      <c r="P3836" s="26"/>
      <c r="Q3836" s="26"/>
      <c r="R3836" s="26"/>
      <c r="S3836" s="63"/>
      <c r="T3836" s="26"/>
      <c r="U3836" s="34"/>
      <c r="V3836" s="24"/>
      <c r="W3836" s="24"/>
      <c r="X3836" s="26"/>
      <c r="Y3836" s="26"/>
      <c r="Z3836" s="26"/>
      <c r="AA3836" s="26"/>
      <c r="AB3836" s="26"/>
      <c r="AC3836" s="26"/>
      <c r="AD3836" s="26"/>
    </row>
    <row r="3837" spans="1:30" x14ac:dyDescent="0.25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  <c r="N3837" s="26"/>
      <c r="O3837" s="26"/>
      <c r="P3837" s="26"/>
      <c r="Q3837" s="26"/>
      <c r="R3837" s="26"/>
      <c r="S3837" s="63"/>
      <c r="T3837" s="26"/>
      <c r="U3837" s="34"/>
      <c r="V3837" s="24"/>
      <c r="W3837" s="24"/>
      <c r="X3837" s="26"/>
      <c r="Y3837" s="26"/>
      <c r="Z3837" s="26"/>
      <c r="AA3837" s="26"/>
      <c r="AB3837" s="26"/>
      <c r="AC3837" s="26"/>
      <c r="AD3837" s="26"/>
    </row>
    <row r="3838" spans="1:30" x14ac:dyDescent="0.25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26"/>
      <c r="O3838" s="26"/>
      <c r="P3838" s="26"/>
      <c r="Q3838" s="26"/>
      <c r="R3838" s="26"/>
      <c r="S3838" s="63"/>
      <c r="T3838" s="26"/>
      <c r="U3838" s="34"/>
      <c r="V3838" s="24"/>
      <c r="W3838" s="24"/>
      <c r="X3838" s="26"/>
      <c r="Y3838" s="26"/>
      <c r="Z3838" s="26"/>
      <c r="AA3838" s="26"/>
      <c r="AB3838" s="26"/>
      <c r="AC3838" s="26"/>
      <c r="AD3838" s="26"/>
    </row>
    <row r="3839" spans="1:30" x14ac:dyDescent="0.25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  <c r="N3839" s="26"/>
      <c r="O3839" s="26"/>
      <c r="P3839" s="26"/>
      <c r="Q3839" s="26"/>
      <c r="R3839" s="26"/>
      <c r="S3839" s="63"/>
      <c r="T3839" s="26"/>
      <c r="U3839" s="34"/>
      <c r="V3839" s="24"/>
      <c r="W3839" s="24"/>
      <c r="X3839" s="26"/>
      <c r="Y3839" s="26"/>
      <c r="Z3839" s="26"/>
      <c r="AA3839" s="26"/>
      <c r="AB3839" s="26"/>
      <c r="AC3839" s="26"/>
      <c r="AD3839" s="26"/>
    </row>
    <row r="3840" spans="1:30" x14ac:dyDescent="0.25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26"/>
      <c r="O3840" s="26"/>
      <c r="P3840" s="26"/>
      <c r="Q3840" s="26"/>
      <c r="R3840" s="26"/>
      <c r="S3840" s="63"/>
      <c r="T3840" s="26"/>
      <c r="U3840" s="34"/>
      <c r="V3840" s="24"/>
      <c r="W3840" s="24"/>
      <c r="X3840" s="26"/>
      <c r="Y3840" s="26"/>
      <c r="Z3840" s="26"/>
      <c r="AA3840" s="26"/>
      <c r="AB3840" s="26"/>
      <c r="AC3840" s="26"/>
      <c r="AD3840" s="26"/>
    </row>
    <row r="3841" spans="1:30" x14ac:dyDescent="0.25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26"/>
      <c r="O3841" s="26"/>
      <c r="P3841" s="26"/>
      <c r="Q3841" s="26"/>
      <c r="R3841" s="26"/>
      <c r="S3841" s="63"/>
      <c r="T3841" s="26"/>
      <c r="U3841" s="34"/>
      <c r="V3841" s="24"/>
      <c r="W3841" s="24"/>
      <c r="X3841" s="26"/>
      <c r="Y3841" s="26"/>
      <c r="Z3841" s="26"/>
      <c r="AA3841" s="26"/>
      <c r="AB3841" s="26"/>
      <c r="AC3841" s="26"/>
      <c r="AD3841" s="26"/>
    </row>
    <row r="3842" spans="1:30" x14ac:dyDescent="0.25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26"/>
      <c r="O3842" s="26"/>
      <c r="P3842" s="26"/>
      <c r="Q3842" s="26"/>
      <c r="R3842" s="26"/>
      <c r="S3842" s="63"/>
      <c r="T3842" s="26"/>
      <c r="U3842" s="34"/>
      <c r="V3842" s="24"/>
      <c r="W3842" s="24"/>
      <c r="X3842" s="26"/>
      <c r="Y3842" s="26"/>
      <c r="Z3842" s="26"/>
      <c r="AA3842" s="26"/>
      <c r="AB3842" s="26"/>
      <c r="AC3842" s="26"/>
      <c r="AD3842" s="26"/>
    </row>
    <row r="3843" spans="1:30" x14ac:dyDescent="0.25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  <c r="N3843" s="26"/>
      <c r="O3843" s="26"/>
      <c r="P3843" s="26"/>
      <c r="Q3843" s="26"/>
      <c r="R3843" s="26"/>
      <c r="S3843" s="63"/>
      <c r="T3843" s="26"/>
      <c r="U3843" s="34"/>
      <c r="V3843" s="24"/>
      <c r="W3843" s="24"/>
      <c r="X3843" s="26"/>
      <c r="Y3843" s="26"/>
      <c r="Z3843" s="26"/>
      <c r="AA3843" s="26"/>
      <c r="AB3843" s="26"/>
      <c r="AC3843" s="26"/>
      <c r="AD3843" s="26"/>
    </row>
    <row r="3844" spans="1:30" x14ac:dyDescent="0.25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26"/>
      <c r="O3844" s="26"/>
      <c r="P3844" s="26"/>
      <c r="Q3844" s="26"/>
      <c r="R3844" s="26"/>
      <c r="S3844" s="63"/>
      <c r="T3844" s="26"/>
      <c r="U3844" s="34"/>
      <c r="V3844" s="24"/>
      <c r="W3844" s="24"/>
      <c r="X3844" s="26"/>
      <c r="Y3844" s="26"/>
      <c r="Z3844" s="26"/>
      <c r="AA3844" s="26"/>
      <c r="AB3844" s="26"/>
      <c r="AC3844" s="26"/>
      <c r="AD3844" s="26"/>
    </row>
    <row r="3845" spans="1:30" x14ac:dyDescent="0.25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  <c r="N3845" s="26"/>
      <c r="O3845" s="26"/>
      <c r="P3845" s="26"/>
      <c r="Q3845" s="26"/>
      <c r="R3845" s="26"/>
      <c r="S3845" s="63"/>
      <c r="T3845" s="26"/>
      <c r="U3845" s="34"/>
      <c r="V3845" s="24"/>
      <c r="W3845" s="24"/>
      <c r="X3845" s="26"/>
      <c r="Y3845" s="26"/>
      <c r="Z3845" s="26"/>
      <c r="AA3845" s="26"/>
      <c r="AB3845" s="26"/>
      <c r="AC3845" s="26"/>
      <c r="AD3845" s="26"/>
    </row>
    <row r="3846" spans="1:30" x14ac:dyDescent="0.25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26"/>
      <c r="O3846" s="26"/>
      <c r="P3846" s="26"/>
      <c r="Q3846" s="26"/>
      <c r="R3846" s="26"/>
      <c r="S3846" s="63"/>
      <c r="T3846" s="26"/>
      <c r="U3846" s="34"/>
      <c r="V3846" s="24"/>
      <c r="W3846" s="24"/>
      <c r="X3846" s="26"/>
      <c r="Y3846" s="26"/>
      <c r="Z3846" s="26"/>
      <c r="AA3846" s="26"/>
      <c r="AB3846" s="26"/>
      <c r="AC3846" s="26"/>
      <c r="AD3846" s="26"/>
    </row>
    <row r="3847" spans="1:30" x14ac:dyDescent="0.25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  <c r="N3847" s="26"/>
      <c r="O3847" s="26"/>
      <c r="P3847" s="26"/>
      <c r="Q3847" s="26"/>
      <c r="R3847" s="26"/>
      <c r="S3847" s="63"/>
      <c r="T3847" s="26"/>
      <c r="U3847" s="34"/>
      <c r="V3847" s="24"/>
      <c r="W3847" s="24"/>
      <c r="X3847" s="26"/>
      <c r="Y3847" s="26"/>
      <c r="Z3847" s="26"/>
      <c r="AA3847" s="26"/>
      <c r="AB3847" s="26"/>
      <c r="AC3847" s="26"/>
      <c r="AD3847" s="26"/>
    </row>
    <row r="3848" spans="1:30" x14ac:dyDescent="0.25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26"/>
      <c r="O3848" s="26"/>
      <c r="P3848" s="26"/>
      <c r="Q3848" s="26"/>
      <c r="R3848" s="26"/>
      <c r="S3848" s="63"/>
      <c r="T3848" s="26"/>
      <c r="U3848" s="34"/>
      <c r="V3848" s="24"/>
      <c r="W3848" s="24"/>
      <c r="X3848" s="26"/>
      <c r="Y3848" s="26"/>
      <c r="Z3848" s="26"/>
      <c r="AA3848" s="26"/>
      <c r="AB3848" s="26"/>
      <c r="AC3848" s="26"/>
      <c r="AD3848" s="26"/>
    </row>
    <row r="3849" spans="1:30" x14ac:dyDescent="0.25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26"/>
      <c r="O3849" s="26"/>
      <c r="P3849" s="26"/>
      <c r="Q3849" s="26"/>
      <c r="R3849" s="26"/>
      <c r="S3849" s="63"/>
      <c r="T3849" s="26"/>
      <c r="U3849" s="34"/>
      <c r="V3849" s="24"/>
      <c r="W3849" s="24"/>
      <c r="X3849" s="26"/>
      <c r="Y3849" s="26"/>
      <c r="Z3849" s="26"/>
      <c r="AA3849" s="26"/>
      <c r="AB3849" s="26"/>
      <c r="AC3849" s="26"/>
      <c r="AD3849" s="26"/>
    </row>
    <row r="3850" spans="1:30" x14ac:dyDescent="0.25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26"/>
      <c r="O3850" s="26"/>
      <c r="P3850" s="26"/>
      <c r="Q3850" s="26"/>
      <c r="R3850" s="26"/>
      <c r="S3850" s="63"/>
      <c r="T3850" s="26"/>
      <c r="U3850" s="34"/>
      <c r="V3850" s="24"/>
      <c r="W3850" s="24"/>
      <c r="X3850" s="26"/>
      <c r="Y3850" s="26"/>
      <c r="Z3850" s="26"/>
      <c r="AA3850" s="26"/>
      <c r="AB3850" s="26"/>
      <c r="AC3850" s="26"/>
      <c r="AD3850" s="26"/>
    </row>
    <row r="3851" spans="1:30" x14ac:dyDescent="0.25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26"/>
      <c r="O3851" s="26"/>
      <c r="P3851" s="26"/>
      <c r="Q3851" s="26"/>
      <c r="R3851" s="26"/>
      <c r="S3851" s="63"/>
      <c r="T3851" s="26"/>
      <c r="U3851" s="34"/>
      <c r="V3851" s="24"/>
      <c r="W3851" s="24"/>
      <c r="X3851" s="26"/>
      <c r="Y3851" s="26"/>
      <c r="Z3851" s="26"/>
      <c r="AA3851" s="26"/>
      <c r="AB3851" s="26"/>
      <c r="AC3851" s="26"/>
      <c r="AD3851" s="26"/>
    </row>
    <row r="3852" spans="1:30" x14ac:dyDescent="0.25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26"/>
      <c r="O3852" s="26"/>
      <c r="P3852" s="26"/>
      <c r="Q3852" s="26"/>
      <c r="R3852" s="26"/>
      <c r="S3852" s="63"/>
      <c r="T3852" s="26"/>
      <c r="U3852" s="34"/>
      <c r="V3852" s="24"/>
      <c r="W3852" s="24"/>
      <c r="X3852" s="26"/>
      <c r="Y3852" s="26"/>
      <c r="Z3852" s="26"/>
      <c r="AA3852" s="26"/>
      <c r="AB3852" s="26"/>
      <c r="AC3852" s="26"/>
      <c r="AD3852" s="26"/>
    </row>
    <row r="3853" spans="1:30" x14ac:dyDescent="0.25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  <c r="N3853" s="26"/>
      <c r="O3853" s="26"/>
      <c r="P3853" s="26"/>
      <c r="Q3853" s="26"/>
      <c r="R3853" s="26"/>
      <c r="S3853" s="63"/>
      <c r="T3853" s="26"/>
      <c r="U3853" s="34"/>
      <c r="V3853" s="24"/>
      <c r="W3853" s="24"/>
      <c r="X3853" s="26"/>
      <c r="Y3853" s="26"/>
      <c r="Z3853" s="26"/>
      <c r="AA3853" s="26"/>
      <c r="AB3853" s="26"/>
      <c r="AC3853" s="26"/>
      <c r="AD3853" s="26"/>
    </row>
    <row r="3854" spans="1:30" x14ac:dyDescent="0.25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26"/>
      <c r="O3854" s="26"/>
      <c r="P3854" s="26"/>
      <c r="Q3854" s="26"/>
      <c r="R3854" s="26"/>
      <c r="S3854" s="63"/>
      <c r="T3854" s="26"/>
      <c r="U3854" s="25"/>
      <c r="V3854" s="24"/>
      <c r="W3854" s="24"/>
      <c r="X3854" s="26"/>
      <c r="Y3854" s="26"/>
      <c r="Z3854" s="26"/>
      <c r="AA3854" s="26"/>
      <c r="AB3854" s="26"/>
      <c r="AC3854" s="26"/>
      <c r="AD3854" s="26"/>
    </row>
    <row r="3855" spans="1:30" x14ac:dyDescent="0.25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26"/>
      <c r="O3855" s="26"/>
      <c r="P3855" s="26"/>
      <c r="Q3855" s="26"/>
      <c r="R3855" s="26"/>
      <c r="S3855" s="63"/>
      <c r="T3855" s="26"/>
      <c r="U3855" s="25"/>
      <c r="V3855" s="24"/>
      <c r="W3855" s="24"/>
      <c r="X3855" s="26"/>
      <c r="Y3855" s="26"/>
      <c r="Z3855" s="26"/>
      <c r="AA3855" s="26"/>
      <c r="AB3855" s="26"/>
      <c r="AC3855" s="26"/>
      <c r="AD3855" s="26"/>
    </row>
    <row r="3856" spans="1:30" x14ac:dyDescent="0.25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26"/>
      <c r="O3856" s="26"/>
      <c r="P3856" s="26"/>
      <c r="Q3856" s="26"/>
      <c r="R3856" s="26"/>
      <c r="S3856" s="63"/>
      <c r="T3856" s="26"/>
      <c r="U3856" s="25"/>
      <c r="V3856" s="24"/>
      <c r="W3856" s="24"/>
      <c r="X3856" s="26"/>
      <c r="Y3856" s="26"/>
      <c r="Z3856" s="26"/>
      <c r="AA3856" s="26"/>
      <c r="AB3856" s="26"/>
      <c r="AC3856" s="26"/>
      <c r="AD3856" s="26"/>
    </row>
    <row r="3857" spans="1:30" x14ac:dyDescent="0.25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  <c r="N3857" s="26"/>
      <c r="O3857" s="26"/>
      <c r="P3857" s="26"/>
      <c r="Q3857" s="26"/>
      <c r="R3857" s="26"/>
      <c r="S3857" s="63"/>
      <c r="T3857" s="26"/>
      <c r="U3857" s="25"/>
      <c r="V3857" s="24"/>
      <c r="W3857" s="24"/>
      <c r="X3857" s="26"/>
      <c r="Y3857" s="26"/>
      <c r="Z3857" s="26"/>
      <c r="AA3857" s="26"/>
      <c r="AB3857" s="26"/>
      <c r="AC3857" s="26"/>
      <c r="AD3857" s="26"/>
    </row>
    <row r="3858" spans="1:30" x14ac:dyDescent="0.25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26"/>
      <c r="O3858" s="26"/>
      <c r="P3858" s="26"/>
      <c r="Q3858" s="26"/>
      <c r="R3858" s="26"/>
      <c r="S3858" s="63"/>
      <c r="T3858" s="26"/>
      <c r="U3858" s="25"/>
      <c r="V3858" s="24"/>
      <c r="W3858" s="24"/>
      <c r="X3858" s="26"/>
      <c r="Y3858" s="26"/>
      <c r="Z3858" s="26"/>
      <c r="AA3858" s="26"/>
      <c r="AB3858" s="26"/>
      <c r="AC3858" s="26"/>
      <c r="AD3858" s="26"/>
    </row>
    <row r="3859" spans="1:30" x14ac:dyDescent="0.25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  <c r="N3859" s="26"/>
      <c r="O3859" s="26"/>
      <c r="P3859" s="26"/>
      <c r="Q3859" s="26"/>
      <c r="R3859" s="26"/>
      <c r="S3859" s="63"/>
      <c r="T3859" s="26"/>
      <c r="U3859" s="25"/>
      <c r="V3859" s="24"/>
      <c r="W3859" s="24"/>
      <c r="X3859" s="26"/>
      <c r="Y3859" s="26"/>
      <c r="Z3859" s="26"/>
      <c r="AA3859" s="26"/>
      <c r="AB3859" s="26"/>
      <c r="AC3859" s="26"/>
      <c r="AD3859" s="26"/>
    </row>
    <row r="3860" spans="1:30" x14ac:dyDescent="0.25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26"/>
      <c r="O3860" s="26"/>
      <c r="P3860" s="26"/>
      <c r="Q3860" s="26"/>
      <c r="R3860" s="26"/>
      <c r="S3860" s="63"/>
      <c r="T3860" s="26"/>
      <c r="U3860" s="25"/>
      <c r="V3860" s="24"/>
      <c r="W3860" s="24"/>
      <c r="X3860" s="26"/>
      <c r="Y3860" s="26"/>
      <c r="Z3860" s="26"/>
      <c r="AA3860" s="26"/>
      <c r="AB3860" s="26"/>
      <c r="AC3860" s="26"/>
      <c r="AD3860" s="26"/>
    </row>
    <row r="3861" spans="1:30" x14ac:dyDescent="0.25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26"/>
      <c r="O3861" s="26"/>
      <c r="P3861" s="26"/>
      <c r="Q3861" s="26"/>
      <c r="R3861" s="26"/>
      <c r="S3861" s="63"/>
      <c r="T3861" s="26"/>
      <c r="U3861" s="34"/>
      <c r="V3861" s="24"/>
      <c r="W3861" s="24"/>
      <c r="X3861" s="26"/>
      <c r="Y3861" s="26"/>
      <c r="Z3861" s="26"/>
      <c r="AA3861" s="26"/>
      <c r="AB3861" s="26"/>
      <c r="AC3861" s="26"/>
      <c r="AD3861" s="26"/>
    </row>
    <row r="3862" spans="1:30" x14ac:dyDescent="0.25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26"/>
      <c r="O3862" s="26"/>
      <c r="P3862" s="26"/>
      <c r="Q3862" s="26"/>
      <c r="R3862" s="26"/>
      <c r="S3862" s="63"/>
      <c r="T3862" s="26"/>
      <c r="U3862" s="34"/>
      <c r="V3862" s="24"/>
      <c r="W3862" s="24"/>
      <c r="X3862" s="26"/>
      <c r="Y3862" s="26"/>
      <c r="Z3862" s="26"/>
      <c r="AA3862" s="26"/>
      <c r="AB3862" s="26"/>
      <c r="AC3862" s="26"/>
      <c r="AD3862" s="26"/>
    </row>
    <row r="3863" spans="1:30" x14ac:dyDescent="0.25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  <c r="N3863" s="26"/>
      <c r="O3863" s="26"/>
      <c r="P3863" s="26"/>
      <c r="Q3863" s="26"/>
      <c r="R3863" s="26"/>
      <c r="S3863" s="63"/>
      <c r="T3863" s="26"/>
      <c r="U3863" s="25"/>
      <c r="V3863" s="24"/>
      <c r="W3863" s="24"/>
      <c r="X3863" s="26"/>
      <c r="Y3863" s="26"/>
      <c r="Z3863" s="26"/>
      <c r="AA3863" s="26"/>
      <c r="AB3863" s="26"/>
      <c r="AC3863" s="26"/>
      <c r="AD3863" s="26"/>
    </row>
    <row r="3864" spans="1:30" x14ac:dyDescent="0.25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26"/>
      <c r="O3864" s="26"/>
      <c r="P3864" s="26"/>
      <c r="Q3864" s="26"/>
      <c r="R3864" s="26"/>
      <c r="S3864" s="63"/>
      <c r="T3864" s="26"/>
      <c r="U3864" s="34"/>
      <c r="V3864" s="24"/>
      <c r="W3864" s="24"/>
      <c r="X3864" s="26"/>
      <c r="Y3864" s="26"/>
      <c r="Z3864" s="26"/>
      <c r="AA3864" s="26"/>
      <c r="AB3864" s="26"/>
      <c r="AC3864" s="26"/>
      <c r="AD3864" s="26"/>
    </row>
    <row r="3865" spans="1:30" x14ac:dyDescent="0.25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  <c r="N3865" s="26"/>
      <c r="O3865" s="26"/>
      <c r="P3865" s="26"/>
      <c r="Q3865" s="26"/>
      <c r="R3865" s="26"/>
      <c r="S3865" s="63"/>
      <c r="T3865" s="26"/>
      <c r="U3865" s="34"/>
      <c r="V3865" s="24"/>
      <c r="W3865" s="24"/>
      <c r="X3865" s="26"/>
      <c r="Y3865" s="26"/>
      <c r="Z3865" s="26"/>
      <c r="AA3865" s="26"/>
      <c r="AB3865" s="26"/>
      <c r="AC3865" s="26"/>
      <c r="AD3865" s="26"/>
    </row>
    <row r="3866" spans="1:30" x14ac:dyDescent="0.25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26"/>
      <c r="O3866" s="26"/>
      <c r="P3866" s="26"/>
      <c r="Q3866" s="26"/>
      <c r="R3866" s="26"/>
      <c r="S3866" s="63"/>
      <c r="T3866" s="26"/>
      <c r="U3866" s="25"/>
      <c r="V3866" s="24"/>
      <c r="W3866" s="24"/>
      <c r="X3866" s="26"/>
      <c r="Y3866" s="26"/>
      <c r="Z3866" s="26"/>
      <c r="AA3866" s="26"/>
      <c r="AB3866" s="26"/>
      <c r="AC3866" s="26"/>
      <c r="AD3866" s="26"/>
    </row>
    <row r="3867" spans="1:30" x14ac:dyDescent="0.25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26"/>
      <c r="O3867" s="26"/>
      <c r="P3867" s="26"/>
      <c r="Q3867" s="26"/>
      <c r="R3867" s="26"/>
      <c r="S3867" s="63"/>
      <c r="T3867" s="26"/>
      <c r="U3867" s="25"/>
      <c r="V3867" s="24"/>
      <c r="W3867" s="24"/>
      <c r="X3867" s="26"/>
      <c r="Y3867" s="26"/>
      <c r="Z3867" s="26"/>
      <c r="AA3867" s="26"/>
      <c r="AB3867" s="26"/>
      <c r="AC3867" s="26"/>
      <c r="AD3867" s="26"/>
    </row>
    <row r="3868" spans="1:30" x14ac:dyDescent="0.25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26"/>
      <c r="O3868" s="26"/>
      <c r="P3868" s="26"/>
      <c r="Q3868" s="26"/>
      <c r="R3868" s="26"/>
      <c r="S3868" s="63"/>
      <c r="T3868" s="26"/>
      <c r="U3868" s="25"/>
      <c r="V3868" s="24"/>
      <c r="W3868" s="24"/>
      <c r="X3868" s="26"/>
      <c r="Y3868" s="26"/>
      <c r="Z3868" s="26"/>
      <c r="AA3868" s="26"/>
      <c r="AB3868" s="26"/>
      <c r="AC3868" s="26"/>
      <c r="AD3868" s="26"/>
    </row>
    <row r="3869" spans="1:30" x14ac:dyDescent="0.25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  <c r="N3869" s="26"/>
      <c r="O3869" s="26"/>
      <c r="P3869" s="26"/>
      <c r="Q3869" s="26"/>
      <c r="R3869" s="26"/>
      <c r="S3869" s="63"/>
      <c r="T3869" s="26"/>
      <c r="U3869" s="25"/>
      <c r="V3869" s="24"/>
      <c r="W3869" s="24"/>
      <c r="X3869" s="26"/>
      <c r="Y3869" s="26"/>
      <c r="Z3869" s="26"/>
      <c r="AA3869" s="26"/>
      <c r="AB3869" s="26"/>
      <c r="AC3869" s="26"/>
      <c r="AD3869" s="26"/>
    </row>
    <row r="3870" spans="1:30" x14ac:dyDescent="0.25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26"/>
      <c r="O3870" s="26"/>
      <c r="P3870" s="26"/>
      <c r="Q3870" s="26"/>
      <c r="R3870" s="26"/>
      <c r="S3870" s="63"/>
      <c r="T3870" s="26"/>
      <c r="U3870" s="25"/>
      <c r="V3870" s="24"/>
      <c r="W3870" s="24"/>
      <c r="X3870" s="26"/>
      <c r="Y3870" s="26"/>
      <c r="Z3870" s="26"/>
      <c r="AA3870" s="26"/>
      <c r="AB3870" s="26"/>
      <c r="AC3870" s="26"/>
      <c r="AD3870" s="26"/>
    </row>
    <row r="3871" spans="1:30" x14ac:dyDescent="0.25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  <c r="N3871" s="26"/>
      <c r="O3871" s="26"/>
      <c r="P3871" s="26"/>
      <c r="Q3871" s="26"/>
      <c r="R3871" s="26"/>
      <c r="S3871" s="63"/>
      <c r="T3871" s="26"/>
      <c r="U3871" s="34"/>
      <c r="V3871" s="24"/>
      <c r="W3871" s="24"/>
      <c r="X3871" s="26"/>
      <c r="Y3871" s="26"/>
      <c r="Z3871" s="26"/>
      <c r="AA3871" s="26"/>
      <c r="AB3871" s="26"/>
      <c r="AC3871" s="26"/>
      <c r="AD3871" s="26"/>
    </row>
    <row r="3872" spans="1:30" x14ac:dyDescent="0.25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26"/>
      <c r="O3872" s="26"/>
      <c r="P3872" s="26"/>
      <c r="Q3872" s="26"/>
      <c r="R3872" s="26"/>
      <c r="S3872" s="63"/>
      <c r="T3872" s="26"/>
      <c r="U3872" s="25"/>
      <c r="V3872" s="24"/>
      <c r="W3872" s="24"/>
      <c r="X3872" s="26"/>
      <c r="Y3872" s="26"/>
      <c r="Z3872" s="26"/>
      <c r="AA3872" s="26"/>
      <c r="AB3872" s="26"/>
      <c r="AC3872" s="26"/>
      <c r="AD3872" s="26"/>
    </row>
    <row r="3873" spans="1:30" x14ac:dyDescent="0.25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  <c r="N3873" s="26"/>
      <c r="O3873" s="26"/>
      <c r="P3873" s="26"/>
      <c r="Q3873" s="26"/>
      <c r="R3873" s="26"/>
      <c r="S3873" s="63"/>
      <c r="T3873" s="26"/>
      <c r="U3873" s="34"/>
      <c r="V3873" s="24"/>
      <c r="W3873" s="24"/>
      <c r="X3873" s="26"/>
      <c r="Y3873" s="26"/>
      <c r="Z3873" s="26"/>
      <c r="AA3873" s="26"/>
      <c r="AB3873" s="26"/>
      <c r="AC3873" s="26"/>
      <c r="AD3873" s="26"/>
    </row>
    <row r="3874" spans="1:30" x14ac:dyDescent="0.25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26"/>
      <c r="O3874" s="26"/>
      <c r="P3874" s="26"/>
      <c r="Q3874" s="26"/>
      <c r="R3874" s="26"/>
      <c r="S3874" s="63"/>
      <c r="T3874" s="26"/>
      <c r="U3874" s="34"/>
      <c r="V3874" s="24"/>
      <c r="W3874" s="24"/>
      <c r="X3874" s="26"/>
      <c r="Y3874" s="26"/>
      <c r="Z3874" s="26"/>
      <c r="AA3874" s="26"/>
      <c r="AB3874" s="26"/>
      <c r="AC3874" s="26"/>
      <c r="AD3874" s="26"/>
    </row>
    <row r="3875" spans="1:30" x14ac:dyDescent="0.25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26"/>
      <c r="O3875" s="26"/>
      <c r="P3875" s="26"/>
      <c r="Q3875" s="26"/>
      <c r="R3875" s="26"/>
      <c r="S3875" s="63"/>
      <c r="T3875" s="26"/>
      <c r="U3875" s="34"/>
      <c r="V3875" s="24"/>
      <c r="W3875" s="24"/>
      <c r="X3875" s="26"/>
      <c r="Y3875" s="26"/>
      <c r="Z3875" s="26"/>
      <c r="AA3875" s="26"/>
      <c r="AB3875" s="26"/>
      <c r="AC3875" s="26"/>
      <c r="AD3875" s="26"/>
    </row>
    <row r="3876" spans="1:30" x14ac:dyDescent="0.25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26"/>
      <c r="S3876" s="63"/>
      <c r="T3876" s="26"/>
      <c r="U3876" s="25"/>
      <c r="V3876" s="24"/>
      <c r="W3876" s="24"/>
      <c r="X3876" s="26"/>
      <c r="Y3876" s="26"/>
      <c r="Z3876" s="26"/>
      <c r="AA3876" s="26"/>
      <c r="AB3876" s="26"/>
      <c r="AC3876" s="26"/>
      <c r="AD3876" s="26"/>
    </row>
    <row r="3877" spans="1:30" x14ac:dyDescent="0.25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  <c r="N3877" s="26"/>
      <c r="O3877" s="26"/>
      <c r="P3877" s="26"/>
      <c r="Q3877" s="26"/>
      <c r="R3877" s="26"/>
      <c r="S3877" s="63"/>
      <c r="T3877" s="26"/>
      <c r="U3877" s="25"/>
      <c r="V3877" s="24"/>
      <c r="W3877" s="24"/>
      <c r="X3877" s="26"/>
      <c r="Y3877" s="26"/>
      <c r="Z3877" s="26"/>
      <c r="AA3877" s="26"/>
      <c r="AB3877" s="26"/>
      <c r="AC3877" s="26"/>
      <c r="AD3877" s="26"/>
    </row>
    <row r="3878" spans="1:30" x14ac:dyDescent="0.25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26"/>
      <c r="O3878" s="26"/>
      <c r="P3878" s="26"/>
      <c r="Q3878" s="26"/>
      <c r="R3878" s="26"/>
      <c r="S3878" s="63"/>
      <c r="T3878" s="26"/>
      <c r="U3878" s="34"/>
      <c r="V3878" s="24"/>
      <c r="W3878" s="24"/>
      <c r="X3878" s="26"/>
      <c r="Y3878" s="26"/>
      <c r="Z3878" s="26"/>
      <c r="AA3878" s="26"/>
      <c r="AB3878" s="26"/>
      <c r="AC3878" s="26"/>
      <c r="AD3878" s="26"/>
    </row>
    <row r="3879" spans="1:30" x14ac:dyDescent="0.25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26"/>
      <c r="O3879" s="26"/>
      <c r="P3879" s="26"/>
      <c r="Q3879" s="26"/>
      <c r="R3879" s="26"/>
      <c r="S3879" s="63"/>
      <c r="T3879" s="26"/>
      <c r="U3879" s="25"/>
      <c r="V3879" s="24"/>
      <c r="W3879" s="24"/>
      <c r="X3879" s="26"/>
      <c r="Y3879" s="26"/>
      <c r="Z3879" s="26"/>
      <c r="AA3879" s="26"/>
      <c r="AB3879" s="26"/>
      <c r="AC3879" s="26"/>
      <c r="AD3879" s="26"/>
    </row>
    <row r="3880" spans="1:30" x14ac:dyDescent="0.25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26"/>
      <c r="O3880" s="26"/>
      <c r="P3880" s="26"/>
      <c r="Q3880" s="26"/>
      <c r="R3880" s="26"/>
      <c r="S3880" s="63"/>
      <c r="T3880" s="26"/>
      <c r="U3880" s="25"/>
      <c r="V3880" s="24"/>
      <c r="W3880" s="24"/>
      <c r="X3880" s="26"/>
      <c r="Y3880" s="26"/>
      <c r="Z3880" s="26"/>
      <c r="AA3880" s="26"/>
      <c r="AB3880" s="26"/>
      <c r="AC3880" s="26"/>
      <c r="AD3880" s="26"/>
    </row>
    <row r="3881" spans="1:30" x14ac:dyDescent="0.25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26"/>
      <c r="O3881" s="26"/>
      <c r="P3881" s="26"/>
      <c r="Q3881" s="26"/>
      <c r="R3881" s="26"/>
      <c r="S3881" s="63"/>
      <c r="T3881" s="26"/>
      <c r="U3881" s="25"/>
      <c r="V3881" s="24"/>
      <c r="W3881" s="24"/>
      <c r="X3881" s="26"/>
      <c r="Y3881" s="26"/>
      <c r="Z3881" s="26"/>
      <c r="AA3881" s="26"/>
      <c r="AB3881" s="26"/>
      <c r="AC3881" s="26"/>
      <c r="AD3881" s="26"/>
    </row>
    <row r="3882" spans="1:30" x14ac:dyDescent="0.25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26"/>
      <c r="O3882" s="26"/>
      <c r="P3882" s="26"/>
      <c r="Q3882" s="26"/>
      <c r="R3882" s="26"/>
      <c r="S3882" s="63"/>
      <c r="T3882" s="26"/>
      <c r="U3882" s="25"/>
      <c r="V3882" s="24"/>
      <c r="W3882" s="24"/>
      <c r="X3882" s="26"/>
      <c r="Y3882" s="26"/>
      <c r="Z3882" s="26"/>
      <c r="AA3882" s="26"/>
      <c r="AB3882" s="26"/>
      <c r="AC3882" s="26"/>
      <c r="AD3882" s="26"/>
    </row>
    <row r="3883" spans="1:30" x14ac:dyDescent="0.25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  <c r="N3883" s="26"/>
      <c r="O3883" s="26"/>
      <c r="P3883" s="26"/>
      <c r="Q3883" s="26"/>
      <c r="R3883" s="26"/>
      <c r="S3883" s="63"/>
      <c r="T3883" s="26"/>
      <c r="U3883" s="25"/>
      <c r="V3883" s="24"/>
      <c r="W3883" s="24"/>
      <c r="X3883" s="26"/>
      <c r="Y3883" s="26"/>
      <c r="Z3883" s="26"/>
      <c r="AA3883" s="26"/>
      <c r="AB3883" s="26"/>
      <c r="AC3883" s="26"/>
      <c r="AD3883" s="26"/>
    </row>
    <row r="3884" spans="1:30" x14ac:dyDescent="0.25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26"/>
      <c r="O3884" s="26"/>
      <c r="P3884" s="26"/>
      <c r="Q3884" s="26"/>
      <c r="R3884" s="26"/>
      <c r="S3884" s="63"/>
      <c r="T3884" s="26"/>
      <c r="U3884" s="25"/>
      <c r="V3884" s="24"/>
      <c r="W3884" s="24"/>
      <c r="X3884" s="26"/>
      <c r="Y3884" s="26"/>
      <c r="Z3884" s="26"/>
      <c r="AA3884" s="26"/>
      <c r="AB3884" s="26"/>
      <c r="AC3884" s="26"/>
      <c r="AD3884" s="26"/>
    </row>
    <row r="3885" spans="1:30" x14ac:dyDescent="0.25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  <c r="N3885" s="26"/>
      <c r="O3885" s="26"/>
      <c r="P3885" s="26"/>
      <c r="Q3885" s="26"/>
      <c r="R3885" s="26"/>
      <c r="S3885" s="63"/>
      <c r="T3885" s="26"/>
      <c r="U3885" s="25"/>
      <c r="V3885" s="24"/>
      <c r="W3885" s="24"/>
      <c r="X3885" s="26"/>
      <c r="Y3885" s="26"/>
      <c r="Z3885" s="26"/>
      <c r="AA3885" s="26"/>
      <c r="AB3885" s="26"/>
      <c r="AC3885" s="26"/>
      <c r="AD3885" s="26"/>
    </row>
    <row r="3886" spans="1:30" x14ac:dyDescent="0.25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26"/>
      <c r="O3886" s="26"/>
      <c r="P3886" s="26"/>
      <c r="Q3886" s="26"/>
      <c r="R3886" s="26"/>
      <c r="S3886" s="63"/>
      <c r="T3886" s="26"/>
      <c r="U3886" s="25"/>
      <c r="V3886" s="24"/>
      <c r="W3886" s="24"/>
      <c r="X3886" s="26"/>
      <c r="Y3886" s="26"/>
      <c r="Z3886" s="26"/>
      <c r="AA3886" s="26"/>
      <c r="AB3886" s="26"/>
      <c r="AC3886" s="26"/>
      <c r="AD3886" s="26"/>
    </row>
    <row r="3887" spans="1:30" x14ac:dyDescent="0.25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26"/>
      <c r="O3887" s="26"/>
      <c r="P3887" s="26"/>
      <c r="Q3887" s="26"/>
      <c r="R3887" s="26"/>
      <c r="S3887" s="63"/>
      <c r="T3887" s="26"/>
      <c r="U3887" s="25"/>
      <c r="V3887" s="24"/>
      <c r="W3887" s="24"/>
      <c r="X3887" s="26"/>
      <c r="Y3887" s="26"/>
      <c r="Z3887" s="26"/>
      <c r="AA3887" s="26"/>
      <c r="AB3887" s="26"/>
      <c r="AC3887" s="26"/>
      <c r="AD3887" s="26"/>
    </row>
    <row r="3888" spans="1:30" x14ac:dyDescent="0.25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26"/>
      <c r="O3888" s="26"/>
      <c r="P3888" s="26"/>
      <c r="Q3888" s="26"/>
      <c r="R3888" s="26"/>
      <c r="S3888" s="63"/>
      <c r="T3888" s="26"/>
      <c r="U3888" s="25"/>
      <c r="V3888" s="24"/>
      <c r="W3888" s="24"/>
      <c r="X3888" s="26"/>
      <c r="Y3888" s="26"/>
      <c r="Z3888" s="26"/>
      <c r="AA3888" s="26"/>
      <c r="AB3888" s="26"/>
      <c r="AC3888" s="26"/>
      <c r="AD3888" s="26"/>
    </row>
    <row r="3889" spans="1:30" x14ac:dyDescent="0.25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  <c r="N3889" s="26"/>
      <c r="O3889" s="26"/>
      <c r="P3889" s="26"/>
      <c r="Q3889" s="26"/>
      <c r="R3889" s="26"/>
      <c r="S3889" s="63"/>
      <c r="T3889" s="26"/>
      <c r="U3889" s="25"/>
      <c r="V3889" s="24"/>
      <c r="W3889" s="24"/>
      <c r="X3889" s="26"/>
      <c r="Y3889" s="26"/>
      <c r="Z3889" s="26"/>
      <c r="AA3889" s="26"/>
      <c r="AB3889" s="26"/>
      <c r="AC3889" s="26"/>
      <c r="AD3889" s="26"/>
    </row>
    <row r="3890" spans="1:30" x14ac:dyDescent="0.25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26"/>
      <c r="O3890" s="26"/>
      <c r="P3890" s="26"/>
      <c r="Q3890" s="26"/>
      <c r="R3890" s="26"/>
      <c r="S3890" s="63"/>
      <c r="T3890" s="26"/>
      <c r="U3890" s="34"/>
      <c r="V3890" s="24"/>
      <c r="W3890" s="24"/>
      <c r="X3890" s="26"/>
      <c r="Y3890" s="26"/>
      <c r="Z3890" s="26"/>
      <c r="AA3890" s="26"/>
      <c r="AB3890" s="26"/>
      <c r="AC3890" s="26"/>
      <c r="AD3890" s="26"/>
    </row>
    <row r="3891" spans="1:30" x14ac:dyDescent="0.25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  <c r="N3891" s="26"/>
      <c r="O3891" s="26"/>
      <c r="P3891" s="26"/>
      <c r="Q3891" s="26"/>
      <c r="R3891" s="26"/>
      <c r="S3891" s="63"/>
      <c r="T3891" s="26"/>
      <c r="U3891" s="34"/>
      <c r="V3891" s="24"/>
      <c r="W3891" s="24"/>
      <c r="X3891" s="26"/>
      <c r="Y3891" s="26"/>
      <c r="Z3891" s="26"/>
      <c r="AA3891" s="26"/>
      <c r="AB3891" s="26"/>
      <c r="AC3891" s="26"/>
      <c r="AD3891" s="26"/>
    </row>
    <row r="3892" spans="1:30" x14ac:dyDescent="0.25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26"/>
      <c r="O3892" s="26"/>
      <c r="P3892" s="26"/>
      <c r="Q3892" s="26"/>
      <c r="R3892" s="26"/>
      <c r="S3892" s="63"/>
      <c r="T3892" s="26"/>
      <c r="U3892" s="25"/>
      <c r="V3892" s="24"/>
      <c r="W3892" s="24"/>
      <c r="X3892" s="26"/>
      <c r="Y3892" s="26"/>
      <c r="Z3892" s="26"/>
      <c r="AA3892" s="26"/>
      <c r="AB3892" s="26"/>
      <c r="AC3892" s="26"/>
      <c r="AD3892" s="26"/>
    </row>
    <row r="3893" spans="1:30" x14ac:dyDescent="0.25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  <c r="N3893" s="26"/>
      <c r="O3893" s="26"/>
      <c r="P3893" s="26"/>
      <c r="Q3893" s="26"/>
      <c r="R3893" s="26"/>
      <c r="S3893" s="63"/>
      <c r="T3893" s="26"/>
      <c r="U3893" s="25"/>
      <c r="V3893" s="24"/>
      <c r="W3893" s="24"/>
      <c r="X3893" s="26"/>
      <c r="Y3893" s="26"/>
      <c r="Z3893" s="26"/>
      <c r="AA3893" s="26"/>
      <c r="AB3893" s="26"/>
      <c r="AC3893" s="26"/>
      <c r="AD3893" s="26"/>
    </row>
    <row r="3894" spans="1:30" x14ac:dyDescent="0.25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26"/>
      <c r="O3894" s="26"/>
      <c r="P3894" s="26"/>
      <c r="Q3894" s="26"/>
      <c r="R3894" s="26"/>
      <c r="S3894" s="63"/>
      <c r="T3894" s="26"/>
      <c r="U3894" s="25"/>
      <c r="V3894" s="24"/>
      <c r="W3894" s="24"/>
      <c r="X3894" s="26"/>
      <c r="Y3894" s="26"/>
      <c r="Z3894" s="26"/>
      <c r="AA3894" s="26"/>
      <c r="AB3894" s="26"/>
      <c r="AC3894" s="26"/>
      <c r="AD3894" s="26"/>
    </row>
    <row r="3895" spans="1:30" x14ac:dyDescent="0.25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  <c r="N3895" s="26"/>
      <c r="O3895" s="26"/>
      <c r="P3895" s="26"/>
      <c r="Q3895" s="26"/>
      <c r="R3895" s="26"/>
      <c r="S3895" s="63"/>
      <c r="T3895" s="26"/>
      <c r="U3895" s="25"/>
      <c r="V3895" s="24"/>
      <c r="W3895" s="24"/>
      <c r="X3895" s="26"/>
      <c r="Y3895" s="26"/>
      <c r="Z3895" s="26"/>
      <c r="AA3895" s="26"/>
      <c r="AB3895" s="26"/>
      <c r="AC3895" s="26"/>
      <c r="AD3895" s="26"/>
    </row>
    <row r="3896" spans="1:30" x14ac:dyDescent="0.25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26"/>
      <c r="O3896" s="26"/>
      <c r="P3896" s="26"/>
      <c r="Q3896" s="26"/>
      <c r="R3896" s="26"/>
      <c r="S3896" s="63"/>
      <c r="T3896" s="26"/>
      <c r="U3896" s="25"/>
      <c r="V3896" s="24"/>
      <c r="W3896" s="24"/>
      <c r="X3896" s="26"/>
      <c r="Y3896" s="26"/>
      <c r="Z3896" s="26"/>
      <c r="AA3896" s="26"/>
      <c r="AB3896" s="26"/>
      <c r="AC3896" s="26"/>
      <c r="AD3896" s="26"/>
    </row>
    <row r="3897" spans="1:30" x14ac:dyDescent="0.25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  <c r="N3897" s="26"/>
      <c r="O3897" s="26"/>
      <c r="P3897" s="26"/>
      <c r="Q3897" s="26"/>
      <c r="R3897" s="26"/>
      <c r="S3897" s="63"/>
      <c r="T3897" s="26"/>
      <c r="U3897" s="25"/>
      <c r="V3897" s="24"/>
      <c r="W3897" s="24"/>
      <c r="X3897" s="26"/>
      <c r="Y3897" s="26"/>
      <c r="Z3897" s="26"/>
      <c r="AA3897" s="26"/>
      <c r="AB3897" s="26"/>
      <c r="AC3897" s="26"/>
      <c r="AD3897" s="26"/>
    </row>
    <row r="3898" spans="1:30" x14ac:dyDescent="0.25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26"/>
      <c r="O3898" s="26"/>
      <c r="P3898" s="26"/>
      <c r="Q3898" s="26"/>
      <c r="R3898" s="26"/>
      <c r="S3898" s="63"/>
      <c r="T3898" s="26"/>
      <c r="U3898" s="25"/>
      <c r="V3898" s="24"/>
      <c r="W3898" s="24"/>
      <c r="X3898" s="26"/>
      <c r="Y3898" s="26"/>
      <c r="Z3898" s="26"/>
      <c r="AA3898" s="26"/>
      <c r="AB3898" s="26"/>
      <c r="AC3898" s="26"/>
      <c r="AD3898" s="26"/>
    </row>
    <row r="3899" spans="1:30" x14ac:dyDescent="0.25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  <c r="N3899" s="26"/>
      <c r="O3899" s="26"/>
      <c r="P3899" s="26"/>
      <c r="Q3899" s="26"/>
      <c r="R3899" s="26"/>
      <c r="S3899" s="63"/>
      <c r="T3899" s="26"/>
      <c r="U3899" s="25"/>
      <c r="V3899" s="24"/>
      <c r="W3899" s="24"/>
      <c r="X3899" s="26"/>
      <c r="Y3899" s="26"/>
      <c r="Z3899" s="26"/>
      <c r="AA3899" s="26"/>
      <c r="AB3899" s="26"/>
      <c r="AC3899" s="26"/>
      <c r="AD3899" s="26"/>
    </row>
    <row r="3900" spans="1:30" x14ac:dyDescent="0.25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26"/>
      <c r="O3900" s="26"/>
      <c r="P3900" s="26"/>
      <c r="Q3900" s="26"/>
      <c r="R3900" s="26"/>
      <c r="S3900" s="63"/>
      <c r="T3900" s="26"/>
      <c r="U3900" s="25"/>
      <c r="V3900" s="24"/>
      <c r="W3900" s="24"/>
      <c r="X3900" s="26"/>
      <c r="Y3900" s="26"/>
      <c r="Z3900" s="26"/>
      <c r="AA3900" s="26"/>
      <c r="AB3900" s="26"/>
      <c r="AC3900" s="26"/>
      <c r="AD3900" s="26"/>
    </row>
    <row r="3901" spans="1:30" x14ac:dyDescent="0.25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  <c r="N3901" s="26"/>
      <c r="O3901" s="26"/>
      <c r="P3901" s="26"/>
      <c r="Q3901" s="26"/>
      <c r="R3901" s="26"/>
      <c r="S3901" s="63"/>
      <c r="T3901" s="26"/>
      <c r="U3901" s="25"/>
      <c r="V3901" s="24"/>
      <c r="W3901" s="24"/>
      <c r="X3901" s="26"/>
      <c r="Y3901" s="26"/>
      <c r="Z3901" s="26"/>
      <c r="AA3901" s="26"/>
      <c r="AB3901" s="26"/>
      <c r="AC3901" s="26"/>
      <c r="AD3901" s="26"/>
    </row>
    <row r="3902" spans="1:30" x14ac:dyDescent="0.25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26"/>
      <c r="O3902" s="26"/>
      <c r="P3902" s="26"/>
      <c r="Q3902" s="26"/>
      <c r="R3902" s="26"/>
      <c r="S3902" s="63"/>
      <c r="T3902" s="26"/>
      <c r="U3902" s="25"/>
      <c r="V3902" s="24"/>
      <c r="W3902" s="24"/>
      <c r="X3902" s="26"/>
      <c r="Y3902" s="26"/>
      <c r="Z3902" s="26"/>
      <c r="AA3902" s="26"/>
      <c r="AB3902" s="26"/>
      <c r="AC3902" s="26"/>
      <c r="AD3902" s="26"/>
    </row>
    <row r="3903" spans="1:30" x14ac:dyDescent="0.25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26"/>
      <c r="O3903" s="26"/>
      <c r="P3903" s="26"/>
      <c r="Q3903" s="26"/>
      <c r="R3903" s="26"/>
      <c r="S3903" s="63"/>
      <c r="T3903" s="26"/>
      <c r="U3903" s="25"/>
      <c r="V3903" s="24"/>
      <c r="W3903" s="24"/>
      <c r="X3903" s="26"/>
      <c r="Y3903" s="26"/>
      <c r="Z3903" s="26"/>
      <c r="AA3903" s="26"/>
      <c r="AB3903" s="26"/>
      <c r="AC3903" s="26"/>
      <c r="AD3903" s="26"/>
    </row>
    <row r="3904" spans="1:30" x14ac:dyDescent="0.25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26"/>
      <c r="O3904" s="26"/>
      <c r="P3904" s="26"/>
      <c r="Q3904" s="26"/>
      <c r="R3904" s="26"/>
      <c r="S3904" s="63"/>
      <c r="T3904" s="26"/>
      <c r="U3904" s="25"/>
      <c r="V3904" s="24"/>
      <c r="W3904" s="24"/>
      <c r="X3904" s="26"/>
      <c r="Y3904" s="26"/>
      <c r="Z3904" s="26"/>
      <c r="AA3904" s="26"/>
      <c r="AB3904" s="26"/>
      <c r="AC3904" s="26"/>
      <c r="AD3904" s="26"/>
    </row>
    <row r="3905" spans="1:30" x14ac:dyDescent="0.25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  <c r="N3905" s="26"/>
      <c r="O3905" s="26"/>
      <c r="P3905" s="26"/>
      <c r="Q3905" s="26"/>
      <c r="R3905" s="26"/>
      <c r="S3905" s="63"/>
      <c r="T3905" s="26"/>
      <c r="U3905" s="25"/>
      <c r="V3905" s="24"/>
      <c r="W3905" s="24"/>
      <c r="X3905" s="26"/>
      <c r="Y3905" s="26"/>
      <c r="Z3905" s="26"/>
      <c r="AA3905" s="26"/>
      <c r="AB3905" s="26"/>
      <c r="AC3905" s="26"/>
      <c r="AD3905" s="26"/>
    </row>
    <row r="3906" spans="1:30" x14ac:dyDescent="0.25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26"/>
      <c r="O3906" s="26"/>
      <c r="P3906" s="26"/>
      <c r="Q3906" s="26"/>
      <c r="R3906" s="26"/>
      <c r="S3906" s="63"/>
      <c r="T3906" s="26"/>
      <c r="U3906" s="25"/>
      <c r="V3906" s="24"/>
      <c r="W3906" s="24"/>
      <c r="X3906" s="26"/>
      <c r="Y3906" s="26"/>
      <c r="Z3906" s="26"/>
      <c r="AA3906" s="26"/>
      <c r="AB3906" s="26"/>
      <c r="AC3906" s="26"/>
      <c r="AD3906" s="26"/>
    </row>
    <row r="3907" spans="1:30" x14ac:dyDescent="0.25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26"/>
      <c r="O3907" s="26"/>
      <c r="P3907" s="26"/>
      <c r="Q3907" s="26"/>
      <c r="R3907" s="26"/>
      <c r="S3907" s="63"/>
      <c r="T3907" s="26"/>
      <c r="U3907" s="25"/>
      <c r="V3907" s="24"/>
      <c r="W3907" s="24"/>
      <c r="X3907" s="26"/>
      <c r="Y3907" s="26"/>
      <c r="Z3907" s="26"/>
      <c r="AA3907" s="26"/>
      <c r="AB3907" s="26"/>
      <c r="AC3907" s="26"/>
      <c r="AD3907" s="26"/>
    </row>
    <row r="3908" spans="1:30" x14ac:dyDescent="0.25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26"/>
      <c r="O3908" s="26"/>
      <c r="P3908" s="26"/>
      <c r="Q3908" s="26"/>
      <c r="R3908" s="26"/>
      <c r="S3908" s="63"/>
      <c r="T3908" s="26"/>
      <c r="U3908" s="25"/>
      <c r="V3908" s="24"/>
      <c r="W3908" s="24"/>
      <c r="X3908" s="26"/>
      <c r="Y3908" s="26"/>
      <c r="Z3908" s="26"/>
      <c r="AA3908" s="26"/>
      <c r="AB3908" s="26"/>
      <c r="AC3908" s="26"/>
      <c r="AD3908" s="26"/>
    </row>
    <row r="3909" spans="1:30" x14ac:dyDescent="0.25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  <c r="N3909" s="26"/>
      <c r="O3909" s="26"/>
      <c r="P3909" s="26"/>
      <c r="Q3909" s="26"/>
      <c r="R3909" s="26"/>
      <c r="S3909" s="63"/>
      <c r="T3909" s="26"/>
      <c r="U3909" s="34"/>
      <c r="V3909" s="24"/>
      <c r="W3909" s="24"/>
      <c r="X3909" s="26"/>
      <c r="Y3909" s="26"/>
      <c r="Z3909" s="26"/>
      <c r="AA3909" s="26"/>
      <c r="AB3909" s="26"/>
      <c r="AC3909" s="26"/>
      <c r="AD3909" s="26"/>
    </row>
    <row r="3910" spans="1:30" x14ac:dyDescent="0.25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26"/>
      <c r="O3910" s="26"/>
      <c r="P3910" s="26"/>
      <c r="Q3910" s="26"/>
      <c r="R3910" s="26"/>
      <c r="S3910" s="63"/>
      <c r="T3910" s="26"/>
      <c r="U3910" s="34"/>
      <c r="V3910" s="24"/>
      <c r="W3910" s="24"/>
      <c r="X3910" s="26"/>
      <c r="Y3910" s="26"/>
      <c r="Z3910" s="26"/>
      <c r="AA3910" s="26"/>
      <c r="AB3910" s="26"/>
      <c r="AC3910" s="26"/>
      <c r="AD3910" s="26"/>
    </row>
    <row r="3911" spans="1:30" x14ac:dyDescent="0.25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26"/>
      <c r="O3911" s="26"/>
      <c r="P3911" s="26"/>
      <c r="Q3911" s="26"/>
      <c r="R3911" s="26"/>
      <c r="S3911" s="63"/>
      <c r="T3911" s="26"/>
      <c r="U3911" s="34"/>
      <c r="V3911" s="24"/>
      <c r="W3911" s="24"/>
      <c r="X3911" s="26"/>
      <c r="Y3911" s="26"/>
      <c r="Z3911" s="26"/>
      <c r="AA3911" s="26"/>
      <c r="AB3911" s="26"/>
      <c r="AC3911" s="26"/>
      <c r="AD3911" s="26"/>
    </row>
    <row r="3912" spans="1:30" x14ac:dyDescent="0.25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26"/>
      <c r="O3912" s="26"/>
      <c r="P3912" s="26"/>
      <c r="Q3912" s="26"/>
      <c r="R3912" s="26"/>
      <c r="S3912" s="63"/>
      <c r="T3912" s="26"/>
      <c r="U3912" s="34"/>
      <c r="V3912" s="24"/>
      <c r="W3912" s="24"/>
      <c r="X3912" s="26"/>
      <c r="Y3912" s="26"/>
      <c r="Z3912" s="26"/>
      <c r="AA3912" s="26"/>
      <c r="AB3912" s="26"/>
      <c r="AC3912" s="26"/>
      <c r="AD3912" s="26"/>
    </row>
    <row r="3913" spans="1:30" x14ac:dyDescent="0.25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26"/>
      <c r="O3913" s="26"/>
      <c r="P3913" s="26"/>
      <c r="Q3913" s="26"/>
      <c r="R3913" s="26"/>
      <c r="S3913" s="63"/>
      <c r="T3913" s="26"/>
      <c r="U3913" s="34"/>
      <c r="V3913" s="24"/>
      <c r="W3913" s="24"/>
      <c r="X3913" s="26"/>
      <c r="Y3913" s="26"/>
      <c r="Z3913" s="26"/>
      <c r="AA3913" s="26"/>
      <c r="AB3913" s="26"/>
      <c r="AC3913" s="26"/>
      <c r="AD3913" s="26"/>
    </row>
    <row r="3914" spans="1:30" x14ac:dyDescent="0.25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26"/>
      <c r="O3914" s="26"/>
      <c r="P3914" s="26"/>
      <c r="Q3914" s="26"/>
      <c r="R3914" s="26"/>
      <c r="S3914" s="63"/>
      <c r="T3914" s="26"/>
      <c r="U3914" s="25"/>
      <c r="V3914" s="24"/>
      <c r="W3914" s="24"/>
      <c r="X3914" s="26"/>
      <c r="Y3914" s="26"/>
      <c r="Z3914" s="26"/>
      <c r="AA3914" s="26"/>
      <c r="AB3914" s="26"/>
      <c r="AC3914" s="26"/>
      <c r="AD3914" s="26"/>
    </row>
    <row r="3915" spans="1:30" x14ac:dyDescent="0.25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  <c r="N3915" s="26"/>
      <c r="O3915" s="26"/>
      <c r="P3915" s="26"/>
      <c r="Q3915" s="26"/>
      <c r="R3915" s="26"/>
      <c r="S3915" s="63"/>
      <c r="T3915" s="26"/>
      <c r="U3915" s="34"/>
      <c r="V3915" s="24"/>
      <c r="W3915" s="24"/>
      <c r="X3915" s="26"/>
      <c r="Y3915" s="26"/>
      <c r="Z3915" s="26"/>
      <c r="AA3915" s="26"/>
      <c r="AB3915" s="26"/>
      <c r="AC3915" s="26"/>
      <c r="AD3915" s="26"/>
    </row>
    <row r="3916" spans="1:30" x14ac:dyDescent="0.25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26"/>
      <c r="O3916" s="26"/>
      <c r="P3916" s="26"/>
      <c r="Q3916" s="26"/>
      <c r="R3916" s="26"/>
      <c r="S3916" s="63"/>
      <c r="T3916" s="26"/>
      <c r="U3916" s="25"/>
      <c r="V3916" s="24"/>
      <c r="W3916" s="24"/>
      <c r="X3916" s="26"/>
      <c r="Y3916" s="26"/>
      <c r="Z3916" s="26"/>
      <c r="AA3916" s="26"/>
      <c r="AB3916" s="26"/>
      <c r="AC3916" s="26"/>
      <c r="AD3916" s="26"/>
    </row>
    <row r="3917" spans="1:30" x14ac:dyDescent="0.25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26"/>
      <c r="O3917" s="26"/>
      <c r="P3917" s="26"/>
      <c r="Q3917" s="26"/>
      <c r="R3917" s="26"/>
      <c r="S3917" s="63"/>
      <c r="T3917" s="26"/>
      <c r="U3917" s="25"/>
      <c r="V3917" s="24"/>
      <c r="W3917" s="24"/>
      <c r="X3917" s="26"/>
      <c r="Y3917" s="26"/>
      <c r="Z3917" s="26"/>
      <c r="AA3917" s="26"/>
      <c r="AB3917" s="26"/>
      <c r="AC3917" s="26"/>
      <c r="AD3917" s="26"/>
    </row>
    <row r="3918" spans="1:30" x14ac:dyDescent="0.25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26"/>
      <c r="O3918" s="26"/>
      <c r="P3918" s="26"/>
      <c r="Q3918" s="26"/>
      <c r="R3918" s="26"/>
      <c r="S3918" s="63"/>
      <c r="T3918" s="26"/>
      <c r="U3918" s="34"/>
      <c r="V3918" s="24"/>
      <c r="W3918" s="24"/>
      <c r="X3918" s="26"/>
      <c r="Y3918" s="26"/>
      <c r="Z3918" s="26"/>
      <c r="AA3918" s="26"/>
      <c r="AB3918" s="26"/>
      <c r="AC3918" s="26"/>
      <c r="AD3918" s="26"/>
    </row>
    <row r="3919" spans="1:30" x14ac:dyDescent="0.25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  <c r="N3919" s="26"/>
      <c r="O3919" s="26"/>
      <c r="P3919" s="26"/>
      <c r="Q3919" s="26"/>
      <c r="R3919" s="26"/>
      <c r="S3919" s="63"/>
      <c r="T3919" s="26"/>
      <c r="U3919" s="34"/>
      <c r="V3919" s="24"/>
      <c r="W3919" s="24"/>
      <c r="X3919" s="26"/>
      <c r="Y3919" s="26"/>
      <c r="Z3919" s="26"/>
      <c r="AA3919" s="26"/>
      <c r="AB3919" s="26"/>
      <c r="AC3919" s="26"/>
      <c r="AD3919" s="26"/>
    </row>
    <row r="3920" spans="1:30" x14ac:dyDescent="0.25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26"/>
      <c r="O3920" s="26"/>
      <c r="P3920" s="26"/>
      <c r="Q3920" s="26"/>
      <c r="R3920" s="26"/>
      <c r="S3920" s="63"/>
      <c r="T3920" s="26"/>
      <c r="U3920" s="34"/>
      <c r="V3920" s="24"/>
      <c r="W3920" s="24"/>
      <c r="X3920" s="26"/>
      <c r="Y3920" s="26"/>
      <c r="Z3920" s="26"/>
      <c r="AA3920" s="26"/>
      <c r="AB3920" s="26"/>
      <c r="AC3920" s="26"/>
      <c r="AD3920" s="26"/>
    </row>
    <row r="3921" spans="1:30" x14ac:dyDescent="0.25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  <c r="N3921" s="26"/>
      <c r="O3921" s="26"/>
      <c r="P3921" s="26"/>
      <c r="Q3921" s="26"/>
      <c r="R3921" s="26"/>
      <c r="S3921" s="63"/>
      <c r="T3921" s="26"/>
      <c r="U3921" s="34"/>
      <c r="V3921" s="24"/>
      <c r="W3921" s="24"/>
      <c r="X3921" s="26"/>
      <c r="Y3921" s="26"/>
      <c r="Z3921" s="26"/>
      <c r="AA3921" s="26"/>
      <c r="AB3921" s="26"/>
      <c r="AC3921" s="26"/>
      <c r="AD3921" s="26"/>
    </row>
    <row r="3922" spans="1:30" x14ac:dyDescent="0.25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26"/>
      <c r="O3922" s="26"/>
      <c r="P3922" s="26"/>
      <c r="Q3922" s="26"/>
      <c r="R3922" s="26"/>
      <c r="S3922" s="63"/>
      <c r="T3922" s="26"/>
      <c r="U3922" s="34"/>
      <c r="V3922" s="24"/>
      <c r="W3922" s="24"/>
      <c r="X3922" s="26"/>
      <c r="Y3922" s="26"/>
      <c r="Z3922" s="26"/>
      <c r="AA3922" s="26"/>
      <c r="AB3922" s="26"/>
      <c r="AC3922" s="26"/>
      <c r="AD3922" s="26"/>
    </row>
    <row r="3923" spans="1:30" x14ac:dyDescent="0.25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  <c r="N3923" s="26"/>
      <c r="O3923" s="26"/>
      <c r="P3923" s="26"/>
      <c r="Q3923" s="26"/>
      <c r="R3923" s="26"/>
      <c r="S3923" s="63"/>
      <c r="T3923" s="26"/>
      <c r="U3923" s="25"/>
      <c r="V3923" s="24"/>
      <c r="W3923" s="24"/>
      <c r="X3923" s="26"/>
      <c r="Y3923" s="26"/>
      <c r="Z3923" s="26"/>
      <c r="AA3923" s="26"/>
      <c r="AB3923" s="26"/>
      <c r="AC3923" s="26"/>
      <c r="AD3923" s="26"/>
    </row>
    <row r="3924" spans="1:30" x14ac:dyDescent="0.25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26"/>
      <c r="O3924" s="26"/>
      <c r="P3924" s="26"/>
      <c r="Q3924" s="26"/>
      <c r="R3924" s="26"/>
      <c r="S3924" s="63"/>
      <c r="T3924" s="26"/>
      <c r="U3924" s="34"/>
      <c r="V3924" s="24"/>
      <c r="W3924" s="24"/>
      <c r="X3924" s="26"/>
      <c r="Y3924" s="26"/>
      <c r="Z3924" s="26"/>
      <c r="AA3924" s="26"/>
      <c r="AB3924" s="26"/>
      <c r="AC3924" s="26"/>
      <c r="AD3924" s="26"/>
    </row>
    <row r="3925" spans="1:30" x14ac:dyDescent="0.25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  <c r="N3925" s="26"/>
      <c r="O3925" s="26"/>
      <c r="P3925" s="26"/>
      <c r="Q3925" s="26"/>
      <c r="R3925" s="26"/>
      <c r="S3925" s="63"/>
      <c r="T3925" s="26"/>
      <c r="U3925" s="34"/>
      <c r="V3925" s="24"/>
      <c r="W3925" s="24"/>
      <c r="X3925" s="26"/>
      <c r="Y3925" s="26"/>
      <c r="Z3925" s="26"/>
      <c r="AA3925" s="26"/>
      <c r="AB3925" s="26"/>
      <c r="AC3925" s="26"/>
      <c r="AD3925" s="26"/>
    </row>
    <row r="3926" spans="1:30" x14ac:dyDescent="0.25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26"/>
      <c r="O3926" s="26"/>
      <c r="P3926" s="26"/>
      <c r="Q3926" s="26"/>
      <c r="R3926" s="26"/>
      <c r="S3926" s="63"/>
      <c r="T3926" s="26"/>
      <c r="U3926" s="33"/>
      <c r="V3926" s="24"/>
      <c r="W3926" s="24"/>
      <c r="X3926" s="26"/>
      <c r="Y3926" s="26"/>
      <c r="Z3926" s="26"/>
      <c r="AA3926" s="26"/>
      <c r="AB3926" s="26"/>
      <c r="AC3926" s="26"/>
      <c r="AD3926" s="26"/>
    </row>
    <row r="3927" spans="1:30" x14ac:dyDescent="0.25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  <c r="N3927" s="26"/>
      <c r="O3927" s="26"/>
      <c r="P3927" s="26"/>
      <c r="Q3927" s="26"/>
      <c r="R3927" s="26"/>
      <c r="S3927" s="63"/>
      <c r="T3927" s="26"/>
      <c r="U3927" s="27"/>
      <c r="V3927" s="24"/>
      <c r="W3927" s="24"/>
      <c r="X3927" s="26"/>
      <c r="Y3927" s="26"/>
      <c r="Z3927" s="26"/>
      <c r="AA3927" s="26"/>
      <c r="AB3927" s="26"/>
      <c r="AC3927" s="26"/>
      <c r="AD3927" s="26"/>
    </row>
    <row r="3928" spans="1:30" x14ac:dyDescent="0.25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26"/>
      <c r="O3928" s="26"/>
      <c r="P3928" s="26"/>
      <c r="Q3928" s="26"/>
      <c r="R3928" s="26"/>
      <c r="S3928" s="63"/>
      <c r="T3928" s="26"/>
      <c r="U3928" s="33"/>
      <c r="V3928" s="24"/>
      <c r="W3928" s="24"/>
      <c r="X3928" s="26"/>
      <c r="Y3928" s="26"/>
      <c r="Z3928" s="26"/>
      <c r="AA3928" s="26"/>
      <c r="AB3928" s="26"/>
      <c r="AC3928" s="26"/>
      <c r="AD3928" s="26"/>
    </row>
    <row r="3929" spans="1:30" x14ac:dyDescent="0.25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  <c r="N3929" s="26"/>
      <c r="O3929" s="26"/>
      <c r="P3929" s="26"/>
      <c r="Q3929" s="26"/>
      <c r="R3929" s="26"/>
      <c r="S3929" s="63"/>
      <c r="T3929" s="26"/>
      <c r="U3929" s="33"/>
      <c r="V3929" s="24"/>
      <c r="W3929" s="24"/>
      <c r="X3929" s="26"/>
      <c r="Y3929" s="26"/>
      <c r="Z3929" s="26"/>
      <c r="AA3929" s="26"/>
      <c r="AB3929" s="26"/>
      <c r="AC3929" s="26"/>
      <c r="AD3929" s="26"/>
    </row>
    <row r="3930" spans="1:30" x14ac:dyDescent="0.25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26"/>
      <c r="O3930" s="26"/>
      <c r="P3930" s="26"/>
      <c r="Q3930" s="26"/>
      <c r="R3930" s="26"/>
      <c r="S3930" s="63"/>
      <c r="T3930" s="26"/>
      <c r="U3930" s="27"/>
      <c r="V3930" s="24"/>
      <c r="W3930" s="24"/>
      <c r="X3930" s="26"/>
      <c r="Y3930" s="26"/>
      <c r="Z3930" s="26"/>
      <c r="AA3930" s="26"/>
      <c r="AB3930" s="26"/>
      <c r="AC3930" s="26"/>
      <c r="AD3930" s="26"/>
    </row>
    <row r="3931" spans="1:30" x14ac:dyDescent="0.25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26"/>
      <c r="O3931" s="26"/>
      <c r="P3931" s="26"/>
      <c r="Q3931" s="26"/>
      <c r="R3931" s="26"/>
      <c r="S3931" s="63"/>
      <c r="T3931" s="26"/>
      <c r="U3931" s="34"/>
      <c r="V3931" s="24"/>
      <c r="W3931" s="24"/>
      <c r="X3931" s="26"/>
      <c r="Y3931" s="26"/>
      <c r="Z3931" s="26"/>
      <c r="AA3931" s="26"/>
      <c r="AB3931" s="26"/>
      <c r="AC3931" s="26"/>
      <c r="AD3931" s="26"/>
    </row>
    <row r="3932" spans="1:30" x14ac:dyDescent="0.25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26"/>
      <c r="O3932" s="26"/>
      <c r="P3932" s="26"/>
      <c r="Q3932" s="26"/>
      <c r="R3932" s="26"/>
      <c r="S3932" s="63"/>
      <c r="T3932" s="26"/>
      <c r="U3932" s="34"/>
      <c r="V3932" s="24"/>
      <c r="W3932" s="24"/>
      <c r="X3932" s="26"/>
      <c r="Y3932" s="26"/>
      <c r="Z3932" s="26"/>
      <c r="AA3932" s="26"/>
      <c r="AB3932" s="26"/>
      <c r="AC3932" s="26"/>
      <c r="AD3932" s="26"/>
    </row>
    <row r="3933" spans="1:30" x14ac:dyDescent="0.25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  <c r="N3933" s="26"/>
      <c r="O3933" s="26"/>
      <c r="P3933" s="26"/>
      <c r="Q3933" s="26"/>
      <c r="R3933" s="26"/>
      <c r="S3933" s="63"/>
      <c r="T3933" s="26"/>
      <c r="U3933" s="27"/>
      <c r="V3933" s="24"/>
      <c r="W3933" s="24"/>
      <c r="X3933" s="26"/>
      <c r="Y3933" s="26"/>
      <c r="Z3933" s="26"/>
      <c r="AA3933" s="26"/>
      <c r="AB3933" s="26"/>
      <c r="AC3933" s="26"/>
      <c r="AD3933" s="26"/>
    </row>
    <row r="3934" spans="1:30" x14ac:dyDescent="0.25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26"/>
      <c r="O3934" s="26"/>
      <c r="P3934" s="26"/>
      <c r="Q3934" s="26"/>
      <c r="R3934" s="26"/>
      <c r="S3934" s="63"/>
      <c r="T3934" s="26"/>
      <c r="U3934" s="34"/>
      <c r="V3934" s="24"/>
      <c r="W3934" s="24"/>
      <c r="X3934" s="26"/>
      <c r="Y3934" s="26"/>
      <c r="Z3934" s="26"/>
      <c r="AA3934" s="26"/>
      <c r="AB3934" s="26"/>
      <c r="AC3934" s="26"/>
      <c r="AD3934" s="26"/>
    </row>
    <row r="3935" spans="1:30" x14ac:dyDescent="0.25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  <c r="N3935" s="26"/>
      <c r="O3935" s="26"/>
      <c r="P3935" s="26"/>
      <c r="Q3935" s="26"/>
      <c r="R3935" s="26"/>
      <c r="S3935" s="63"/>
      <c r="T3935" s="26"/>
      <c r="U3935" s="27"/>
      <c r="V3935" s="24"/>
      <c r="W3935" s="24"/>
      <c r="X3935" s="26"/>
      <c r="Y3935" s="26"/>
      <c r="Z3935" s="26"/>
      <c r="AA3935" s="26"/>
      <c r="AB3935" s="26"/>
      <c r="AC3935" s="26"/>
      <c r="AD3935" s="26"/>
    </row>
    <row r="3936" spans="1:30" x14ac:dyDescent="0.25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26"/>
      <c r="O3936" s="26"/>
      <c r="P3936" s="26"/>
      <c r="Q3936" s="26"/>
      <c r="R3936" s="26"/>
      <c r="S3936" s="63"/>
      <c r="T3936" s="26"/>
      <c r="U3936" s="27"/>
      <c r="V3936" s="24"/>
      <c r="W3936" s="24"/>
      <c r="X3936" s="26"/>
      <c r="Y3936" s="26"/>
      <c r="Z3936" s="26"/>
      <c r="AA3936" s="26"/>
      <c r="AB3936" s="26"/>
      <c r="AC3936" s="26"/>
      <c r="AD3936" s="26"/>
    </row>
    <row r="3937" spans="1:30" x14ac:dyDescent="0.25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  <c r="N3937" s="26"/>
      <c r="O3937" s="26"/>
      <c r="P3937" s="26"/>
      <c r="Q3937" s="26"/>
      <c r="R3937" s="26"/>
      <c r="S3937" s="63"/>
      <c r="T3937" s="26"/>
      <c r="U3937" s="27"/>
      <c r="V3937" s="24"/>
      <c r="W3937" s="24"/>
      <c r="X3937" s="26"/>
      <c r="Y3937" s="26"/>
      <c r="Z3937" s="26"/>
      <c r="AA3937" s="26"/>
      <c r="AB3937" s="26"/>
      <c r="AC3937" s="26"/>
      <c r="AD3937" s="26"/>
    </row>
    <row r="3938" spans="1:30" x14ac:dyDescent="0.25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26"/>
      <c r="O3938" s="26"/>
      <c r="P3938" s="26"/>
      <c r="Q3938" s="26"/>
      <c r="R3938" s="26"/>
      <c r="S3938" s="63"/>
      <c r="T3938" s="26"/>
      <c r="U3938" s="27"/>
      <c r="V3938" s="24"/>
      <c r="W3938" s="24"/>
      <c r="X3938" s="26"/>
      <c r="Y3938" s="26"/>
      <c r="Z3938" s="26"/>
      <c r="AA3938" s="26"/>
      <c r="AB3938" s="26"/>
      <c r="AC3938" s="26"/>
      <c r="AD3938" s="26"/>
    </row>
    <row r="3939" spans="1:30" x14ac:dyDescent="0.25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26"/>
      <c r="O3939" s="26"/>
      <c r="P3939" s="26"/>
      <c r="Q3939" s="26"/>
      <c r="R3939" s="26"/>
      <c r="S3939" s="63"/>
      <c r="T3939" s="26"/>
      <c r="U3939" s="25"/>
      <c r="V3939" s="24"/>
      <c r="W3939" s="24"/>
      <c r="X3939" s="26"/>
      <c r="Y3939" s="26"/>
      <c r="Z3939" s="26"/>
      <c r="AA3939" s="26"/>
      <c r="AB3939" s="26"/>
      <c r="AC3939" s="26"/>
      <c r="AD3939" s="26"/>
    </row>
    <row r="3940" spans="1:30" x14ac:dyDescent="0.25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26"/>
      <c r="O3940" s="26"/>
      <c r="P3940" s="26"/>
      <c r="Q3940" s="26"/>
      <c r="R3940" s="26"/>
      <c r="S3940" s="63"/>
      <c r="T3940" s="26"/>
      <c r="U3940" s="27"/>
      <c r="V3940" s="24"/>
      <c r="W3940" s="24"/>
      <c r="X3940" s="26"/>
      <c r="Y3940" s="26"/>
      <c r="Z3940" s="26"/>
      <c r="AA3940" s="26"/>
      <c r="AB3940" s="26"/>
      <c r="AC3940" s="26"/>
      <c r="AD3940" s="26"/>
    </row>
    <row r="3941" spans="1:30" x14ac:dyDescent="0.25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  <c r="N3941" s="26"/>
      <c r="O3941" s="26"/>
      <c r="P3941" s="26"/>
      <c r="Q3941" s="26"/>
      <c r="R3941" s="26"/>
      <c r="S3941" s="63"/>
      <c r="T3941" s="26"/>
      <c r="U3941" s="25"/>
      <c r="V3941" s="24"/>
      <c r="W3941" s="24"/>
      <c r="X3941" s="26"/>
      <c r="Y3941" s="26"/>
      <c r="Z3941" s="26"/>
      <c r="AA3941" s="26"/>
      <c r="AB3941" s="26"/>
      <c r="AC3941" s="26"/>
      <c r="AD3941" s="26"/>
    </row>
    <row r="3942" spans="1:30" x14ac:dyDescent="0.25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26"/>
      <c r="O3942" s="26"/>
      <c r="P3942" s="26"/>
      <c r="Q3942" s="26"/>
      <c r="R3942" s="26"/>
      <c r="S3942" s="63"/>
      <c r="T3942" s="26"/>
      <c r="U3942" s="27"/>
      <c r="V3942" s="24"/>
      <c r="W3942" s="24"/>
      <c r="X3942" s="26"/>
      <c r="Y3942" s="26"/>
      <c r="Z3942" s="26"/>
      <c r="AA3942" s="26"/>
      <c r="AB3942" s="26"/>
      <c r="AC3942" s="26"/>
      <c r="AD3942" s="26"/>
    </row>
    <row r="3943" spans="1:30" x14ac:dyDescent="0.25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  <c r="N3943" s="26"/>
      <c r="O3943" s="26"/>
      <c r="P3943" s="26"/>
      <c r="Q3943" s="26"/>
      <c r="R3943" s="26"/>
      <c r="S3943" s="63"/>
      <c r="T3943" s="26"/>
      <c r="U3943" s="34"/>
      <c r="V3943" s="24"/>
      <c r="W3943" s="24"/>
      <c r="X3943" s="26"/>
      <c r="Y3943" s="26"/>
      <c r="Z3943" s="26"/>
      <c r="AA3943" s="26"/>
      <c r="AB3943" s="26"/>
      <c r="AC3943" s="26"/>
      <c r="AD3943" s="26"/>
    </row>
    <row r="3944" spans="1:30" x14ac:dyDescent="0.25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26"/>
      <c r="O3944" s="26"/>
      <c r="P3944" s="26"/>
      <c r="Q3944" s="26"/>
      <c r="R3944" s="26"/>
      <c r="S3944" s="63"/>
      <c r="T3944" s="26"/>
      <c r="U3944" s="33"/>
      <c r="V3944" s="24"/>
      <c r="W3944" s="24"/>
      <c r="X3944" s="26"/>
      <c r="Y3944" s="26"/>
      <c r="Z3944" s="26"/>
      <c r="AA3944" s="26"/>
      <c r="AB3944" s="26"/>
      <c r="AC3944" s="26"/>
      <c r="AD3944" s="26"/>
    </row>
    <row r="3945" spans="1:30" x14ac:dyDescent="0.25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  <c r="N3945" s="26"/>
      <c r="O3945" s="26"/>
      <c r="P3945" s="26"/>
      <c r="Q3945" s="26"/>
      <c r="R3945" s="26"/>
      <c r="S3945" s="63"/>
      <c r="T3945" s="26"/>
      <c r="U3945" s="25"/>
      <c r="V3945" s="24"/>
      <c r="W3945" s="24"/>
      <c r="X3945" s="26"/>
      <c r="Y3945" s="26"/>
      <c r="Z3945" s="26"/>
      <c r="AA3945" s="26"/>
      <c r="AB3945" s="26"/>
      <c r="AC3945" s="26"/>
      <c r="AD3945" s="26"/>
    </row>
    <row r="3946" spans="1:30" x14ac:dyDescent="0.25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26"/>
      <c r="O3946" s="26"/>
      <c r="P3946" s="26"/>
      <c r="Q3946" s="26"/>
      <c r="R3946" s="26"/>
      <c r="S3946" s="63"/>
      <c r="T3946" s="26"/>
      <c r="U3946" s="25"/>
      <c r="V3946" s="24"/>
      <c r="W3946" s="24"/>
      <c r="X3946" s="26"/>
      <c r="Y3946" s="26"/>
      <c r="Z3946" s="26"/>
      <c r="AA3946" s="26"/>
      <c r="AB3946" s="26"/>
      <c r="AC3946" s="26"/>
      <c r="AD3946" s="26"/>
    </row>
    <row r="3947" spans="1:30" x14ac:dyDescent="0.25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  <c r="N3947" s="26"/>
      <c r="O3947" s="26"/>
      <c r="P3947" s="26"/>
      <c r="Q3947" s="26"/>
      <c r="R3947" s="26"/>
      <c r="S3947" s="63"/>
      <c r="T3947" s="26"/>
      <c r="U3947" s="25"/>
      <c r="V3947" s="24"/>
      <c r="W3947" s="24"/>
      <c r="X3947" s="26"/>
      <c r="Y3947" s="26"/>
      <c r="Z3947" s="26"/>
      <c r="AA3947" s="26"/>
      <c r="AB3947" s="26"/>
      <c r="AC3947" s="26"/>
      <c r="AD3947" s="26"/>
    </row>
    <row r="3948" spans="1:30" x14ac:dyDescent="0.25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26"/>
      <c r="O3948" s="26"/>
      <c r="P3948" s="26"/>
      <c r="Q3948" s="26"/>
      <c r="R3948" s="26"/>
      <c r="S3948" s="63"/>
      <c r="T3948" s="26"/>
      <c r="U3948" s="25"/>
      <c r="V3948" s="24"/>
      <c r="W3948" s="24"/>
      <c r="X3948" s="26"/>
      <c r="Y3948" s="26"/>
      <c r="Z3948" s="26"/>
      <c r="AA3948" s="26"/>
      <c r="AB3948" s="26"/>
      <c r="AC3948" s="26"/>
      <c r="AD3948" s="26"/>
    </row>
    <row r="3949" spans="1:30" x14ac:dyDescent="0.25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  <c r="N3949" s="26"/>
      <c r="O3949" s="26"/>
      <c r="P3949" s="26"/>
      <c r="Q3949" s="26"/>
      <c r="R3949" s="26"/>
      <c r="S3949" s="63"/>
      <c r="T3949" s="26"/>
      <c r="U3949" s="25"/>
      <c r="V3949" s="24"/>
      <c r="W3949" s="24"/>
      <c r="X3949" s="26"/>
      <c r="Y3949" s="26"/>
      <c r="Z3949" s="26"/>
      <c r="AA3949" s="26"/>
      <c r="AB3949" s="26"/>
      <c r="AC3949" s="26"/>
      <c r="AD3949" s="26"/>
    </row>
    <row r="3950" spans="1:30" x14ac:dyDescent="0.25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26"/>
      <c r="O3950" s="26"/>
      <c r="P3950" s="26"/>
      <c r="Q3950" s="26"/>
      <c r="R3950" s="26"/>
      <c r="S3950" s="63"/>
      <c r="T3950" s="26"/>
      <c r="U3950" s="33"/>
      <c r="V3950" s="24"/>
      <c r="W3950" s="24"/>
      <c r="X3950" s="26"/>
      <c r="Y3950" s="26"/>
      <c r="Z3950" s="26"/>
      <c r="AA3950" s="26"/>
      <c r="AB3950" s="26"/>
      <c r="AC3950" s="26"/>
      <c r="AD3950" s="26"/>
    </row>
    <row r="3951" spans="1:30" x14ac:dyDescent="0.25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26"/>
      <c r="O3951" s="26"/>
      <c r="P3951" s="26"/>
      <c r="Q3951" s="26"/>
      <c r="R3951" s="26"/>
      <c r="S3951" s="63"/>
      <c r="T3951" s="26"/>
      <c r="U3951" s="25"/>
      <c r="V3951" s="24"/>
      <c r="W3951" s="24"/>
      <c r="X3951" s="26"/>
      <c r="Y3951" s="26"/>
      <c r="Z3951" s="26"/>
      <c r="AA3951" s="26"/>
      <c r="AB3951" s="26"/>
      <c r="AC3951" s="26"/>
      <c r="AD3951" s="26"/>
    </row>
    <row r="3952" spans="1:30" x14ac:dyDescent="0.25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26"/>
      <c r="O3952" s="26"/>
      <c r="P3952" s="26"/>
      <c r="Q3952" s="26"/>
      <c r="R3952" s="26"/>
      <c r="S3952" s="63"/>
      <c r="T3952" s="26"/>
      <c r="U3952" s="33"/>
      <c r="V3952" s="24"/>
      <c r="W3952" s="24"/>
      <c r="X3952" s="26"/>
      <c r="Y3952" s="26"/>
      <c r="Z3952" s="26"/>
      <c r="AA3952" s="26"/>
      <c r="AB3952" s="26"/>
      <c r="AC3952" s="26"/>
      <c r="AD3952" s="26"/>
    </row>
    <row r="3953" spans="1:30" x14ac:dyDescent="0.25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  <c r="N3953" s="26"/>
      <c r="O3953" s="26"/>
      <c r="P3953" s="26"/>
      <c r="Q3953" s="26"/>
      <c r="R3953" s="26"/>
      <c r="S3953" s="63"/>
      <c r="T3953" s="26"/>
      <c r="U3953" s="33"/>
      <c r="V3953" s="24"/>
      <c r="W3953" s="24"/>
      <c r="X3953" s="26"/>
      <c r="Y3953" s="26"/>
      <c r="Z3953" s="26"/>
      <c r="AA3953" s="26"/>
      <c r="AB3953" s="26"/>
      <c r="AC3953" s="26"/>
      <c r="AD3953" s="26"/>
    </row>
    <row r="3954" spans="1:30" x14ac:dyDescent="0.25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26"/>
      <c r="O3954" s="26"/>
      <c r="P3954" s="26"/>
      <c r="Q3954" s="26"/>
      <c r="R3954" s="26"/>
      <c r="S3954" s="63"/>
      <c r="T3954" s="26"/>
      <c r="U3954" s="33"/>
      <c r="V3954" s="24"/>
      <c r="W3954" s="24"/>
      <c r="X3954" s="26"/>
      <c r="Y3954" s="26"/>
      <c r="Z3954" s="26"/>
      <c r="AA3954" s="26"/>
      <c r="AB3954" s="26"/>
      <c r="AC3954" s="26"/>
      <c r="AD3954" s="26"/>
    </row>
    <row r="3955" spans="1:30" x14ac:dyDescent="0.25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26"/>
      <c r="O3955" s="26"/>
      <c r="P3955" s="26"/>
      <c r="Q3955" s="26"/>
      <c r="R3955" s="26"/>
      <c r="S3955" s="63"/>
      <c r="T3955" s="26"/>
      <c r="U3955" s="33"/>
      <c r="V3955" s="24"/>
      <c r="W3955" s="24"/>
      <c r="X3955" s="26"/>
      <c r="Y3955" s="26"/>
      <c r="Z3955" s="26"/>
      <c r="AA3955" s="26"/>
      <c r="AB3955" s="26"/>
      <c r="AC3955" s="26"/>
      <c r="AD3955" s="26"/>
    </row>
    <row r="3956" spans="1:30" x14ac:dyDescent="0.25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26"/>
      <c r="O3956" s="26"/>
      <c r="P3956" s="26"/>
      <c r="Q3956" s="26"/>
      <c r="R3956" s="26"/>
      <c r="S3956" s="63"/>
      <c r="T3956" s="26"/>
      <c r="U3956" s="33"/>
      <c r="V3956" s="24"/>
      <c r="W3956" s="24"/>
      <c r="X3956" s="26"/>
      <c r="Y3956" s="26"/>
      <c r="Z3956" s="26"/>
      <c r="AA3956" s="26"/>
      <c r="AB3956" s="26"/>
      <c r="AC3956" s="26"/>
      <c r="AD3956" s="26"/>
    </row>
    <row r="3957" spans="1:30" x14ac:dyDescent="0.25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  <c r="N3957" s="26"/>
      <c r="O3957" s="26"/>
      <c r="P3957" s="26"/>
      <c r="Q3957" s="26"/>
      <c r="R3957" s="26"/>
      <c r="S3957" s="63"/>
      <c r="T3957" s="26"/>
      <c r="U3957" s="27"/>
      <c r="V3957" s="24"/>
      <c r="W3957" s="24"/>
      <c r="X3957" s="26"/>
      <c r="Y3957" s="26"/>
      <c r="Z3957" s="26"/>
      <c r="AA3957" s="26"/>
      <c r="AB3957" s="26"/>
      <c r="AC3957" s="26"/>
      <c r="AD3957" s="26"/>
    </row>
    <row r="3958" spans="1:30" x14ac:dyDescent="0.25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26"/>
      <c r="O3958" s="26"/>
      <c r="P3958" s="26"/>
      <c r="Q3958" s="26"/>
      <c r="R3958" s="26"/>
      <c r="S3958" s="63"/>
      <c r="T3958" s="26"/>
      <c r="U3958" s="33"/>
      <c r="V3958" s="24"/>
      <c r="W3958" s="24"/>
      <c r="X3958" s="26"/>
      <c r="Y3958" s="26"/>
      <c r="Z3958" s="26"/>
      <c r="AA3958" s="26"/>
      <c r="AB3958" s="26"/>
      <c r="AC3958" s="26"/>
      <c r="AD3958" s="26"/>
    </row>
    <row r="3959" spans="1:30" x14ac:dyDescent="0.25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  <c r="N3959" s="26"/>
      <c r="O3959" s="26"/>
      <c r="P3959" s="26"/>
      <c r="Q3959" s="26"/>
      <c r="R3959" s="26"/>
      <c r="S3959" s="63"/>
      <c r="T3959" s="26"/>
      <c r="U3959" s="33"/>
      <c r="V3959" s="24"/>
      <c r="W3959" s="24"/>
      <c r="X3959" s="26"/>
      <c r="Y3959" s="26"/>
      <c r="Z3959" s="26"/>
      <c r="AA3959" s="26"/>
      <c r="AB3959" s="26"/>
      <c r="AC3959" s="26"/>
      <c r="AD3959" s="26"/>
    </row>
    <row r="3960" spans="1:30" x14ac:dyDescent="0.25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26"/>
      <c r="O3960" s="26"/>
      <c r="P3960" s="26"/>
      <c r="Q3960" s="26"/>
      <c r="R3960" s="26"/>
      <c r="S3960" s="63"/>
      <c r="T3960" s="26"/>
      <c r="U3960" s="33"/>
      <c r="V3960" s="24"/>
      <c r="W3960" s="24"/>
      <c r="X3960" s="26"/>
      <c r="Y3960" s="26"/>
      <c r="Z3960" s="26"/>
      <c r="AA3960" s="26"/>
      <c r="AB3960" s="26"/>
      <c r="AC3960" s="26"/>
      <c r="AD3960" s="26"/>
    </row>
    <row r="3961" spans="1:30" x14ac:dyDescent="0.25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  <c r="N3961" s="26"/>
      <c r="O3961" s="26"/>
      <c r="P3961" s="26"/>
      <c r="Q3961" s="26"/>
      <c r="R3961" s="26"/>
      <c r="S3961" s="63"/>
      <c r="T3961" s="26"/>
      <c r="U3961" s="25"/>
      <c r="V3961" s="24"/>
      <c r="W3961" s="24"/>
      <c r="X3961" s="26"/>
      <c r="Y3961" s="26"/>
      <c r="Z3961" s="26"/>
      <c r="AA3961" s="26"/>
      <c r="AB3961" s="26"/>
      <c r="AC3961" s="26"/>
      <c r="AD3961" s="26"/>
    </row>
    <row r="3962" spans="1:30" x14ac:dyDescent="0.25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26"/>
      <c r="O3962" s="26"/>
      <c r="P3962" s="26"/>
      <c r="Q3962" s="26"/>
      <c r="R3962" s="26"/>
      <c r="S3962" s="63"/>
      <c r="T3962" s="26"/>
      <c r="U3962" s="25"/>
      <c r="V3962" s="24"/>
      <c r="W3962" s="24"/>
      <c r="X3962" s="26"/>
      <c r="Y3962" s="26"/>
      <c r="Z3962" s="26"/>
      <c r="AA3962" s="26"/>
      <c r="AB3962" s="26"/>
      <c r="AC3962" s="26"/>
      <c r="AD3962" s="26"/>
    </row>
    <row r="3963" spans="1:30" x14ac:dyDescent="0.25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  <c r="N3963" s="26"/>
      <c r="O3963" s="26"/>
      <c r="P3963" s="26"/>
      <c r="Q3963" s="26"/>
      <c r="R3963" s="26"/>
      <c r="S3963" s="63"/>
      <c r="T3963" s="26"/>
      <c r="U3963" s="25"/>
      <c r="V3963" s="24"/>
      <c r="W3963" s="24"/>
      <c r="X3963" s="26"/>
      <c r="Y3963" s="26"/>
      <c r="Z3963" s="26"/>
      <c r="AA3963" s="26"/>
      <c r="AB3963" s="26"/>
      <c r="AC3963" s="26"/>
      <c r="AD3963" s="26"/>
    </row>
    <row r="3964" spans="1:30" x14ac:dyDescent="0.25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26"/>
      <c r="O3964" s="26"/>
      <c r="P3964" s="26"/>
      <c r="Q3964" s="26"/>
      <c r="R3964" s="26"/>
      <c r="S3964" s="63"/>
      <c r="T3964" s="26"/>
      <c r="U3964" s="25"/>
      <c r="V3964" s="24"/>
      <c r="W3964" s="24"/>
      <c r="X3964" s="26"/>
      <c r="Y3964" s="26"/>
      <c r="Z3964" s="26"/>
      <c r="AA3964" s="26"/>
      <c r="AB3964" s="26"/>
      <c r="AC3964" s="26"/>
      <c r="AD3964" s="26"/>
    </row>
    <row r="3965" spans="1:30" x14ac:dyDescent="0.25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  <c r="N3965" s="26"/>
      <c r="O3965" s="26"/>
      <c r="P3965" s="26"/>
      <c r="Q3965" s="26"/>
      <c r="R3965" s="26"/>
      <c r="S3965" s="63"/>
      <c r="T3965" s="26"/>
      <c r="U3965" s="25"/>
      <c r="V3965" s="24"/>
      <c r="W3965" s="24"/>
      <c r="X3965" s="26"/>
      <c r="Y3965" s="26"/>
      <c r="Z3965" s="26"/>
      <c r="AA3965" s="26"/>
      <c r="AB3965" s="26"/>
      <c r="AC3965" s="26"/>
      <c r="AD3965" s="26"/>
    </row>
    <row r="3966" spans="1:30" x14ac:dyDescent="0.25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26"/>
      <c r="O3966" s="26"/>
      <c r="P3966" s="26"/>
      <c r="Q3966" s="26"/>
      <c r="R3966" s="26"/>
      <c r="S3966" s="63"/>
      <c r="T3966" s="26"/>
      <c r="U3966" s="34"/>
      <c r="V3966" s="24"/>
      <c r="W3966" s="24"/>
      <c r="X3966" s="26"/>
      <c r="Y3966" s="26"/>
      <c r="Z3966" s="26"/>
      <c r="AA3966" s="26"/>
      <c r="AB3966" s="26"/>
      <c r="AC3966" s="26"/>
      <c r="AD3966" s="26"/>
    </row>
    <row r="3967" spans="1:30" x14ac:dyDescent="0.25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26"/>
      <c r="O3967" s="26"/>
      <c r="P3967" s="26"/>
      <c r="Q3967" s="26"/>
      <c r="R3967" s="26"/>
      <c r="S3967" s="63"/>
      <c r="T3967" s="26"/>
      <c r="U3967" s="25"/>
      <c r="V3967" s="24"/>
      <c r="W3967" s="24"/>
      <c r="X3967" s="26"/>
      <c r="Y3967" s="26"/>
      <c r="Z3967" s="26"/>
      <c r="AA3967" s="26"/>
      <c r="AB3967" s="26"/>
      <c r="AC3967" s="26"/>
      <c r="AD3967" s="26"/>
    </row>
    <row r="3968" spans="1:30" x14ac:dyDescent="0.25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26"/>
      <c r="O3968" s="26"/>
      <c r="P3968" s="26"/>
      <c r="Q3968" s="26"/>
      <c r="R3968" s="26"/>
      <c r="S3968" s="63"/>
      <c r="T3968" s="26"/>
      <c r="U3968" s="25"/>
      <c r="V3968" s="24"/>
      <c r="W3968" s="24"/>
      <c r="X3968" s="26"/>
      <c r="Y3968" s="26"/>
      <c r="Z3968" s="26"/>
      <c r="AA3968" s="26"/>
      <c r="AB3968" s="26"/>
      <c r="AC3968" s="26"/>
      <c r="AD3968" s="26"/>
    </row>
    <row r="3969" spans="1:30" x14ac:dyDescent="0.25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  <c r="N3969" s="26"/>
      <c r="O3969" s="26"/>
      <c r="P3969" s="26"/>
      <c r="Q3969" s="26"/>
      <c r="R3969" s="26"/>
      <c r="S3969" s="63"/>
      <c r="T3969" s="26"/>
      <c r="U3969" s="25"/>
      <c r="V3969" s="24"/>
      <c r="W3969" s="24"/>
      <c r="X3969" s="26"/>
      <c r="Y3969" s="26"/>
      <c r="Z3969" s="26"/>
      <c r="AA3969" s="26"/>
      <c r="AB3969" s="26"/>
      <c r="AC3969" s="26"/>
      <c r="AD3969" s="26"/>
    </row>
    <row r="3970" spans="1:30" x14ac:dyDescent="0.25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26"/>
      <c r="O3970" s="26"/>
      <c r="P3970" s="26"/>
      <c r="Q3970" s="26"/>
      <c r="R3970" s="26"/>
      <c r="S3970" s="63"/>
      <c r="T3970" s="26"/>
      <c r="U3970" s="33"/>
      <c r="V3970" s="24"/>
      <c r="W3970" s="24"/>
      <c r="X3970" s="26"/>
      <c r="Y3970" s="26"/>
      <c r="Z3970" s="26"/>
      <c r="AA3970" s="26"/>
      <c r="AB3970" s="26"/>
      <c r="AC3970" s="26"/>
      <c r="AD3970" s="26"/>
    </row>
    <row r="3971" spans="1:30" x14ac:dyDescent="0.25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  <c r="N3971" s="26"/>
      <c r="O3971" s="26"/>
      <c r="P3971" s="26"/>
      <c r="Q3971" s="26"/>
      <c r="R3971" s="26"/>
      <c r="S3971" s="63"/>
      <c r="T3971" s="26"/>
      <c r="U3971" s="25"/>
      <c r="V3971" s="24"/>
      <c r="W3971" s="24"/>
      <c r="X3971" s="26"/>
      <c r="Y3971" s="26"/>
      <c r="Z3971" s="26"/>
      <c r="AA3971" s="26"/>
      <c r="AB3971" s="26"/>
      <c r="AC3971" s="26"/>
      <c r="AD3971" s="26"/>
    </row>
    <row r="3972" spans="1:30" x14ac:dyDescent="0.25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26"/>
      <c r="O3972" s="26"/>
      <c r="P3972" s="26"/>
      <c r="Q3972" s="26"/>
      <c r="R3972" s="26"/>
      <c r="S3972" s="63"/>
      <c r="T3972" s="26"/>
      <c r="U3972" s="34"/>
      <c r="V3972" s="24"/>
      <c r="W3972" s="24"/>
      <c r="X3972" s="26"/>
      <c r="Y3972" s="26"/>
      <c r="Z3972" s="26"/>
      <c r="AA3972" s="26"/>
      <c r="AB3972" s="26"/>
      <c r="AC3972" s="26"/>
      <c r="AD3972" s="26"/>
    </row>
    <row r="3973" spans="1:30" x14ac:dyDescent="0.25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  <c r="N3973" s="26"/>
      <c r="O3973" s="26"/>
      <c r="P3973" s="26"/>
      <c r="Q3973" s="26"/>
      <c r="R3973" s="26"/>
      <c r="S3973" s="63"/>
      <c r="T3973" s="26"/>
      <c r="U3973" s="25"/>
      <c r="V3973" s="24"/>
      <c r="W3973" s="24"/>
      <c r="X3973" s="26"/>
      <c r="Y3973" s="26"/>
      <c r="Z3973" s="26"/>
      <c r="AA3973" s="26"/>
      <c r="AB3973" s="26"/>
      <c r="AC3973" s="26"/>
      <c r="AD3973" s="26"/>
    </row>
    <row r="3974" spans="1:30" x14ac:dyDescent="0.25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26"/>
      <c r="O3974" s="26"/>
      <c r="P3974" s="26"/>
      <c r="Q3974" s="26"/>
      <c r="R3974" s="26"/>
      <c r="S3974" s="63"/>
      <c r="T3974" s="26"/>
      <c r="U3974" s="25"/>
      <c r="V3974" s="24"/>
      <c r="W3974" s="24"/>
      <c r="X3974" s="26"/>
      <c r="Y3974" s="26"/>
      <c r="Z3974" s="26"/>
      <c r="AA3974" s="26"/>
      <c r="AB3974" s="26"/>
      <c r="AC3974" s="26"/>
      <c r="AD3974" s="26"/>
    </row>
    <row r="3975" spans="1:30" x14ac:dyDescent="0.25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  <c r="N3975" s="26"/>
      <c r="O3975" s="26"/>
      <c r="P3975" s="26"/>
      <c r="Q3975" s="26"/>
      <c r="R3975" s="26"/>
      <c r="S3975" s="63"/>
      <c r="T3975" s="26"/>
      <c r="U3975" s="25"/>
      <c r="V3975" s="24"/>
      <c r="W3975" s="24"/>
      <c r="X3975" s="26"/>
      <c r="Y3975" s="26"/>
      <c r="Z3975" s="26"/>
      <c r="AA3975" s="26"/>
      <c r="AB3975" s="26"/>
      <c r="AC3975" s="26"/>
      <c r="AD3975" s="26"/>
    </row>
    <row r="3976" spans="1:30" x14ac:dyDescent="0.25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26"/>
      <c r="O3976" s="26"/>
      <c r="P3976" s="26"/>
      <c r="Q3976" s="26"/>
      <c r="R3976" s="26"/>
      <c r="S3976" s="63"/>
      <c r="T3976" s="26"/>
      <c r="U3976" s="25"/>
      <c r="V3976" s="24"/>
      <c r="W3976" s="24"/>
      <c r="X3976" s="26"/>
      <c r="Y3976" s="26"/>
      <c r="Z3976" s="26"/>
      <c r="AA3976" s="26"/>
      <c r="AB3976" s="26"/>
      <c r="AC3976" s="26"/>
      <c r="AD3976" s="26"/>
    </row>
    <row r="3977" spans="1:30" x14ac:dyDescent="0.25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26"/>
      <c r="O3977" s="26"/>
      <c r="P3977" s="26"/>
      <c r="Q3977" s="26"/>
      <c r="R3977" s="26"/>
      <c r="S3977" s="63"/>
      <c r="T3977" s="26"/>
      <c r="U3977" s="25"/>
      <c r="V3977" s="24"/>
      <c r="W3977" s="24"/>
      <c r="X3977" s="26"/>
      <c r="Y3977" s="26"/>
      <c r="Z3977" s="26"/>
      <c r="AA3977" s="26"/>
      <c r="AB3977" s="26"/>
      <c r="AC3977" s="26"/>
      <c r="AD3977" s="26"/>
    </row>
    <row r="3978" spans="1:30" x14ac:dyDescent="0.25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26"/>
      <c r="O3978" s="26"/>
      <c r="P3978" s="26"/>
      <c r="Q3978" s="26"/>
      <c r="R3978" s="26"/>
      <c r="S3978" s="63"/>
      <c r="T3978" s="26"/>
      <c r="U3978" s="25"/>
      <c r="V3978" s="24"/>
      <c r="W3978" s="24"/>
      <c r="X3978" s="26"/>
      <c r="Y3978" s="26"/>
      <c r="Z3978" s="26"/>
      <c r="AA3978" s="26"/>
      <c r="AB3978" s="26"/>
      <c r="AC3978" s="26"/>
      <c r="AD3978" s="26"/>
    </row>
    <row r="3979" spans="1:30" x14ac:dyDescent="0.25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  <c r="N3979" s="26"/>
      <c r="O3979" s="26"/>
      <c r="P3979" s="26"/>
      <c r="Q3979" s="26"/>
      <c r="R3979" s="26"/>
      <c r="S3979" s="63"/>
      <c r="T3979" s="26"/>
      <c r="U3979" s="34"/>
      <c r="V3979" s="24"/>
      <c r="W3979" s="24"/>
      <c r="X3979" s="26"/>
      <c r="Y3979" s="26"/>
      <c r="Z3979" s="26"/>
      <c r="AA3979" s="26"/>
      <c r="AB3979" s="26"/>
      <c r="AC3979" s="26"/>
      <c r="AD3979" s="26"/>
    </row>
    <row r="3980" spans="1:30" x14ac:dyDescent="0.25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26"/>
      <c r="O3980" s="26"/>
      <c r="P3980" s="26"/>
      <c r="Q3980" s="26"/>
      <c r="R3980" s="26"/>
      <c r="S3980" s="63"/>
      <c r="T3980" s="26"/>
      <c r="U3980" s="25"/>
      <c r="V3980" s="24"/>
      <c r="W3980" s="24"/>
      <c r="X3980" s="26"/>
      <c r="Y3980" s="26"/>
      <c r="Z3980" s="26"/>
      <c r="AA3980" s="26"/>
      <c r="AB3980" s="26"/>
      <c r="AC3980" s="26"/>
      <c r="AD3980" s="26"/>
    </row>
    <row r="3981" spans="1:30" x14ac:dyDescent="0.25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  <c r="N3981" s="26"/>
      <c r="O3981" s="26"/>
      <c r="P3981" s="26"/>
      <c r="Q3981" s="26"/>
      <c r="R3981" s="26"/>
      <c r="S3981" s="63"/>
      <c r="T3981" s="26"/>
      <c r="U3981" s="25"/>
      <c r="V3981" s="24"/>
      <c r="W3981" s="24"/>
      <c r="X3981" s="26"/>
      <c r="Y3981" s="26"/>
      <c r="Z3981" s="26"/>
      <c r="AA3981" s="26"/>
      <c r="AB3981" s="26"/>
      <c r="AC3981" s="26"/>
      <c r="AD3981" s="26"/>
    </row>
    <row r="3982" spans="1:30" x14ac:dyDescent="0.25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26"/>
      <c r="O3982" s="26"/>
      <c r="P3982" s="26"/>
      <c r="Q3982" s="26"/>
      <c r="R3982" s="26"/>
      <c r="S3982" s="63"/>
      <c r="T3982" s="26"/>
      <c r="U3982" s="34"/>
      <c r="V3982" s="24"/>
      <c r="W3982" s="24"/>
      <c r="X3982" s="26"/>
      <c r="Y3982" s="26"/>
      <c r="Z3982" s="26"/>
      <c r="AA3982" s="26"/>
      <c r="AB3982" s="26"/>
      <c r="AC3982" s="26"/>
      <c r="AD3982" s="26"/>
    </row>
    <row r="3983" spans="1:30" x14ac:dyDescent="0.25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  <c r="N3983" s="26"/>
      <c r="O3983" s="26"/>
      <c r="P3983" s="26"/>
      <c r="Q3983" s="26"/>
      <c r="R3983" s="26"/>
      <c r="S3983" s="63"/>
      <c r="T3983" s="26"/>
      <c r="U3983" s="25"/>
      <c r="V3983" s="24"/>
      <c r="W3983" s="24"/>
      <c r="X3983" s="26"/>
      <c r="Y3983" s="26"/>
      <c r="Z3983" s="26"/>
      <c r="AA3983" s="26"/>
      <c r="AB3983" s="26"/>
      <c r="AC3983" s="26"/>
      <c r="AD3983" s="26"/>
    </row>
    <row r="3984" spans="1:30" x14ac:dyDescent="0.25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26"/>
      <c r="O3984" s="26"/>
      <c r="P3984" s="26"/>
      <c r="Q3984" s="26"/>
      <c r="R3984" s="26"/>
      <c r="S3984" s="63"/>
      <c r="T3984" s="26"/>
      <c r="U3984" s="25"/>
      <c r="V3984" s="24"/>
      <c r="W3984" s="24"/>
      <c r="X3984" s="26"/>
      <c r="Y3984" s="26"/>
      <c r="Z3984" s="26"/>
      <c r="AA3984" s="26"/>
      <c r="AB3984" s="26"/>
      <c r="AC3984" s="26"/>
      <c r="AD3984" s="26"/>
    </row>
    <row r="3985" spans="1:30" x14ac:dyDescent="0.25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  <c r="N3985" s="26"/>
      <c r="O3985" s="26"/>
      <c r="P3985" s="26"/>
      <c r="Q3985" s="26"/>
      <c r="R3985" s="26"/>
      <c r="S3985" s="63"/>
      <c r="T3985" s="26"/>
      <c r="U3985" s="25"/>
      <c r="V3985" s="24"/>
      <c r="W3985" s="24"/>
      <c r="X3985" s="26"/>
      <c r="Y3985" s="26"/>
      <c r="Z3985" s="26"/>
      <c r="AA3985" s="26"/>
      <c r="AB3985" s="26"/>
      <c r="AC3985" s="26"/>
      <c r="AD3985" s="26"/>
    </row>
    <row r="3986" spans="1:30" x14ac:dyDescent="0.25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26"/>
      <c r="O3986" s="26"/>
      <c r="P3986" s="26"/>
      <c r="Q3986" s="26"/>
      <c r="R3986" s="26"/>
      <c r="S3986" s="63"/>
      <c r="T3986" s="26"/>
      <c r="U3986" s="33"/>
      <c r="V3986" s="24"/>
      <c r="W3986" s="24"/>
      <c r="X3986" s="26"/>
      <c r="Y3986" s="26"/>
      <c r="Z3986" s="26"/>
      <c r="AA3986" s="26"/>
      <c r="AB3986" s="26"/>
      <c r="AC3986" s="26"/>
      <c r="AD3986" s="26"/>
    </row>
    <row r="3987" spans="1:30" x14ac:dyDescent="0.25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26"/>
      <c r="O3987" s="26"/>
      <c r="P3987" s="26"/>
      <c r="Q3987" s="26"/>
      <c r="R3987" s="26"/>
      <c r="S3987" s="63"/>
      <c r="T3987" s="26"/>
      <c r="U3987" s="25"/>
      <c r="V3987" s="24"/>
      <c r="W3987" s="24"/>
      <c r="X3987" s="26"/>
      <c r="Y3987" s="26"/>
      <c r="Z3987" s="26"/>
      <c r="AA3987" s="26"/>
      <c r="AB3987" s="26"/>
      <c r="AC3987" s="26"/>
      <c r="AD3987" s="26"/>
    </row>
    <row r="3988" spans="1:30" x14ac:dyDescent="0.25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26"/>
      <c r="O3988" s="26"/>
      <c r="P3988" s="26"/>
      <c r="Q3988" s="26"/>
      <c r="R3988" s="26"/>
      <c r="S3988" s="63"/>
      <c r="T3988" s="26"/>
      <c r="U3988" s="33"/>
      <c r="V3988" s="24"/>
      <c r="W3988" s="24"/>
      <c r="X3988" s="26"/>
      <c r="Y3988" s="26"/>
      <c r="Z3988" s="26"/>
      <c r="AA3988" s="26"/>
      <c r="AB3988" s="26"/>
      <c r="AC3988" s="26"/>
      <c r="AD3988" s="26"/>
    </row>
    <row r="3989" spans="1:30" x14ac:dyDescent="0.25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26"/>
      <c r="O3989" s="26"/>
      <c r="P3989" s="26"/>
      <c r="Q3989" s="26"/>
      <c r="R3989" s="26"/>
      <c r="S3989" s="63"/>
      <c r="T3989" s="26"/>
      <c r="U3989" s="34"/>
      <c r="V3989" s="24"/>
      <c r="W3989" s="24"/>
      <c r="X3989" s="26"/>
      <c r="Y3989" s="26"/>
      <c r="Z3989" s="26"/>
      <c r="AA3989" s="26"/>
      <c r="AB3989" s="26"/>
      <c r="AC3989" s="26"/>
      <c r="AD3989" s="26"/>
    </row>
    <row r="3990" spans="1:30" x14ac:dyDescent="0.25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26"/>
      <c r="O3990" s="26"/>
      <c r="P3990" s="26"/>
      <c r="Q3990" s="26"/>
      <c r="R3990" s="26"/>
      <c r="S3990" s="63"/>
      <c r="T3990" s="26"/>
      <c r="U3990" s="27"/>
      <c r="V3990" s="24"/>
      <c r="W3990" s="24"/>
      <c r="X3990" s="26"/>
      <c r="Y3990" s="26"/>
      <c r="Z3990" s="26"/>
      <c r="AA3990" s="26"/>
      <c r="AB3990" s="26"/>
      <c r="AC3990" s="26"/>
      <c r="AD3990" s="26"/>
    </row>
    <row r="3991" spans="1:30" x14ac:dyDescent="0.25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26"/>
      <c r="O3991" s="26"/>
      <c r="P3991" s="26"/>
      <c r="Q3991" s="26"/>
      <c r="R3991" s="26"/>
      <c r="S3991" s="63"/>
      <c r="T3991" s="26"/>
      <c r="U3991" s="27"/>
      <c r="V3991" s="24"/>
      <c r="W3991" s="24"/>
      <c r="X3991" s="26"/>
      <c r="Y3991" s="26"/>
      <c r="Z3991" s="26"/>
      <c r="AA3991" s="26"/>
      <c r="AB3991" s="26"/>
      <c r="AC3991" s="26"/>
      <c r="AD3991" s="26"/>
    </row>
    <row r="3992" spans="1:30" x14ac:dyDescent="0.25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26"/>
      <c r="O3992" s="26"/>
      <c r="P3992" s="26"/>
      <c r="Q3992" s="26"/>
      <c r="R3992" s="26"/>
      <c r="S3992" s="63"/>
      <c r="T3992" s="26"/>
      <c r="U3992" s="33"/>
      <c r="V3992" s="24"/>
      <c r="W3992" s="24"/>
      <c r="X3992" s="26"/>
      <c r="Y3992" s="26"/>
      <c r="Z3992" s="26"/>
      <c r="AA3992" s="26"/>
      <c r="AB3992" s="26"/>
      <c r="AC3992" s="26"/>
      <c r="AD3992" s="26"/>
    </row>
    <row r="3993" spans="1:30" x14ac:dyDescent="0.25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  <c r="N3993" s="26"/>
      <c r="O3993" s="26"/>
      <c r="P3993" s="26"/>
      <c r="Q3993" s="26"/>
      <c r="R3993" s="26"/>
      <c r="S3993" s="63"/>
      <c r="T3993" s="26"/>
      <c r="U3993" s="33"/>
      <c r="V3993" s="24"/>
      <c r="W3993" s="24"/>
      <c r="X3993" s="26"/>
      <c r="Y3993" s="26"/>
      <c r="Z3993" s="26"/>
      <c r="AA3993" s="26"/>
      <c r="AB3993" s="26"/>
      <c r="AC3993" s="26"/>
      <c r="AD3993" s="26"/>
    </row>
    <row r="3994" spans="1:30" x14ac:dyDescent="0.25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26"/>
      <c r="O3994" s="26"/>
      <c r="P3994" s="26"/>
      <c r="Q3994" s="26"/>
      <c r="R3994" s="26"/>
      <c r="S3994" s="63"/>
      <c r="T3994" s="26"/>
      <c r="U3994" s="33"/>
      <c r="V3994" s="24"/>
      <c r="W3994" s="24"/>
      <c r="X3994" s="26"/>
      <c r="Y3994" s="26"/>
      <c r="Z3994" s="26"/>
      <c r="AA3994" s="26"/>
      <c r="AB3994" s="26"/>
      <c r="AC3994" s="26"/>
      <c r="AD3994" s="26"/>
    </row>
    <row r="3995" spans="1:30" x14ac:dyDescent="0.25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  <c r="N3995" s="26"/>
      <c r="O3995" s="26"/>
      <c r="P3995" s="26"/>
      <c r="Q3995" s="26"/>
      <c r="R3995" s="26"/>
      <c r="S3995" s="63"/>
      <c r="T3995" s="26"/>
      <c r="U3995" s="33"/>
      <c r="V3995" s="24"/>
      <c r="W3995" s="24"/>
      <c r="X3995" s="26"/>
      <c r="Y3995" s="26"/>
      <c r="Z3995" s="26"/>
      <c r="AA3995" s="26"/>
      <c r="AB3995" s="26"/>
      <c r="AC3995" s="26"/>
      <c r="AD3995" s="26"/>
    </row>
    <row r="3996" spans="1:30" x14ac:dyDescent="0.25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26"/>
      <c r="O3996" s="26"/>
      <c r="P3996" s="26"/>
      <c r="Q3996" s="26"/>
      <c r="R3996" s="26"/>
      <c r="S3996" s="63"/>
      <c r="T3996" s="26"/>
      <c r="U3996" s="25"/>
      <c r="V3996" s="24"/>
      <c r="W3996" s="24"/>
      <c r="X3996" s="26"/>
      <c r="Y3996" s="26"/>
      <c r="Z3996" s="26"/>
      <c r="AA3996" s="26"/>
      <c r="AB3996" s="26"/>
      <c r="AC3996" s="26"/>
      <c r="AD3996" s="26"/>
    </row>
    <row r="3997" spans="1:30" x14ac:dyDescent="0.25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  <c r="N3997" s="26"/>
      <c r="O3997" s="26"/>
      <c r="P3997" s="26"/>
      <c r="Q3997" s="26"/>
      <c r="R3997" s="26"/>
      <c r="S3997" s="63"/>
      <c r="T3997" s="26"/>
      <c r="U3997" s="33"/>
      <c r="V3997" s="24"/>
      <c r="W3997" s="24"/>
      <c r="X3997" s="26"/>
      <c r="Y3997" s="26"/>
      <c r="Z3997" s="26"/>
      <c r="AA3997" s="26"/>
      <c r="AB3997" s="26"/>
      <c r="AC3997" s="26"/>
      <c r="AD3997" s="26"/>
    </row>
    <row r="3998" spans="1:30" x14ac:dyDescent="0.25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26"/>
      <c r="O3998" s="26"/>
      <c r="P3998" s="26"/>
      <c r="Q3998" s="26"/>
      <c r="R3998" s="26"/>
      <c r="S3998" s="63"/>
      <c r="T3998" s="26"/>
      <c r="U3998" s="25"/>
      <c r="V3998" s="24"/>
      <c r="W3998" s="24"/>
      <c r="X3998" s="26"/>
      <c r="Y3998" s="26"/>
      <c r="Z3998" s="26"/>
      <c r="AA3998" s="26"/>
      <c r="AB3998" s="26"/>
      <c r="AC3998" s="26"/>
      <c r="AD3998" s="26"/>
    </row>
    <row r="3999" spans="1:30" x14ac:dyDescent="0.25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  <c r="N3999" s="26"/>
      <c r="O3999" s="26"/>
      <c r="P3999" s="26"/>
      <c r="Q3999" s="26"/>
      <c r="R3999" s="26"/>
      <c r="S3999" s="63"/>
      <c r="T3999" s="26"/>
      <c r="U3999" s="33"/>
      <c r="V3999" s="24"/>
      <c r="W3999" s="24"/>
      <c r="X3999" s="26"/>
      <c r="Y3999" s="26"/>
      <c r="Z3999" s="26"/>
      <c r="AA3999" s="26"/>
      <c r="AB3999" s="26"/>
      <c r="AC3999" s="26"/>
      <c r="AD3999" s="26"/>
    </row>
    <row r="4000" spans="1:30" x14ac:dyDescent="0.25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26"/>
      <c r="O4000" s="26"/>
      <c r="P4000" s="26"/>
      <c r="Q4000" s="26"/>
      <c r="R4000" s="26"/>
      <c r="S4000" s="63"/>
      <c r="T4000" s="26"/>
      <c r="U4000" s="33"/>
      <c r="V4000" s="24"/>
      <c r="W4000" s="24"/>
      <c r="X4000" s="26"/>
      <c r="Y4000" s="26"/>
      <c r="Z4000" s="26"/>
      <c r="AA4000" s="26"/>
      <c r="AB4000" s="26"/>
      <c r="AC4000" s="26"/>
      <c r="AD4000" s="26"/>
    </row>
    <row r="4001" spans="1:30" x14ac:dyDescent="0.25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  <c r="N4001" s="26"/>
      <c r="O4001" s="26"/>
      <c r="P4001" s="26"/>
      <c r="Q4001" s="26"/>
      <c r="R4001" s="26"/>
      <c r="S4001" s="63"/>
      <c r="T4001" s="26"/>
      <c r="U4001" s="25"/>
      <c r="V4001" s="24"/>
      <c r="W4001" s="24"/>
      <c r="X4001" s="26"/>
      <c r="Y4001" s="26"/>
      <c r="Z4001" s="26"/>
      <c r="AA4001" s="26"/>
      <c r="AB4001" s="26"/>
      <c r="AC4001" s="26"/>
      <c r="AD4001" s="26"/>
    </row>
    <row r="4002" spans="1:30" x14ac:dyDescent="0.25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26"/>
      <c r="O4002" s="26"/>
      <c r="P4002" s="26"/>
      <c r="Q4002" s="26"/>
      <c r="R4002" s="26"/>
      <c r="S4002" s="63"/>
      <c r="T4002" s="26"/>
      <c r="U4002" s="33"/>
      <c r="V4002" s="24"/>
      <c r="W4002" s="24"/>
      <c r="X4002" s="26"/>
      <c r="Y4002" s="26"/>
      <c r="Z4002" s="26"/>
      <c r="AA4002" s="26"/>
      <c r="AB4002" s="26"/>
      <c r="AC4002" s="26"/>
      <c r="AD4002" s="26"/>
    </row>
    <row r="4003" spans="1:30" x14ac:dyDescent="0.25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  <c r="N4003" s="26"/>
      <c r="O4003" s="26"/>
      <c r="P4003" s="26"/>
      <c r="Q4003" s="26"/>
      <c r="R4003" s="26"/>
      <c r="S4003" s="63"/>
      <c r="T4003" s="26"/>
      <c r="U4003" s="34"/>
      <c r="V4003" s="24"/>
      <c r="W4003" s="24"/>
      <c r="X4003" s="26"/>
      <c r="Y4003" s="26"/>
      <c r="Z4003" s="26"/>
      <c r="AA4003" s="26"/>
      <c r="AB4003" s="26"/>
      <c r="AC4003" s="26"/>
      <c r="AD4003" s="26"/>
    </row>
    <row r="4004" spans="1:30" x14ac:dyDescent="0.25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26"/>
      <c r="O4004" s="26"/>
      <c r="P4004" s="26"/>
      <c r="Q4004" s="26"/>
      <c r="R4004" s="26"/>
      <c r="S4004" s="63"/>
      <c r="T4004" s="26"/>
      <c r="U4004" s="34"/>
      <c r="V4004" s="24"/>
      <c r="W4004" s="24"/>
      <c r="X4004" s="26"/>
      <c r="Y4004" s="26"/>
      <c r="Z4004" s="26"/>
      <c r="AA4004" s="26"/>
      <c r="AB4004" s="26"/>
      <c r="AC4004" s="26"/>
      <c r="AD4004" s="26"/>
    </row>
    <row r="4005" spans="1:30" x14ac:dyDescent="0.25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26"/>
      <c r="O4005" s="26"/>
      <c r="P4005" s="26"/>
      <c r="Q4005" s="26"/>
      <c r="R4005" s="26"/>
      <c r="S4005" s="63"/>
      <c r="T4005" s="26"/>
      <c r="U4005" s="34"/>
      <c r="V4005" s="24"/>
      <c r="W4005" s="24"/>
      <c r="X4005" s="26"/>
      <c r="Y4005" s="26"/>
      <c r="Z4005" s="26"/>
      <c r="AA4005" s="26"/>
      <c r="AB4005" s="26"/>
      <c r="AC4005" s="26"/>
      <c r="AD4005" s="26"/>
    </row>
    <row r="4006" spans="1:30" x14ac:dyDescent="0.25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26"/>
      <c r="O4006" s="26"/>
      <c r="P4006" s="26"/>
      <c r="Q4006" s="26"/>
      <c r="R4006" s="26"/>
      <c r="S4006" s="63"/>
      <c r="T4006" s="26"/>
      <c r="U4006" s="34"/>
      <c r="V4006" s="24"/>
      <c r="W4006" s="24"/>
      <c r="X4006" s="26"/>
      <c r="Y4006" s="26"/>
      <c r="Z4006" s="26"/>
      <c r="AA4006" s="26"/>
      <c r="AB4006" s="26"/>
      <c r="AC4006" s="26"/>
      <c r="AD4006" s="26"/>
    </row>
    <row r="4007" spans="1:30" x14ac:dyDescent="0.25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  <c r="N4007" s="26"/>
      <c r="O4007" s="26"/>
      <c r="P4007" s="26"/>
      <c r="Q4007" s="26"/>
      <c r="R4007" s="26"/>
      <c r="S4007" s="63"/>
      <c r="T4007" s="26"/>
      <c r="U4007" s="34"/>
      <c r="V4007" s="24"/>
      <c r="W4007" s="24"/>
      <c r="X4007" s="26"/>
      <c r="Y4007" s="26"/>
      <c r="Z4007" s="26"/>
      <c r="AA4007" s="26"/>
      <c r="AB4007" s="26"/>
      <c r="AC4007" s="26"/>
      <c r="AD4007" s="26"/>
    </row>
    <row r="4008" spans="1:30" x14ac:dyDescent="0.25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26"/>
      <c r="O4008" s="26"/>
      <c r="P4008" s="26"/>
      <c r="Q4008" s="26"/>
      <c r="R4008" s="26"/>
      <c r="S4008" s="63"/>
      <c r="T4008" s="26"/>
      <c r="U4008" s="34"/>
      <c r="V4008" s="24"/>
      <c r="W4008" s="24"/>
      <c r="X4008" s="26"/>
      <c r="Y4008" s="26"/>
      <c r="Z4008" s="26"/>
      <c r="AA4008" s="26"/>
      <c r="AB4008" s="26"/>
      <c r="AC4008" s="26"/>
      <c r="AD4008" s="26"/>
    </row>
    <row r="4009" spans="1:30" x14ac:dyDescent="0.25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  <c r="N4009" s="26"/>
      <c r="O4009" s="26"/>
      <c r="P4009" s="26"/>
      <c r="Q4009" s="26"/>
      <c r="R4009" s="26"/>
      <c r="S4009" s="63"/>
      <c r="T4009" s="26"/>
      <c r="U4009" s="25"/>
      <c r="V4009" s="24"/>
      <c r="W4009" s="24"/>
      <c r="X4009" s="26"/>
      <c r="Y4009" s="26"/>
      <c r="Z4009" s="26"/>
      <c r="AA4009" s="26"/>
      <c r="AB4009" s="26"/>
      <c r="AC4009" s="26"/>
      <c r="AD4009" s="26"/>
    </row>
    <row r="4010" spans="1:30" x14ac:dyDescent="0.25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26"/>
      <c r="O4010" s="26"/>
      <c r="P4010" s="26"/>
      <c r="Q4010" s="26"/>
      <c r="R4010" s="26"/>
      <c r="S4010" s="63"/>
      <c r="T4010" s="26"/>
      <c r="U4010" s="34"/>
      <c r="V4010" s="24"/>
      <c r="W4010" s="24"/>
      <c r="X4010" s="26"/>
      <c r="Y4010" s="26"/>
      <c r="Z4010" s="26"/>
      <c r="AA4010" s="26"/>
      <c r="AB4010" s="26"/>
      <c r="AC4010" s="26"/>
      <c r="AD4010" s="26"/>
    </row>
    <row r="4011" spans="1:30" x14ac:dyDescent="0.25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  <c r="N4011" s="26"/>
      <c r="O4011" s="26"/>
      <c r="P4011" s="26"/>
      <c r="Q4011" s="26"/>
      <c r="R4011" s="26"/>
      <c r="S4011" s="63"/>
      <c r="T4011" s="26"/>
      <c r="U4011" s="25"/>
      <c r="V4011" s="24"/>
      <c r="W4011" s="24"/>
      <c r="X4011" s="26"/>
      <c r="Y4011" s="26"/>
      <c r="Z4011" s="26"/>
      <c r="AA4011" s="26"/>
      <c r="AB4011" s="26"/>
      <c r="AC4011" s="26"/>
      <c r="AD4011" s="26"/>
    </row>
    <row r="4012" spans="1:30" x14ac:dyDescent="0.25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26"/>
      <c r="O4012" s="26"/>
      <c r="P4012" s="26"/>
      <c r="Q4012" s="26"/>
      <c r="R4012" s="26"/>
      <c r="S4012" s="63"/>
      <c r="T4012" s="26"/>
      <c r="U4012" s="34"/>
      <c r="V4012" s="24"/>
      <c r="W4012" s="24"/>
      <c r="X4012" s="26"/>
      <c r="Y4012" s="26"/>
      <c r="Z4012" s="26"/>
      <c r="AA4012" s="26"/>
      <c r="AB4012" s="26"/>
      <c r="AC4012" s="26"/>
      <c r="AD4012" s="26"/>
    </row>
    <row r="4013" spans="1:30" x14ac:dyDescent="0.25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26"/>
      <c r="O4013" s="26"/>
      <c r="P4013" s="26"/>
      <c r="Q4013" s="26"/>
      <c r="R4013" s="26"/>
      <c r="S4013" s="63"/>
      <c r="T4013" s="26"/>
      <c r="U4013" s="33"/>
      <c r="V4013" s="24"/>
      <c r="W4013" s="24"/>
      <c r="X4013" s="26"/>
      <c r="Y4013" s="26"/>
      <c r="Z4013" s="26"/>
      <c r="AA4013" s="26"/>
      <c r="AB4013" s="26"/>
      <c r="AC4013" s="26"/>
      <c r="AD4013" s="26"/>
    </row>
    <row r="4014" spans="1:30" x14ac:dyDescent="0.25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26"/>
      <c r="O4014" s="26"/>
      <c r="P4014" s="26"/>
      <c r="Q4014" s="26"/>
      <c r="R4014" s="26"/>
      <c r="S4014" s="63"/>
      <c r="T4014" s="26"/>
      <c r="U4014" s="33"/>
      <c r="V4014" s="24"/>
      <c r="W4014" s="24"/>
      <c r="X4014" s="26"/>
      <c r="Y4014" s="26"/>
      <c r="Z4014" s="26"/>
      <c r="AA4014" s="26"/>
      <c r="AB4014" s="26"/>
      <c r="AC4014" s="26"/>
      <c r="AD4014" s="26"/>
    </row>
    <row r="4015" spans="1:30" x14ac:dyDescent="0.25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  <c r="N4015" s="26"/>
      <c r="O4015" s="26"/>
      <c r="P4015" s="26"/>
      <c r="Q4015" s="26"/>
      <c r="R4015" s="26"/>
      <c r="S4015" s="63"/>
      <c r="T4015" s="26"/>
      <c r="U4015" s="33"/>
      <c r="V4015" s="24"/>
      <c r="W4015" s="24"/>
      <c r="X4015" s="26"/>
      <c r="Y4015" s="26"/>
      <c r="Z4015" s="26"/>
      <c r="AA4015" s="26"/>
      <c r="AB4015" s="26"/>
      <c r="AC4015" s="26"/>
      <c r="AD4015" s="26"/>
    </row>
    <row r="4016" spans="1:30" x14ac:dyDescent="0.25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26"/>
      <c r="O4016" s="26"/>
      <c r="P4016" s="26"/>
      <c r="Q4016" s="26"/>
      <c r="R4016" s="26"/>
      <c r="S4016" s="63"/>
      <c r="T4016" s="26"/>
      <c r="U4016" s="25"/>
      <c r="V4016" s="24"/>
      <c r="W4016" s="24"/>
      <c r="X4016" s="26"/>
      <c r="Y4016" s="26"/>
      <c r="Z4016" s="26"/>
      <c r="AA4016" s="26"/>
      <c r="AB4016" s="26"/>
      <c r="AC4016" s="26"/>
      <c r="AD4016" s="26"/>
    </row>
    <row r="4017" spans="1:30" x14ac:dyDescent="0.25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26"/>
      <c r="O4017" s="26"/>
      <c r="P4017" s="26"/>
      <c r="Q4017" s="26"/>
      <c r="R4017" s="26"/>
      <c r="S4017" s="63"/>
      <c r="T4017" s="26"/>
      <c r="U4017" s="33"/>
      <c r="V4017" s="24"/>
      <c r="W4017" s="24"/>
      <c r="X4017" s="26"/>
      <c r="Y4017" s="26"/>
      <c r="Z4017" s="26"/>
      <c r="AA4017" s="26"/>
      <c r="AB4017" s="26"/>
      <c r="AC4017" s="26"/>
      <c r="AD4017" s="26"/>
    </row>
    <row r="4018" spans="1:30" x14ac:dyDescent="0.25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26"/>
      <c r="O4018" s="26"/>
      <c r="P4018" s="26"/>
      <c r="Q4018" s="26"/>
      <c r="R4018" s="26"/>
      <c r="S4018" s="63"/>
      <c r="T4018" s="26"/>
      <c r="U4018" s="33"/>
      <c r="V4018" s="24"/>
      <c r="W4018" s="24"/>
      <c r="X4018" s="26"/>
      <c r="Y4018" s="26"/>
      <c r="Z4018" s="26"/>
      <c r="AA4018" s="26"/>
      <c r="AB4018" s="26"/>
      <c r="AC4018" s="26"/>
      <c r="AD4018" s="26"/>
    </row>
    <row r="4019" spans="1:30" x14ac:dyDescent="0.25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  <c r="N4019" s="26"/>
      <c r="O4019" s="26"/>
      <c r="P4019" s="26"/>
      <c r="Q4019" s="26"/>
      <c r="R4019" s="26"/>
      <c r="S4019" s="63"/>
      <c r="T4019" s="26"/>
      <c r="U4019" s="33"/>
      <c r="V4019" s="24"/>
      <c r="W4019" s="24"/>
      <c r="X4019" s="26"/>
      <c r="Y4019" s="26"/>
      <c r="Z4019" s="26"/>
      <c r="AA4019" s="26"/>
      <c r="AB4019" s="26"/>
      <c r="AC4019" s="26"/>
      <c r="AD4019" s="26"/>
    </row>
    <row r="4020" spans="1:30" x14ac:dyDescent="0.25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26"/>
      <c r="O4020" s="26"/>
      <c r="P4020" s="26"/>
      <c r="Q4020" s="26"/>
      <c r="R4020" s="26"/>
      <c r="S4020" s="63"/>
      <c r="T4020" s="26"/>
      <c r="U4020" s="27"/>
      <c r="V4020" s="24"/>
      <c r="W4020" s="24"/>
      <c r="X4020" s="26"/>
      <c r="Y4020" s="26"/>
      <c r="Z4020" s="26"/>
      <c r="AA4020" s="26"/>
      <c r="AB4020" s="26"/>
      <c r="AC4020" s="26"/>
      <c r="AD4020" s="26"/>
    </row>
    <row r="4021" spans="1:30" x14ac:dyDescent="0.25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  <c r="N4021" s="26"/>
      <c r="O4021" s="26"/>
      <c r="P4021" s="26"/>
      <c r="Q4021" s="26"/>
      <c r="R4021" s="26"/>
      <c r="S4021" s="63"/>
      <c r="T4021" s="26"/>
      <c r="U4021" s="27"/>
      <c r="V4021" s="24"/>
      <c r="W4021" s="24"/>
      <c r="X4021" s="26"/>
      <c r="Y4021" s="26"/>
      <c r="Z4021" s="26"/>
      <c r="AA4021" s="26"/>
      <c r="AB4021" s="26"/>
      <c r="AC4021" s="26"/>
      <c r="AD4021" s="26"/>
    </row>
    <row r="4022" spans="1:30" x14ac:dyDescent="0.25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26"/>
      <c r="O4022" s="26"/>
      <c r="P4022" s="26"/>
      <c r="Q4022" s="26"/>
      <c r="R4022" s="26"/>
      <c r="S4022" s="63"/>
      <c r="T4022" s="26"/>
      <c r="U4022" s="27"/>
      <c r="V4022" s="24"/>
      <c r="W4022" s="24"/>
      <c r="X4022" s="26"/>
      <c r="Y4022" s="26"/>
      <c r="Z4022" s="26"/>
      <c r="AA4022" s="26"/>
      <c r="AB4022" s="26"/>
      <c r="AC4022" s="26"/>
      <c r="AD4022" s="26"/>
    </row>
    <row r="4023" spans="1:30" x14ac:dyDescent="0.25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  <c r="N4023" s="26"/>
      <c r="O4023" s="26"/>
      <c r="P4023" s="26"/>
      <c r="Q4023" s="26"/>
      <c r="R4023" s="26"/>
      <c r="S4023" s="63"/>
      <c r="T4023" s="26"/>
      <c r="U4023" s="27"/>
      <c r="V4023" s="24"/>
      <c r="W4023" s="24"/>
      <c r="X4023" s="26"/>
      <c r="Y4023" s="26"/>
      <c r="Z4023" s="26"/>
      <c r="AA4023" s="26"/>
      <c r="AB4023" s="26"/>
      <c r="AC4023" s="26"/>
      <c r="AD4023" s="26"/>
    </row>
    <row r="4024" spans="1:30" x14ac:dyDescent="0.25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26"/>
      <c r="O4024" s="26"/>
      <c r="P4024" s="26"/>
      <c r="Q4024" s="26"/>
      <c r="R4024" s="26"/>
      <c r="S4024" s="63"/>
      <c r="T4024" s="26"/>
      <c r="U4024" s="27"/>
      <c r="V4024" s="24"/>
      <c r="W4024" s="24"/>
      <c r="X4024" s="26"/>
      <c r="Y4024" s="26"/>
      <c r="Z4024" s="26"/>
      <c r="AA4024" s="26"/>
      <c r="AB4024" s="26"/>
      <c r="AC4024" s="26"/>
      <c r="AD4024" s="26"/>
    </row>
    <row r="4025" spans="1:30" x14ac:dyDescent="0.25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  <c r="N4025" s="26"/>
      <c r="O4025" s="26"/>
      <c r="P4025" s="26"/>
      <c r="Q4025" s="26"/>
      <c r="R4025" s="26"/>
      <c r="S4025" s="63"/>
      <c r="T4025" s="26"/>
      <c r="U4025" s="27"/>
      <c r="V4025" s="24"/>
      <c r="W4025" s="24"/>
      <c r="X4025" s="26"/>
      <c r="Y4025" s="26"/>
      <c r="Z4025" s="26"/>
      <c r="AA4025" s="26"/>
      <c r="AB4025" s="26"/>
      <c r="AC4025" s="26"/>
      <c r="AD4025" s="26"/>
    </row>
    <row r="4026" spans="1:30" x14ac:dyDescent="0.25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26"/>
      <c r="O4026" s="26"/>
      <c r="P4026" s="26"/>
      <c r="Q4026" s="26"/>
      <c r="R4026" s="26"/>
      <c r="S4026" s="63"/>
      <c r="T4026" s="26"/>
      <c r="U4026" s="27"/>
      <c r="V4026" s="24"/>
      <c r="W4026" s="24"/>
      <c r="X4026" s="26"/>
      <c r="Y4026" s="26"/>
      <c r="Z4026" s="26"/>
      <c r="AA4026" s="26"/>
      <c r="AB4026" s="26"/>
      <c r="AC4026" s="26"/>
      <c r="AD4026" s="26"/>
    </row>
    <row r="4027" spans="1:30" x14ac:dyDescent="0.25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  <c r="N4027" s="26"/>
      <c r="O4027" s="26"/>
      <c r="P4027" s="26"/>
      <c r="Q4027" s="26"/>
      <c r="R4027" s="26"/>
      <c r="S4027" s="63"/>
      <c r="T4027" s="26"/>
      <c r="U4027" s="27"/>
      <c r="V4027" s="24"/>
      <c r="W4027" s="24"/>
      <c r="X4027" s="26"/>
      <c r="Y4027" s="26"/>
      <c r="Z4027" s="26"/>
      <c r="AA4027" s="26"/>
      <c r="AB4027" s="26"/>
      <c r="AC4027" s="26"/>
      <c r="AD4027" s="26"/>
    </row>
    <row r="4028" spans="1:30" x14ac:dyDescent="0.25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26"/>
      <c r="O4028" s="26"/>
      <c r="P4028" s="26"/>
      <c r="Q4028" s="26"/>
      <c r="R4028" s="26"/>
      <c r="S4028" s="63"/>
      <c r="T4028" s="26"/>
      <c r="U4028" s="27"/>
      <c r="V4028" s="24"/>
      <c r="W4028" s="24"/>
      <c r="X4028" s="26"/>
      <c r="Y4028" s="26"/>
      <c r="Z4028" s="26"/>
      <c r="AA4028" s="26"/>
      <c r="AB4028" s="26"/>
      <c r="AC4028" s="26"/>
      <c r="AD4028" s="26"/>
    </row>
    <row r="4029" spans="1:30" x14ac:dyDescent="0.25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  <c r="N4029" s="26"/>
      <c r="O4029" s="26"/>
      <c r="P4029" s="26"/>
      <c r="Q4029" s="26"/>
      <c r="R4029" s="26"/>
      <c r="S4029" s="63"/>
      <c r="T4029" s="26"/>
      <c r="U4029" s="27"/>
      <c r="V4029" s="24"/>
      <c r="W4029" s="24"/>
      <c r="X4029" s="26"/>
      <c r="Y4029" s="26"/>
      <c r="Z4029" s="26"/>
      <c r="AA4029" s="26"/>
      <c r="AB4029" s="26"/>
      <c r="AC4029" s="26"/>
      <c r="AD4029" s="26"/>
    </row>
    <row r="4030" spans="1:30" x14ac:dyDescent="0.25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26"/>
      <c r="O4030" s="26"/>
      <c r="P4030" s="26"/>
      <c r="Q4030" s="26"/>
      <c r="R4030" s="26"/>
      <c r="S4030" s="63"/>
      <c r="T4030" s="26"/>
      <c r="U4030" s="33"/>
      <c r="V4030" s="24"/>
      <c r="W4030" s="24"/>
      <c r="X4030" s="26"/>
      <c r="Y4030" s="26"/>
      <c r="Z4030" s="26"/>
      <c r="AA4030" s="26"/>
      <c r="AB4030" s="26"/>
      <c r="AC4030" s="26"/>
      <c r="AD4030" s="26"/>
    </row>
    <row r="4031" spans="1:30" x14ac:dyDescent="0.25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  <c r="N4031" s="26"/>
      <c r="O4031" s="26"/>
      <c r="P4031" s="26"/>
      <c r="Q4031" s="26"/>
      <c r="R4031" s="26"/>
      <c r="S4031" s="63"/>
      <c r="T4031" s="26"/>
      <c r="U4031" s="33"/>
      <c r="V4031" s="24"/>
      <c r="W4031" s="24"/>
      <c r="X4031" s="26"/>
      <c r="Y4031" s="26"/>
      <c r="Z4031" s="26"/>
      <c r="AA4031" s="26"/>
      <c r="AB4031" s="26"/>
      <c r="AC4031" s="26"/>
      <c r="AD4031" s="26"/>
    </row>
    <row r="4032" spans="1:30" x14ac:dyDescent="0.25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26"/>
      <c r="O4032" s="26"/>
      <c r="P4032" s="26"/>
      <c r="Q4032" s="26"/>
      <c r="R4032" s="26"/>
      <c r="S4032" s="63"/>
      <c r="T4032" s="26"/>
      <c r="U4032" s="33"/>
      <c r="V4032" s="24"/>
      <c r="W4032" s="24"/>
      <c r="X4032" s="26"/>
      <c r="Y4032" s="26"/>
      <c r="Z4032" s="26"/>
      <c r="AA4032" s="26"/>
      <c r="AB4032" s="26"/>
      <c r="AC4032" s="26"/>
      <c r="AD4032" s="26"/>
    </row>
    <row r="4033" spans="1:30" x14ac:dyDescent="0.25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  <c r="N4033" s="26"/>
      <c r="O4033" s="26"/>
      <c r="P4033" s="26"/>
      <c r="Q4033" s="26"/>
      <c r="R4033" s="26"/>
      <c r="S4033" s="63"/>
      <c r="T4033" s="26"/>
      <c r="U4033" s="33"/>
      <c r="V4033" s="24"/>
      <c r="W4033" s="24"/>
      <c r="X4033" s="26"/>
      <c r="Y4033" s="26"/>
      <c r="Z4033" s="26"/>
      <c r="AA4033" s="26"/>
      <c r="AB4033" s="26"/>
      <c r="AC4033" s="26"/>
      <c r="AD4033" s="26"/>
    </row>
    <row r="4034" spans="1:30" x14ac:dyDescent="0.25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26"/>
      <c r="O4034" s="26"/>
      <c r="P4034" s="26"/>
      <c r="Q4034" s="26"/>
      <c r="R4034" s="26"/>
      <c r="S4034" s="63"/>
      <c r="T4034" s="26"/>
      <c r="U4034" s="33"/>
      <c r="V4034" s="24"/>
      <c r="W4034" s="24"/>
      <c r="X4034" s="26"/>
      <c r="Y4034" s="26"/>
      <c r="Z4034" s="26"/>
      <c r="AA4034" s="26"/>
      <c r="AB4034" s="26"/>
      <c r="AC4034" s="26"/>
      <c r="AD4034" s="26"/>
    </row>
    <row r="4035" spans="1:30" x14ac:dyDescent="0.25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  <c r="N4035" s="26"/>
      <c r="O4035" s="26"/>
      <c r="P4035" s="26"/>
      <c r="Q4035" s="26"/>
      <c r="R4035" s="26"/>
      <c r="S4035" s="63"/>
      <c r="T4035" s="26"/>
      <c r="U4035" s="33"/>
      <c r="V4035" s="24"/>
      <c r="W4035" s="24"/>
      <c r="X4035" s="26"/>
      <c r="Y4035" s="26"/>
      <c r="Z4035" s="26"/>
      <c r="AA4035" s="26"/>
      <c r="AB4035" s="26"/>
      <c r="AC4035" s="26"/>
      <c r="AD4035" s="26"/>
    </row>
    <row r="4036" spans="1:30" x14ac:dyDescent="0.25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26"/>
      <c r="O4036" s="26"/>
      <c r="P4036" s="26"/>
      <c r="Q4036" s="26"/>
      <c r="R4036" s="26"/>
      <c r="S4036" s="63"/>
      <c r="T4036" s="26"/>
      <c r="U4036" s="27"/>
      <c r="V4036" s="24"/>
      <c r="W4036" s="24"/>
      <c r="X4036" s="26"/>
      <c r="Y4036" s="26"/>
      <c r="Z4036" s="26"/>
      <c r="AA4036" s="26"/>
      <c r="AB4036" s="26"/>
      <c r="AC4036" s="26"/>
      <c r="AD4036" s="26"/>
    </row>
    <row r="4037" spans="1:30" x14ac:dyDescent="0.25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  <c r="N4037" s="26"/>
      <c r="O4037" s="26"/>
      <c r="P4037" s="26"/>
      <c r="Q4037" s="26"/>
      <c r="R4037" s="26"/>
      <c r="S4037" s="63"/>
      <c r="T4037" s="26"/>
      <c r="U4037" s="25"/>
      <c r="V4037" s="24"/>
      <c r="W4037" s="24"/>
      <c r="X4037" s="26"/>
      <c r="Y4037" s="26"/>
      <c r="Z4037" s="26"/>
      <c r="AA4037" s="26"/>
      <c r="AB4037" s="26"/>
      <c r="AC4037" s="26"/>
      <c r="AD4037" s="26"/>
    </row>
    <row r="4038" spans="1:30" x14ac:dyDescent="0.25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26"/>
      <c r="O4038" s="26"/>
      <c r="P4038" s="26"/>
      <c r="Q4038" s="26"/>
      <c r="R4038" s="26"/>
      <c r="S4038" s="63"/>
      <c r="T4038" s="26"/>
      <c r="U4038" s="25"/>
      <c r="V4038" s="24"/>
      <c r="W4038" s="24"/>
      <c r="X4038" s="26"/>
      <c r="Y4038" s="26"/>
      <c r="Z4038" s="26"/>
      <c r="AA4038" s="26"/>
      <c r="AB4038" s="26"/>
      <c r="AC4038" s="26"/>
      <c r="AD4038" s="26"/>
    </row>
    <row r="4039" spans="1:30" x14ac:dyDescent="0.25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  <c r="N4039" s="26"/>
      <c r="O4039" s="26"/>
      <c r="P4039" s="26"/>
      <c r="Q4039" s="26"/>
      <c r="R4039" s="26"/>
      <c r="S4039" s="63"/>
      <c r="T4039" s="26"/>
      <c r="U4039" s="25"/>
      <c r="V4039" s="24"/>
      <c r="W4039" s="24"/>
      <c r="X4039" s="26"/>
      <c r="Y4039" s="26"/>
      <c r="Z4039" s="26"/>
      <c r="AA4039" s="26"/>
      <c r="AB4039" s="26"/>
      <c r="AC4039" s="26"/>
      <c r="AD4039" s="26"/>
    </row>
    <row r="4040" spans="1:30" x14ac:dyDescent="0.25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26"/>
      <c r="O4040" s="26"/>
      <c r="P4040" s="26"/>
      <c r="Q4040" s="26"/>
      <c r="R4040" s="26"/>
      <c r="S4040" s="63"/>
      <c r="T4040" s="26"/>
      <c r="U4040" s="25"/>
      <c r="V4040" s="24"/>
      <c r="W4040" s="24"/>
      <c r="X4040" s="26"/>
      <c r="Y4040" s="26"/>
      <c r="Z4040" s="26"/>
      <c r="AA4040" s="26"/>
      <c r="AB4040" s="26"/>
      <c r="AC4040" s="26"/>
      <c r="AD4040" s="26"/>
    </row>
    <row r="4041" spans="1:30" x14ac:dyDescent="0.25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  <c r="N4041" s="26"/>
      <c r="O4041" s="26"/>
      <c r="P4041" s="26"/>
      <c r="Q4041" s="26"/>
      <c r="R4041" s="26"/>
      <c r="S4041" s="63"/>
      <c r="T4041" s="26"/>
      <c r="U4041" s="25"/>
      <c r="V4041" s="24"/>
      <c r="W4041" s="24"/>
      <c r="X4041" s="26"/>
      <c r="Y4041" s="26"/>
      <c r="Z4041" s="26"/>
      <c r="AA4041" s="26"/>
      <c r="AB4041" s="26"/>
      <c r="AC4041" s="26"/>
      <c r="AD4041" s="26"/>
    </row>
    <row r="4042" spans="1:30" x14ac:dyDescent="0.25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26"/>
      <c r="O4042" s="26"/>
      <c r="P4042" s="26"/>
      <c r="Q4042" s="26"/>
      <c r="R4042" s="26"/>
      <c r="S4042" s="63"/>
      <c r="T4042" s="26"/>
      <c r="U4042" s="25"/>
      <c r="V4042" s="24"/>
      <c r="W4042" s="24"/>
      <c r="X4042" s="26"/>
      <c r="Y4042" s="26"/>
      <c r="Z4042" s="26"/>
      <c r="AA4042" s="26"/>
      <c r="AB4042" s="26"/>
      <c r="AC4042" s="26"/>
      <c r="AD4042" s="26"/>
    </row>
    <row r="4043" spans="1:30" x14ac:dyDescent="0.25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  <c r="N4043" s="26"/>
      <c r="O4043" s="26"/>
      <c r="P4043" s="26"/>
      <c r="Q4043" s="26"/>
      <c r="R4043" s="26"/>
      <c r="S4043" s="63"/>
      <c r="T4043" s="26"/>
      <c r="U4043" s="25"/>
      <c r="V4043" s="24"/>
      <c r="W4043" s="24"/>
      <c r="X4043" s="26"/>
      <c r="Y4043" s="26"/>
      <c r="Z4043" s="26"/>
      <c r="AA4043" s="26"/>
      <c r="AB4043" s="26"/>
      <c r="AC4043" s="26"/>
      <c r="AD4043" s="26"/>
    </row>
    <row r="4044" spans="1:30" x14ac:dyDescent="0.25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26"/>
      <c r="O4044" s="26"/>
      <c r="P4044" s="26"/>
      <c r="Q4044" s="26"/>
      <c r="R4044" s="26"/>
      <c r="S4044" s="63"/>
      <c r="T4044" s="26"/>
      <c r="U4044" s="25"/>
      <c r="V4044" s="24"/>
      <c r="W4044" s="24"/>
      <c r="X4044" s="26"/>
      <c r="Y4044" s="26"/>
      <c r="Z4044" s="26"/>
      <c r="AA4044" s="26"/>
      <c r="AB4044" s="26"/>
      <c r="AC4044" s="26"/>
      <c r="AD4044" s="26"/>
    </row>
    <row r="4045" spans="1:30" x14ac:dyDescent="0.25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  <c r="N4045" s="26"/>
      <c r="O4045" s="26"/>
      <c r="P4045" s="26"/>
      <c r="Q4045" s="26"/>
      <c r="R4045" s="26"/>
      <c r="S4045" s="63"/>
      <c r="T4045" s="26"/>
      <c r="U4045" s="34"/>
      <c r="V4045" s="24"/>
      <c r="W4045" s="24"/>
      <c r="X4045" s="26"/>
      <c r="Y4045" s="26"/>
      <c r="Z4045" s="26"/>
      <c r="AA4045" s="26"/>
      <c r="AB4045" s="26"/>
      <c r="AC4045" s="26"/>
      <c r="AD4045" s="26"/>
    </row>
    <row r="4046" spans="1:30" x14ac:dyDescent="0.25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26"/>
      <c r="O4046" s="26"/>
      <c r="P4046" s="26"/>
      <c r="Q4046" s="26"/>
      <c r="R4046" s="26"/>
      <c r="S4046" s="63"/>
      <c r="T4046" s="26"/>
      <c r="U4046" s="25"/>
      <c r="V4046" s="24"/>
      <c r="W4046" s="24"/>
      <c r="X4046" s="26"/>
      <c r="Y4046" s="26"/>
      <c r="Z4046" s="26"/>
      <c r="AA4046" s="26"/>
      <c r="AB4046" s="26"/>
      <c r="AC4046" s="26"/>
      <c r="AD4046" s="26"/>
    </row>
    <row r="4047" spans="1:30" x14ac:dyDescent="0.25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  <c r="N4047" s="26"/>
      <c r="O4047" s="26"/>
      <c r="P4047" s="26"/>
      <c r="Q4047" s="26"/>
      <c r="R4047" s="26"/>
      <c r="S4047" s="63"/>
      <c r="T4047" s="26"/>
      <c r="U4047" s="34"/>
      <c r="V4047" s="24"/>
      <c r="W4047" s="24"/>
      <c r="X4047" s="26"/>
      <c r="Y4047" s="26"/>
      <c r="Z4047" s="26"/>
      <c r="AA4047" s="26"/>
      <c r="AB4047" s="26"/>
      <c r="AC4047" s="26"/>
      <c r="AD4047" s="26"/>
    </row>
    <row r="4048" spans="1:30" x14ac:dyDescent="0.25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26"/>
      <c r="O4048" s="26"/>
      <c r="P4048" s="26"/>
      <c r="Q4048" s="26"/>
      <c r="R4048" s="26"/>
      <c r="S4048" s="63"/>
      <c r="T4048" s="26"/>
      <c r="U4048" s="25"/>
      <c r="V4048" s="24"/>
      <c r="W4048" s="24"/>
      <c r="X4048" s="26"/>
      <c r="Y4048" s="26"/>
      <c r="Z4048" s="26"/>
      <c r="AA4048" s="26"/>
      <c r="AB4048" s="26"/>
      <c r="AC4048" s="26"/>
      <c r="AD4048" s="26"/>
    </row>
    <row r="4049" spans="1:30" x14ac:dyDescent="0.25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  <c r="N4049" s="26"/>
      <c r="O4049" s="26"/>
      <c r="P4049" s="26"/>
      <c r="Q4049" s="26"/>
      <c r="R4049" s="26"/>
      <c r="S4049" s="63"/>
      <c r="T4049" s="26"/>
      <c r="U4049" s="25"/>
      <c r="V4049" s="24"/>
      <c r="W4049" s="24"/>
      <c r="X4049" s="26"/>
      <c r="Y4049" s="26"/>
      <c r="Z4049" s="26"/>
      <c r="AA4049" s="26"/>
      <c r="AB4049" s="26"/>
      <c r="AC4049" s="26"/>
      <c r="AD4049" s="26"/>
    </row>
    <row r="4050" spans="1:30" x14ac:dyDescent="0.25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26"/>
      <c r="O4050" s="26"/>
      <c r="P4050" s="26"/>
      <c r="Q4050" s="26"/>
      <c r="R4050" s="26"/>
      <c r="S4050" s="63"/>
      <c r="T4050" s="26"/>
      <c r="U4050" s="25"/>
      <c r="V4050" s="24"/>
      <c r="W4050" s="24"/>
      <c r="X4050" s="26"/>
      <c r="Y4050" s="26"/>
      <c r="Z4050" s="26"/>
      <c r="AA4050" s="26"/>
      <c r="AB4050" s="26"/>
      <c r="AC4050" s="26"/>
      <c r="AD4050" s="26"/>
    </row>
    <row r="4051" spans="1:30" x14ac:dyDescent="0.25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  <c r="N4051" s="26"/>
      <c r="O4051" s="26"/>
      <c r="P4051" s="26"/>
      <c r="Q4051" s="26"/>
      <c r="R4051" s="26"/>
      <c r="S4051" s="63"/>
      <c r="T4051" s="26"/>
      <c r="U4051" s="34"/>
      <c r="V4051" s="24"/>
      <c r="W4051" s="24"/>
      <c r="X4051" s="26"/>
      <c r="Y4051" s="26"/>
      <c r="Z4051" s="26"/>
      <c r="AA4051" s="26"/>
      <c r="AB4051" s="26"/>
      <c r="AC4051" s="26"/>
      <c r="AD4051" s="26"/>
    </row>
    <row r="4052" spans="1:30" x14ac:dyDescent="0.25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26"/>
      <c r="O4052" s="26"/>
      <c r="P4052" s="26"/>
      <c r="Q4052" s="26"/>
      <c r="R4052" s="26"/>
      <c r="S4052" s="63"/>
      <c r="T4052" s="26"/>
      <c r="U4052" s="34"/>
      <c r="V4052" s="24"/>
      <c r="W4052" s="24"/>
      <c r="X4052" s="26"/>
      <c r="Y4052" s="26"/>
      <c r="Z4052" s="26"/>
      <c r="AA4052" s="26"/>
      <c r="AB4052" s="26"/>
      <c r="AC4052" s="26"/>
      <c r="AD4052" s="26"/>
    </row>
    <row r="4053" spans="1:30" x14ac:dyDescent="0.25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  <c r="N4053" s="26"/>
      <c r="O4053" s="26"/>
      <c r="P4053" s="26"/>
      <c r="Q4053" s="26"/>
      <c r="R4053" s="26"/>
      <c r="S4053" s="63"/>
      <c r="T4053" s="26"/>
      <c r="U4053" s="25"/>
      <c r="V4053" s="24"/>
      <c r="W4053" s="24"/>
      <c r="X4053" s="26"/>
      <c r="Y4053" s="26"/>
      <c r="Z4053" s="26"/>
      <c r="AA4053" s="26"/>
      <c r="AB4053" s="26"/>
      <c r="AC4053" s="26"/>
      <c r="AD4053" s="26"/>
    </row>
    <row r="4054" spans="1:30" x14ac:dyDescent="0.25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26"/>
      <c r="O4054" s="26"/>
      <c r="P4054" s="26"/>
      <c r="Q4054" s="26"/>
      <c r="R4054" s="26"/>
      <c r="S4054" s="63"/>
      <c r="T4054" s="26"/>
      <c r="U4054" s="34"/>
      <c r="V4054" s="24"/>
      <c r="W4054" s="24"/>
      <c r="X4054" s="26"/>
      <c r="Y4054" s="26"/>
      <c r="Z4054" s="26"/>
      <c r="AA4054" s="26"/>
      <c r="AB4054" s="26"/>
      <c r="AC4054" s="26"/>
      <c r="AD4054" s="26"/>
    </row>
    <row r="4055" spans="1:30" x14ac:dyDescent="0.25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26"/>
      <c r="O4055" s="26"/>
      <c r="P4055" s="26"/>
      <c r="Q4055" s="26"/>
      <c r="R4055" s="26"/>
      <c r="S4055" s="63"/>
      <c r="T4055" s="26"/>
      <c r="U4055" s="34"/>
      <c r="V4055" s="24"/>
      <c r="W4055" s="24"/>
      <c r="X4055" s="26"/>
      <c r="Y4055" s="26"/>
      <c r="Z4055" s="26"/>
      <c r="AA4055" s="26"/>
      <c r="AB4055" s="26"/>
      <c r="AC4055" s="26"/>
      <c r="AD4055" s="26"/>
    </row>
    <row r="4056" spans="1:30" x14ac:dyDescent="0.25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26"/>
      <c r="O4056" s="26"/>
      <c r="P4056" s="26"/>
      <c r="Q4056" s="26"/>
      <c r="R4056" s="26"/>
      <c r="S4056" s="63"/>
      <c r="T4056" s="26"/>
      <c r="U4056" s="34"/>
      <c r="V4056" s="24"/>
      <c r="W4056" s="24"/>
      <c r="X4056" s="26"/>
      <c r="Y4056" s="26"/>
      <c r="Z4056" s="26"/>
      <c r="AA4056" s="26"/>
      <c r="AB4056" s="26"/>
      <c r="AC4056" s="26"/>
      <c r="AD4056" s="26"/>
    </row>
    <row r="4057" spans="1:30" x14ac:dyDescent="0.25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  <c r="N4057" s="26"/>
      <c r="O4057" s="26"/>
      <c r="P4057" s="26"/>
      <c r="Q4057" s="26"/>
      <c r="R4057" s="26"/>
      <c r="S4057" s="63"/>
      <c r="T4057" s="26"/>
      <c r="U4057" s="34"/>
      <c r="V4057" s="24"/>
      <c r="W4057" s="24"/>
      <c r="X4057" s="26"/>
      <c r="Y4057" s="26"/>
      <c r="Z4057" s="26"/>
      <c r="AA4057" s="26"/>
      <c r="AB4057" s="26"/>
      <c r="AC4057" s="26"/>
      <c r="AD4057" s="26"/>
    </row>
    <row r="4058" spans="1:30" x14ac:dyDescent="0.25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26"/>
      <c r="O4058" s="26"/>
      <c r="P4058" s="26"/>
      <c r="Q4058" s="26"/>
      <c r="R4058" s="26"/>
      <c r="S4058" s="63"/>
      <c r="T4058" s="26"/>
      <c r="U4058" s="34"/>
      <c r="V4058" s="24"/>
      <c r="W4058" s="24"/>
      <c r="X4058" s="26"/>
      <c r="Y4058" s="26"/>
      <c r="Z4058" s="26"/>
      <c r="AA4058" s="26"/>
      <c r="AB4058" s="26"/>
      <c r="AC4058" s="26"/>
      <c r="AD4058" s="26"/>
    </row>
    <row r="4059" spans="1:30" x14ac:dyDescent="0.25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26"/>
      <c r="O4059" s="26"/>
      <c r="P4059" s="26"/>
      <c r="Q4059" s="26"/>
      <c r="R4059" s="26"/>
      <c r="S4059" s="63"/>
      <c r="T4059" s="26"/>
      <c r="U4059" s="34"/>
      <c r="V4059" s="24"/>
      <c r="W4059" s="24"/>
      <c r="X4059" s="26"/>
      <c r="Y4059" s="26"/>
      <c r="Z4059" s="26"/>
      <c r="AA4059" s="26"/>
      <c r="AB4059" s="26"/>
      <c r="AC4059" s="26"/>
      <c r="AD4059" s="26"/>
    </row>
    <row r="4060" spans="1:30" x14ac:dyDescent="0.25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26"/>
      <c r="O4060" s="26"/>
      <c r="P4060" s="26"/>
      <c r="Q4060" s="26"/>
      <c r="R4060" s="26"/>
      <c r="S4060" s="63"/>
      <c r="T4060" s="26"/>
      <c r="U4060" s="34"/>
      <c r="V4060" s="24"/>
      <c r="W4060" s="24"/>
      <c r="X4060" s="26"/>
      <c r="Y4060" s="26"/>
      <c r="Z4060" s="26"/>
      <c r="AA4060" s="26"/>
      <c r="AB4060" s="26"/>
      <c r="AC4060" s="26"/>
      <c r="AD4060" s="26"/>
    </row>
    <row r="4061" spans="1:30" x14ac:dyDescent="0.25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  <c r="N4061" s="26"/>
      <c r="O4061" s="26"/>
      <c r="P4061" s="26"/>
      <c r="Q4061" s="26"/>
      <c r="R4061" s="26"/>
      <c r="S4061" s="63"/>
      <c r="T4061" s="26"/>
      <c r="U4061" s="34"/>
      <c r="V4061" s="24"/>
      <c r="W4061" s="24"/>
      <c r="X4061" s="26"/>
      <c r="Y4061" s="26"/>
      <c r="Z4061" s="26"/>
      <c r="AA4061" s="26"/>
      <c r="AB4061" s="26"/>
      <c r="AC4061" s="26"/>
      <c r="AD4061" s="26"/>
    </row>
    <row r="4062" spans="1:30" x14ac:dyDescent="0.25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26"/>
      <c r="O4062" s="26"/>
      <c r="P4062" s="26"/>
      <c r="Q4062" s="26"/>
      <c r="R4062" s="26"/>
      <c r="S4062" s="63"/>
      <c r="T4062" s="26"/>
      <c r="U4062" s="34"/>
      <c r="V4062" s="24"/>
      <c r="W4062" s="24"/>
      <c r="X4062" s="26"/>
      <c r="Y4062" s="26"/>
      <c r="Z4062" s="26"/>
      <c r="AA4062" s="26"/>
      <c r="AB4062" s="26"/>
      <c r="AC4062" s="26"/>
      <c r="AD4062" s="26"/>
    </row>
    <row r="4063" spans="1:30" x14ac:dyDescent="0.25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  <c r="N4063" s="26"/>
      <c r="O4063" s="26"/>
      <c r="P4063" s="26"/>
      <c r="Q4063" s="26"/>
      <c r="R4063" s="26"/>
      <c r="S4063" s="63"/>
      <c r="T4063" s="26"/>
      <c r="U4063" s="34"/>
      <c r="V4063" s="24"/>
      <c r="W4063" s="24"/>
      <c r="X4063" s="26"/>
      <c r="Y4063" s="26"/>
      <c r="Z4063" s="26"/>
      <c r="AA4063" s="26"/>
      <c r="AB4063" s="26"/>
      <c r="AC4063" s="26"/>
      <c r="AD4063" s="26"/>
    </row>
    <row r="4064" spans="1:30" x14ac:dyDescent="0.25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26"/>
      <c r="O4064" s="26"/>
      <c r="P4064" s="26"/>
      <c r="Q4064" s="26"/>
      <c r="R4064" s="26"/>
      <c r="S4064" s="63"/>
      <c r="T4064" s="26"/>
      <c r="U4064" s="34"/>
      <c r="V4064" s="24"/>
      <c r="W4064" s="24"/>
      <c r="X4064" s="26"/>
      <c r="Y4064" s="26"/>
      <c r="Z4064" s="26"/>
      <c r="AA4064" s="26"/>
      <c r="AB4064" s="26"/>
      <c r="AC4064" s="26"/>
      <c r="AD4064" s="26"/>
    </row>
    <row r="4065" spans="1:30" x14ac:dyDescent="0.25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26"/>
      <c r="O4065" s="26"/>
      <c r="P4065" s="26"/>
      <c r="Q4065" s="26"/>
      <c r="R4065" s="26"/>
      <c r="S4065" s="63"/>
      <c r="T4065" s="26"/>
      <c r="U4065" s="25"/>
      <c r="V4065" s="24"/>
      <c r="W4065" s="24"/>
      <c r="X4065" s="26"/>
      <c r="Y4065" s="26"/>
      <c r="Z4065" s="26"/>
      <c r="AA4065" s="26"/>
      <c r="AB4065" s="26"/>
      <c r="AC4065" s="26"/>
      <c r="AD4065" s="26"/>
    </row>
    <row r="4066" spans="1:30" x14ac:dyDescent="0.25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26"/>
      <c r="O4066" s="26"/>
      <c r="P4066" s="26"/>
      <c r="Q4066" s="26"/>
      <c r="R4066" s="26"/>
      <c r="S4066" s="63"/>
      <c r="T4066" s="26"/>
      <c r="U4066" s="34"/>
      <c r="V4066" s="24"/>
      <c r="W4066" s="24"/>
      <c r="X4066" s="26"/>
      <c r="Y4066" s="26"/>
      <c r="Z4066" s="26"/>
      <c r="AA4066" s="26"/>
      <c r="AB4066" s="26"/>
      <c r="AC4066" s="26"/>
      <c r="AD4066" s="26"/>
    </row>
    <row r="4067" spans="1:30" x14ac:dyDescent="0.25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26"/>
      <c r="O4067" s="26"/>
      <c r="P4067" s="26"/>
      <c r="Q4067" s="26"/>
      <c r="R4067" s="26"/>
      <c r="S4067" s="63"/>
      <c r="T4067" s="26"/>
      <c r="U4067" s="34"/>
      <c r="V4067" s="24"/>
      <c r="W4067" s="24"/>
      <c r="X4067" s="26"/>
      <c r="Y4067" s="26"/>
      <c r="Z4067" s="26"/>
      <c r="AA4067" s="26"/>
      <c r="AB4067" s="26"/>
      <c r="AC4067" s="26"/>
      <c r="AD4067" s="26"/>
    </row>
    <row r="4068" spans="1:30" x14ac:dyDescent="0.25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26"/>
      <c r="O4068" s="26"/>
      <c r="P4068" s="26"/>
      <c r="Q4068" s="26"/>
      <c r="R4068" s="26"/>
      <c r="S4068" s="63"/>
      <c r="T4068" s="26"/>
      <c r="U4068" s="34"/>
      <c r="V4068" s="24"/>
      <c r="W4068" s="24"/>
      <c r="X4068" s="26"/>
      <c r="Y4068" s="26"/>
      <c r="Z4068" s="26"/>
      <c r="AA4068" s="26"/>
      <c r="AB4068" s="26"/>
      <c r="AC4068" s="26"/>
      <c r="AD4068" s="26"/>
    </row>
    <row r="4069" spans="1:30" x14ac:dyDescent="0.25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  <c r="N4069" s="26"/>
      <c r="O4069" s="26"/>
      <c r="P4069" s="26"/>
      <c r="Q4069" s="26"/>
      <c r="R4069" s="26"/>
      <c r="S4069" s="63"/>
      <c r="T4069" s="26"/>
      <c r="U4069" s="34"/>
      <c r="V4069" s="24"/>
      <c r="W4069" s="24"/>
      <c r="X4069" s="26"/>
      <c r="Y4069" s="26"/>
      <c r="Z4069" s="26"/>
      <c r="AA4069" s="26"/>
      <c r="AB4069" s="26"/>
      <c r="AC4069" s="26"/>
      <c r="AD4069" s="26"/>
    </row>
    <row r="4070" spans="1:30" x14ac:dyDescent="0.25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26"/>
      <c r="O4070" s="26"/>
      <c r="P4070" s="26"/>
      <c r="Q4070" s="26"/>
      <c r="R4070" s="26"/>
      <c r="S4070" s="63"/>
      <c r="T4070" s="26"/>
      <c r="U4070" s="34"/>
      <c r="V4070" s="24"/>
      <c r="W4070" s="24"/>
      <c r="X4070" s="26"/>
      <c r="Y4070" s="26"/>
      <c r="Z4070" s="26"/>
      <c r="AA4070" s="26"/>
      <c r="AB4070" s="26"/>
      <c r="AC4070" s="26"/>
      <c r="AD4070" s="26"/>
    </row>
    <row r="4071" spans="1:30" x14ac:dyDescent="0.25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26"/>
      <c r="O4071" s="26"/>
      <c r="P4071" s="26"/>
      <c r="Q4071" s="26"/>
      <c r="R4071" s="26"/>
      <c r="S4071" s="63"/>
      <c r="T4071" s="26"/>
      <c r="U4071" s="34"/>
      <c r="V4071" s="24"/>
      <c r="W4071" s="24"/>
      <c r="X4071" s="26"/>
      <c r="Y4071" s="26"/>
      <c r="Z4071" s="26"/>
      <c r="AA4071" s="26"/>
      <c r="AB4071" s="26"/>
      <c r="AC4071" s="26"/>
      <c r="AD4071" s="26"/>
    </row>
    <row r="4072" spans="1:30" x14ac:dyDescent="0.25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26"/>
      <c r="O4072" s="26"/>
      <c r="P4072" s="26"/>
      <c r="Q4072" s="26"/>
      <c r="R4072" s="26"/>
      <c r="S4072" s="63"/>
      <c r="T4072" s="26"/>
      <c r="U4072" s="34"/>
      <c r="V4072" s="24"/>
      <c r="W4072" s="24"/>
      <c r="X4072" s="26"/>
      <c r="Y4072" s="26"/>
      <c r="Z4072" s="26"/>
      <c r="AA4072" s="26"/>
      <c r="AB4072" s="26"/>
      <c r="AC4072" s="26"/>
      <c r="AD4072" s="26"/>
    </row>
    <row r="4073" spans="1:30" x14ac:dyDescent="0.25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26"/>
      <c r="O4073" s="26"/>
      <c r="P4073" s="26"/>
      <c r="Q4073" s="26"/>
      <c r="R4073" s="26"/>
      <c r="S4073" s="63"/>
      <c r="T4073" s="26"/>
      <c r="U4073" s="34"/>
      <c r="V4073" s="24"/>
      <c r="W4073" s="24"/>
      <c r="X4073" s="26"/>
      <c r="Y4073" s="26"/>
      <c r="Z4073" s="26"/>
      <c r="AA4073" s="26"/>
      <c r="AB4073" s="26"/>
      <c r="AC4073" s="26"/>
      <c r="AD4073" s="26"/>
    </row>
    <row r="4074" spans="1:30" x14ac:dyDescent="0.25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26"/>
      <c r="O4074" s="26"/>
      <c r="P4074" s="26"/>
      <c r="Q4074" s="26"/>
      <c r="R4074" s="26"/>
      <c r="S4074" s="63"/>
      <c r="T4074" s="26"/>
      <c r="U4074" s="34"/>
      <c r="V4074" s="24"/>
      <c r="W4074" s="24"/>
      <c r="X4074" s="26"/>
      <c r="Y4074" s="26"/>
      <c r="Z4074" s="26"/>
      <c r="AA4074" s="26"/>
      <c r="AB4074" s="26"/>
      <c r="AC4074" s="26"/>
      <c r="AD4074" s="26"/>
    </row>
    <row r="4075" spans="1:30" x14ac:dyDescent="0.25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  <c r="N4075" s="26"/>
      <c r="O4075" s="26"/>
      <c r="P4075" s="26"/>
      <c r="Q4075" s="26"/>
      <c r="R4075" s="26"/>
      <c r="S4075" s="63"/>
      <c r="T4075" s="26"/>
      <c r="U4075" s="25"/>
      <c r="V4075" s="24"/>
      <c r="W4075" s="24"/>
      <c r="X4075" s="26"/>
      <c r="Y4075" s="26"/>
      <c r="Z4075" s="26"/>
      <c r="AA4075" s="26"/>
      <c r="AB4075" s="26"/>
      <c r="AC4075" s="26"/>
      <c r="AD4075" s="26"/>
    </row>
    <row r="4076" spans="1:30" x14ac:dyDescent="0.25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26"/>
      <c r="O4076" s="26"/>
      <c r="P4076" s="26"/>
      <c r="Q4076" s="26"/>
      <c r="R4076" s="26"/>
      <c r="S4076" s="63"/>
      <c r="T4076" s="26"/>
      <c r="U4076" s="25"/>
      <c r="V4076" s="24"/>
      <c r="W4076" s="24"/>
      <c r="X4076" s="26"/>
      <c r="Y4076" s="26"/>
      <c r="Z4076" s="26"/>
      <c r="AA4076" s="26"/>
      <c r="AB4076" s="26"/>
      <c r="AC4076" s="26"/>
      <c r="AD4076" s="26"/>
    </row>
    <row r="4077" spans="1:30" x14ac:dyDescent="0.25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  <c r="N4077" s="26"/>
      <c r="O4077" s="26"/>
      <c r="P4077" s="26"/>
      <c r="Q4077" s="26"/>
      <c r="R4077" s="26"/>
      <c r="S4077" s="63"/>
      <c r="T4077" s="26"/>
      <c r="U4077" s="34"/>
      <c r="V4077" s="24"/>
      <c r="W4077" s="24"/>
      <c r="X4077" s="26"/>
      <c r="Y4077" s="26"/>
      <c r="Z4077" s="26"/>
      <c r="AA4077" s="26"/>
      <c r="AB4077" s="26"/>
      <c r="AC4077" s="26"/>
      <c r="AD4077" s="26"/>
    </row>
    <row r="4078" spans="1:30" x14ac:dyDescent="0.25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26"/>
      <c r="O4078" s="26"/>
      <c r="P4078" s="26"/>
      <c r="Q4078" s="26"/>
      <c r="R4078" s="26"/>
      <c r="S4078" s="63"/>
      <c r="T4078" s="26"/>
      <c r="U4078" s="34"/>
      <c r="V4078" s="24"/>
      <c r="W4078" s="24"/>
      <c r="X4078" s="26"/>
      <c r="Y4078" s="26"/>
      <c r="Z4078" s="26"/>
      <c r="AA4078" s="26"/>
      <c r="AB4078" s="26"/>
      <c r="AC4078" s="26"/>
      <c r="AD4078" s="26"/>
    </row>
    <row r="4079" spans="1:30" x14ac:dyDescent="0.25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  <c r="N4079" s="26"/>
      <c r="O4079" s="26"/>
      <c r="P4079" s="26"/>
      <c r="Q4079" s="26"/>
      <c r="R4079" s="26"/>
      <c r="S4079" s="63"/>
      <c r="T4079" s="26"/>
      <c r="U4079" s="25"/>
      <c r="V4079" s="24"/>
      <c r="W4079" s="24"/>
      <c r="X4079" s="26"/>
      <c r="Y4079" s="26"/>
      <c r="Z4079" s="26"/>
      <c r="AA4079" s="26"/>
      <c r="AB4079" s="26"/>
      <c r="AC4079" s="26"/>
      <c r="AD4079" s="26"/>
    </row>
    <row r="4080" spans="1:30" x14ac:dyDescent="0.25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26"/>
      <c r="O4080" s="26"/>
      <c r="P4080" s="26"/>
      <c r="Q4080" s="26"/>
      <c r="R4080" s="26"/>
      <c r="S4080" s="63"/>
      <c r="T4080" s="26"/>
      <c r="U4080" s="25"/>
      <c r="V4080" s="24"/>
      <c r="W4080" s="24"/>
      <c r="X4080" s="26"/>
      <c r="Y4080" s="26"/>
      <c r="Z4080" s="26"/>
      <c r="AA4080" s="26"/>
      <c r="AB4080" s="26"/>
      <c r="AC4080" s="26"/>
      <c r="AD4080" s="26"/>
    </row>
    <row r="4081" spans="1:30" x14ac:dyDescent="0.25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  <c r="N4081" s="26"/>
      <c r="O4081" s="26"/>
      <c r="P4081" s="26"/>
      <c r="Q4081" s="26"/>
      <c r="R4081" s="26"/>
      <c r="S4081" s="63"/>
      <c r="T4081" s="26"/>
      <c r="U4081" s="25"/>
      <c r="V4081" s="24"/>
      <c r="W4081" s="24"/>
      <c r="X4081" s="26"/>
      <c r="Y4081" s="26"/>
      <c r="Z4081" s="26"/>
      <c r="AA4081" s="26"/>
      <c r="AB4081" s="26"/>
      <c r="AC4081" s="26"/>
      <c r="AD4081" s="26"/>
    </row>
    <row r="4082" spans="1:30" x14ac:dyDescent="0.25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26"/>
      <c r="O4082" s="26"/>
      <c r="P4082" s="26"/>
      <c r="Q4082" s="26"/>
      <c r="R4082" s="26"/>
      <c r="S4082" s="63"/>
      <c r="T4082" s="26"/>
      <c r="U4082" s="34"/>
      <c r="V4082" s="24"/>
      <c r="W4082" s="24"/>
      <c r="X4082" s="26"/>
      <c r="Y4082" s="26"/>
      <c r="Z4082" s="26"/>
      <c r="AA4082" s="26"/>
      <c r="AB4082" s="26"/>
      <c r="AC4082" s="26"/>
      <c r="AD4082" s="26"/>
    </row>
    <row r="4083" spans="1:30" x14ac:dyDescent="0.25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  <c r="N4083" s="26"/>
      <c r="O4083" s="26"/>
      <c r="P4083" s="26"/>
      <c r="Q4083" s="26"/>
      <c r="R4083" s="26"/>
      <c r="S4083" s="63"/>
      <c r="T4083" s="26"/>
      <c r="U4083" s="25"/>
      <c r="V4083" s="24"/>
      <c r="W4083" s="24"/>
      <c r="X4083" s="26"/>
      <c r="Y4083" s="26"/>
      <c r="Z4083" s="26"/>
      <c r="AA4083" s="26"/>
      <c r="AB4083" s="26"/>
      <c r="AC4083" s="26"/>
      <c r="AD4083" s="26"/>
    </row>
    <row r="4084" spans="1:30" x14ac:dyDescent="0.25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26"/>
      <c r="O4084" s="26"/>
      <c r="P4084" s="26"/>
      <c r="Q4084" s="26"/>
      <c r="R4084" s="26"/>
      <c r="S4084" s="63"/>
      <c r="T4084" s="26"/>
      <c r="U4084" s="25"/>
      <c r="V4084" s="24"/>
      <c r="W4084" s="24"/>
      <c r="X4084" s="26"/>
      <c r="Y4084" s="26"/>
      <c r="Z4084" s="26"/>
      <c r="AA4084" s="26"/>
      <c r="AB4084" s="26"/>
      <c r="AC4084" s="26"/>
      <c r="AD4084" s="26"/>
    </row>
    <row r="4085" spans="1:30" x14ac:dyDescent="0.25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  <c r="N4085" s="26"/>
      <c r="O4085" s="26"/>
      <c r="P4085" s="26"/>
      <c r="Q4085" s="26"/>
      <c r="R4085" s="26"/>
      <c r="S4085" s="63"/>
      <c r="T4085" s="26"/>
      <c r="U4085" s="25"/>
      <c r="V4085" s="24"/>
      <c r="W4085" s="24"/>
      <c r="X4085" s="26"/>
      <c r="Y4085" s="26"/>
      <c r="Z4085" s="26"/>
      <c r="AA4085" s="26"/>
      <c r="AB4085" s="26"/>
      <c r="AC4085" s="26"/>
      <c r="AD4085" s="26"/>
    </row>
    <row r="4086" spans="1:30" x14ac:dyDescent="0.25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26"/>
      <c r="O4086" s="26"/>
      <c r="P4086" s="26"/>
      <c r="Q4086" s="26"/>
      <c r="R4086" s="26"/>
      <c r="S4086" s="63"/>
      <c r="T4086" s="26"/>
      <c r="U4086" s="25"/>
      <c r="V4086" s="24"/>
      <c r="W4086" s="24"/>
      <c r="X4086" s="26"/>
      <c r="Y4086" s="26"/>
      <c r="Z4086" s="26"/>
      <c r="AA4086" s="26"/>
      <c r="AB4086" s="26"/>
      <c r="AC4086" s="26"/>
      <c r="AD4086" s="26"/>
    </row>
    <row r="4087" spans="1:30" x14ac:dyDescent="0.25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  <c r="N4087" s="26"/>
      <c r="O4087" s="26"/>
      <c r="P4087" s="26"/>
      <c r="Q4087" s="26"/>
      <c r="R4087" s="26"/>
      <c r="S4087" s="63"/>
      <c r="T4087" s="26"/>
      <c r="U4087" s="25"/>
      <c r="V4087" s="24"/>
      <c r="W4087" s="24"/>
      <c r="X4087" s="26"/>
      <c r="Y4087" s="26"/>
      <c r="Z4087" s="26"/>
      <c r="AA4087" s="26"/>
      <c r="AB4087" s="26"/>
      <c r="AC4087" s="26"/>
      <c r="AD4087" s="26"/>
    </row>
    <row r="4088" spans="1:30" x14ac:dyDescent="0.25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26"/>
      <c r="O4088" s="26"/>
      <c r="P4088" s="26"/>
      <c r="Q4088" s="26"/>
      <c r="R4088" s="26"/>
      <c r="S4088" s="63"/>
      <c r="T4088" s="26"/>
      <c r="U4088" s="25"/>
      <c r="V4088" s="24"/>
      <c r="W4088" s="24"/>
      <c r="X4088" s="26"/>
      <c r="Y4088" s="26"/>
      <c r="Z4088" s="26"/>
      <c r="AA4088" s="26"/>
      <c r="AB4088" s="26"/>
      <c r="AC4088" s="26"/>
      <c r="AD4088" s="26"/>
    </row>
    <row r="4089" spans="1:30" x14ac:dyDescent="0.25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  <c r="N4089" s="26"/>
      <c r="O4089" s="26"/>
      <c r="P4089" s="26"/>
      <c r="Q4089" s="26"/>
      <c r="R4089" s="26"/>
      <c r="S4089" s="63"/>
      <c r="T4089" s="26"/>
      <c r="U4089" s="25"/>
      <c r="V4089" s="24"/>
      <c r="W4089" s="24"/>
      <c r="X4089" s="26"/>
      <c r="Y4089" s="26"/>
      <c r="Z4089" s="26"/>
      <c r="AA4089" s="26"/>
      <c r="AB4089" s="26"/>
      <c r="AC4089" s="26"/>
      <c r="AD4089" s="26"/>
    </row>
    <row r="4090" spans="1:30" x14ac:dyDescent="0.25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26"/>
      <c r="O4090" s="26"/>
      <c r="P4090" s="26"/>
      <c r="Q4090" s="26"/>
      <c r="R4090" s="26"/>
      <c r="S4090" s="63"/>
      <c r="T4090" s="26"/>
      <c r="U4090" s="34"/>
      <c r="V4090" s="24"/>
      <c r="W4090" s="24"/>
      <c r="X4090" s="26"/>
      <c r="Y4090" s="26"/>
      <c r="Z4090" s="26"/>
      <c r="AA4090" s="26"/>
      <c r="AB4090" s="26"/>
      <c r="AC4090" s="26"/>
      <c r="AD4090" s="26"/>
    </row>
    <row r="4091" spans="1:30" x14ac:dyDescent="0.25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26"/>
      <c r="O4091" s="26"/>
      <c r="P4091" s="26"/>
      <c r="Q4091" s="26"/>
      <c r="R4091" s="26"/>
      <c r="S4091" s="63"/>
      <c r="T4091" s="26"/>
      <c r="U4091" s="25"/>
      <c r="V4091" s="24"/>
      <c r="W4091" s="24"/>
      <c r="X4091" s="26"/>
      <c r="Y4091" s="26"/>
      <c r="Z4091" s="26"/>
      <c r="AA4091" s="26"/>
      <c r="AB4091" s="26"/>
      <c r="AC4091" s="26"/>
      <c r="AD4091" s="26"/>
    </row>
    <row r="4092" spans="1:30" x14ac:dyDescent="0.25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26"/>
      <c r="O4092" s="26"/>
      <c r="P4092" s="26"/>
      <c r="Q4092" s="26"/>
      <c r="R4092" s="26"/>
      <c r="S4092" s="63"/>
      <c r="T4092" s="26"/>
      <c r="U4092" s="25"/>
      <c r="V4092" s="24"/>
      <c r="W4092" s="24"/>
      <c r="X4092" s="26"/>
      <c r="Y4092" s="26"/>
      <c r="Z4092" s="26"/>
      <c r="AA4092" s="26"/>
      <c r="AB4092" s="26"/>
      <c r="AC4092" s="26"/>
      <c r="AD4092" s="26"/>
    </row>
    <row r="4093" spans="1:30" x14ac:dyDescent="0.25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26"/>
      <c r="O4093" s="26"/>
      <c r="P4093" s="26"/>
      <c r="Q4093" s="26"/>
      <c r="R4093" s="26"/>
      <c r="S4093" s="63"/>
      <c r="T4093" s="26"/>
      <c r="U4093" s="25"/>
      <c r="V4093" s="24"/>
      <c r="W4093" s="24"/>
      <c r="X4093" s="26"/>
      <c r="Y4093" s="26"/>
      <c r="Z4093" s="26"/>
      <c r="AA4093" s="26"/>
      <c r="AB4093" s="26"/>
      <c r="AC4093" s="26"/>
      <c r="AD4093" s="26"/>
    </row>
    <row r="4094" spans="1:30" x14ac:dyDescent="0.25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26"/>
      <c r="O4094" s="26"/>
      <c r="P4094" s="26"/>
      <c r="Q4094" s="26"/>
      <c r="R4094" s="26"/>
      <c r="S4094" s="63"/>
      <c r="T4094" s="26"/>
      <c r="U4094" s="25"/>
      <c r="V4094" s="24"/>
      <c r="W4094" s="24"/>
      <c r="X4094" s="26"/>
      <c r="Y4094" s="26"/>
      <c r="Z4094" s="26"/>
      <c r="AA4094" s="26"/>
      <c r="AB4094" s="26"/>
      <c r="AC4094" s="26"/>
      <c r="AD4094" s="26"/>
    </row>
    <row r="4095" spans="1:30" x14ac:dyDescent="0.25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  <c r="N4095" s="26"/>
      <c r="O4095" s="26"/>
      <c r="P4095" s="26"/>
      <c r="Q4095" s="26"/>
      <c r="R4095" s="26"/>
      <c r="S4095" s="63"/>
      <c r="T4095" s="26"/>
      <c r="U4095" s="25"/>
      <c r="V4095" s="24"/>
      <c r="W4095" s="24"/>
      <c r="X4095" s="26"/>
      <c r="Y4095" s="26"/>
      <c r="Z4095" s="26"/>
      <c r="AA4095" s="26"/>
      <c r="AB4095" s="26"/>
      <c r="AC4095" s="26"/>
      <c r="AD4095" s="26"/>
    </row>
    <row r="4096" spans="1:30" x14ac:dyDescent="0.25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26"/>
      <c r="O4096" s="26"/>
      <c r="P4096" s="26"/>
      <c r="Q4096" s="26"/>
      <c r="R4096" s="26"/>
      <c r="S4096" s="63"/>
      <c r="T4096" s="26"/>
      <c r="U4096" s="25"/>
      <c r="V4096" s="24"/>
      <c r="W4096" s="24"/>
      <c r="X4096" s="26"/>
      <c r="Y4096" s="26"/>
      <c r="Z4096" s="26"/>
      <c r="AA4096" s="26"/>
      <c r="AB4096" s="26"/>
      <c r="AC4096" s="26"/>
      <c r="AD4096" s="26"/>
    </row>
    <row r="4097" spans="1:30" x14ac:dyDescent="0.25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  <c r="N4097" s="26"/>
      <c r="O4097" s="26"/>
      <c r="P4097" s="26"/>
      <c r="Q4097" s="26"/>
      <c r="R4097" s="26"/>
      <c r="S4097" s="63"/>
      <c r="T4097" s="26"/>
      <c r="U4097" s="25"/>
      <c r="V4097" s="24"/>
      <c r="W4097" s="24"/>
      <c r="X4097" s="26"/>
      <c r="Y4097" s="26"/>
      <c r="Z4097" s="26"/>
      <c r="AA4097" s="26"/>
      <c r="AB4097" s="26"/>
      <c r="AC4097" s="26"/>
      <c r="AD4097" s="26"/>
    </row>
    <row r="4098" spans="1:30" x14ac:dyDescent="0.25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26"/>
      <c r="O4098" s="26"/>
      <c r="P4098" s="26"/>
      <c r="Q4098" s="26"/>
      <c r="R4098" s="26"/>
      <c r="S4098" s="63"/>
      <c r="T4098" s="26"/>
      <c r="U4098" s="25"/>
      <c r="V4098" s="24"/>
      <c r="W4098" s="24"/>
      <c r="X4098" s="26"/>
      <c r="Y4098" s="26"/>
      <c r="Z4098" s="26"/>
      <c r="AA4098" s="26"/>
      <c r="AB4098" s="26"/>
      <c r="AC4098" s="26"/>
      <c r="AD4098" s="26"/>
    </row>
    <row r="4099" spans="1:30" x14ac:dyDescent="0.25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26"/>
      <c r="O4099" s="26"/>
      <c r="P4099" s="26"/>
      <c r="Q4099" s="26"/>
      <c r="R4099" s="26"/>
      <c r="S4099" s="63"/>
      <c r="T4099" s="26"/>
      <c r="U4099" s="25"/>
      <c r="V4099" s="24"/>
      <c r="W4099" s="24"/>
      <c r="X4099" s="26"/>
      <c r="Y4099" s="26"/>
      <c r="Z4099" s="26"/>
      <c r="AA4099" s="26"/>
      <c r="AB4099" s="26"/>
      <c r="AC4099" s="26"/>
      <c r="AD4099" s="26"/>
    </row>
    <row r="4100" spans="1:30" x14ac:dyDescent="0.25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26"/>
      <c r="O4100" s="26"/>
      <c r="P4100" s="26"/>
      <c r="Q4100" s="26"/>
      <c r="R4100" s="26"/>
      <c r="S4100" s="63"/>
      <c r="T4100" s="26"/>
      <c r="U4100" s="25"/>
      <c r="V4100" s="24"/>
      <c r="W4100" s="24"/>
      <c r="X4100" s="26"/>
      <c r="Y4100" s="26"/>
      <c r="Z4100" s="26"/>
      <c r="AA4100" s="26"/>
      <c r="AB4100" s="26"/>
      <c r="AC4100" s="26"/>
      <c r="AD4100" s="26"/>
    </row>
    <row r="4101" spans="1:30" x14ac:dyDescent="0.25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  <c r="N4101" s="26"/>
      <c r="O4101" s="26"/>
      <c r="P4101" s="26"/>
      <c r="Q4101" s="26"/>
      <c r="R4101" s="26"/>
      <c r="S4101" s="63"/>
      <c r="T4101" s="26"/>
      <c r="U4101" s="34"/>
      <c r="V4101" s="24"/>
      <c r="W4101" s="24"/>
      <c r="X4101" s="26"/>
      <c r="Y4101" s="26"/>
      <c r="Z4101" s="26"/>
      <c r="AA4101" s="26"/>
      <c r="AB4101" s="26"/>
      <c r="AC4101" s="26"/>
      <c r="AD4101" s="26"/>
    </row>
    <row r="4102" spans="1:30" x14ac:dyDescent="0.25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26"/>
      <c r="O4102" s="26"/>
      <c r="P4102" s="26"/>
      <c r="Q4102" s="26"/>
      <c r="R4102" s="26"/>
      <c r="S4102" s="63"/>
      <c r="T4102" s="26"/>
      <c r="U4102" s="25"/>
      <c r="V4102" s="24"/>
      <c r="W4102" s="24"/>
      <c r="X4102" s="26"/>
      <c r="Y4102" s="26"/>
      <c r="Z4102" s="26"/>
      <c r="AA4102" s="26"/>
      <c r="AB4102" s="26"/>
      <c r="AC4102" s="26"/>
      <c r="AD4102" s="26"/>
    </row>
    <row r="4103" spans="1:30" x14ac:dyDescent="0.25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  <c r="N4103" s="26"/>
      <c r="O4103" s="26"/>
      <c r="P4103" s="26"/>
      <c r="Q4103" s="26"/>
      <c r="R4103" s="26"/>
      <c r="S4103" s="63"/>
      <c r="T4103" s="26"/>
      <c r="U4103" s="25"/>
      <c r="V4103" s="24"/>
      <c r="W4103" s="24"/>
      <c r="X4103" s="26"/>
      <c r="Y4103" s="26"/>
      <c r="Z4103" s="26"/>
      <c r="AA4103" s="26"/>
      <c r="AB4103" s="26"/>
      <c r="AC4103" s="26"/>
      <c r="AD4103" s="26"/>
    </row>
    <row r="4104" spans="1:30" x14ac:dyDescent="0.25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26"/>
      <c r="O4104" s="26"/>
      <c r="P4104" s="26"/>
      <c r="Q4104" s="26"/>
      <c r="R4104" s="26"/>
      <c r="S4104" s="63"/>
      <c r="T4104" s="26"/>
      <c r="U4104" s="25"/>
      <c r="V4104" s="24"/>
      <c r="W4104" s="24"/>
      <c r="X4104" s="26"/>
      <c r="Y4104" s="26"/>
      <c r="Z4104" s="26"/>
      <c r="AA4104" s="26"/>
      <c r="AB4104" s="26"/>
      <c r="AC4104" s="26"/>
      <c r="AD4104" s="26"/>
    </row>
    <row r="4105" spans="1:30" x14ac:dyDescent="0.25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  <c r="N4105" s="26"/>
      <c r="O4105" s="26"/>
      <c r="P4105" s="26"/>
      <c r="Q4105" s="26"/>
      <c r="R4105" s="26"/>
      <c r="S4105" s="63"/>
      <c r="T4105" s="26"/>
      <c r="U4105" s="25"/>
      <c r="V4105" s="24"/>
      <c r="W4105" s="24"/>
      <c r="X4105" s="26"/>
      <c r="Y4105" s="26"/>
      <c r="Z4105" s="26"/>
      <c r="AA4105" s="26"/>
      <c r="AB4105" s="26"/>
      <c r="AC4105" s="26"/>
      <c r="AD4105" s="26"/>
    </row>
    <row r="4106" spans="1:30" x14ac:dyDescent="0.25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26"/>
      <c r="O4106" s="26"/>
      <c r="P4106" s="26"/>
      <c r="Q4106" s="26"/>
      <c r="R4106" s="26"/>
      <c r="S4106" s="63"/>
      <c r="T4106" s="26"/>
      <c r="U4106" s="25"/>
      <c r="V4106" s="24"/>
      <c r="W4106" s="24"/>
      <c r="X4106" s="26"/>
      <c r="Y4106" s="26"/>
      <c r="Z4106" s="26"/>
      <c r="AA4106" s="26"/>
      <c r="AB4106" s="26"/>
      <c r="AC4106" s="26"/>
      <c r="AD4106" s="26"/>
    </row>
    <row r="4107" spans="1:30" x14ac:dyDescent="0.25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  <c r="N4107" s="26"/>
      <c r="O4107" s="26"/>
      <c r="P4107" s="26"/>
      <c r="Q4107" s="26"/>
      <c r="R4107" s="26"/>
      <c r="S4107" s="63"/>
      <c r="T4107" s="26"/>
      <c r="U4107" s="25"/>
      <c r="V4107" s="24"/>
      <c r="W4107" s="24"/>
      <c r="X4107" s="26"/>
      <c r="Y4107" s="26"/>
      <c r="Z4107" s="26"/>
      <c r="AA4107" s="26"/>
      <c r="AB4107" s="26"/>
      <c r="AC4107" s="26"/>
      <c r="AD4107" s="26"/>
    </row>
    <row r="4108" spans="1:30" x14ac:dyDescent="0.25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26"/>
      <c r="O4108" s="26"/>
      <c r="P4108" s="26"/>
      <c r="Q4108" s="26"/>
      <c r="R4108" s="26"/>
      <c r="S4108" s="63"/>
      <c r="T4108" s="26"/>
      <c r="U4108" s="25"/>
      <c r="V4108" s="24"/>
      <c r="W4108" s="24"/>
      <c r="X4108" s="26"/>
      <c r="Y4108" s="26"/>
      <c r="Z4108" s="26"/>
      <c r="AA4108" s="26"/>
      <c r="AB4108" s="26"/>
      <c r="AC4108" s="26"/>
      <c r="AD4108" s="26"/>
    </row>
    <row r="4109" spans="1:30" x14ac:dyDescent="0.25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26"/>
      <c r="O4109" s="26"/>
      <c r="P4109" s="26"/>
      <c r="Q4109" s="26"/>
      <c r="R4109" s="26"/>
      <c r="S4109" s="63"/>
      <c r="T4109" s="26"/>
      <c r="U4109" s="25"/>
      <c r="V4109" s="24"/>
      <c r="W4109" s="24"/>
      <c r="X4109" s="26"/>
      <c r="Y4109" s="26"/>
      <c r="Z4109" s="26"/>
      <c r="AA4109" s="26"/>
      <c r="AB4109" s="26"/>
      <c r="AC4109" s="26"/>
      <c r="AD4109" s="26"/>
    </row>
    <row r="4110" spans="1:30" x14ac:dyDescent="0.25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26"/>
      <c r="O4110" s="26"/>
      <c r="P4110" s="26"/>
      <c r="Q4110" s="26"/>
      <c r="R4110" s="26"/>
      <c r="S4110" s="63"/>
      <c r="T4110" s="26"/>
      <c r="U4110" s="25"/>
      <c r="V4110" s="24"/>
      <c r="W4110" s="24"/>
      <c r="X4110" s="26"/>
      <c r="Y4110" s="26"/>
      <c r="Z4110" s="26"/>
      <c r="AA4110" s="26"/>
      <c r="AB4110" s="26"/>
      <c r="AC4110" s="26"/>
      <c r="AD4110" s="26"/>
    </row>
    <row r="4111" spans="1:30" x14ac:dyDescent="0.25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26"/>
      <c r="O4111" s="26"/>
      <c r="P4111" s="26"/>
      <c r="Q4111" s="26"/>
      <c r="R4111" s="26"/>
      <c r="S4111" s="63"/>
      <c r="T4111" s="26"/>
      <c r="U4111" s="34"/>
      <c r="V4111" s="24"/>
      <c r="W4111" s="24"/>
      <c r="X4111" s="26"/>
      <c r="Y4111" s="26"/>
      <c r="Z4111" s="26"/>
      <c r="AA4111" s="26"/>
      <c r="AB4111" s="26"/>
      <c r="AC4111" s="26"/>
      <c r="AD4111" s="26"/>
    </row>
    <row r="4112" spans="1:30" x14ac:dyDescent="0.25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26"/>
      <c r="O4112" s="26"/>
      <c r="P4112" s="26"/>
      <c r="Q4112" s="26"/>
      <c r="R4112" s="26"/>
      <c r="S4112" s="63"/>
      <c r="T4112" s="26"/>
      <c r="U4112" s="34"/>
      <c r="V4112" s="24"/>
      <c r="W4112" s="24"/>
      <c r="X4112" s="26"/>
      <c r="Y4112" s="26"/>
      <c r="Z4112" s="26"/>
      <c r="AA4112" s="26"/>
      <c r="AB4112" s="26"/>
      <c r="AC4112" s="26"/>
      <c r="AD4112" s="26"/>
    </row>
    <row r="4113" spans="1:30" x14ac:dyDescent="0.25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  <c r="N4113" s="26"/>
      <c r="O4113" s="26"/>
      <c r="P4113" s="26"/>
      <c r="Q4113" s="26"/>
      <c r="R4113" s="26"/>
      <c r="S4113" s="63"/>
      <c r="T4113" s="26"/>
      <c r="U4113" s="25"/>
      <c r="V4113" s="24"/>
      <c r="W4113" s="24"/>
      <c r="X4113" s="26"/>
      <c r="Y4113" s="26"/>
      <c r="Z4113" s="26"/>
      <c r="AA4113" s="26"/>
      <c r="AB4113" s="26"/>
      <c r="AC4113" s="26"/>
      <c r="AD4113" s="26"/>
    </row>
    <row r="4114" spans="1:30" x14ac:dyDescent="0.25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26"/>
      <c r="O4114" s="26"/>
      <c r="P4114" s="26"/>
      <c r="Q4114" s="26"/>
      <c r="R4114" s="26"/>
      <c r="S4114" s="63"/>
      <c r="T4114" s="26"/>
      <c r="U4114" s="25"/>
      <c r="V4114" s="24"/>
      <c r="W4114" s="24"/>
      <c r="X4114" s="26"/>
      <c r="Y4114" s="26"/>
      <c r="Z4114" s="26"/>
      <c r="AA4114" s="26"/>
      <c r="AB4114" s="26"/>
      <c r="AC4114" s="26"/>
      <c r="AD4114" s="26"/>
    </row>
    <row r="4115" spans="1:30" x14ac:dyDescent="0.25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  <c r="N4115" s="26"/>
      <c r="O4115" s="26"/>
      <c r="P4115" s="26"/>
      <c r="Q4115" s="26"/>
      <c r="R4115" s="26"/>
      <c r="S4115" s="63"/>
      <c r="T4115" s="26"/>
      <c r="U4115" s="25"/>
      <c r="V4115" s="24"/>
      <c r="W4115" s="24"/>
      <c r="X4115" s="26"/>
      <c r="Y4115" s="26"/>
      <c r="Z4115" s="26"/>
      <c r="AA4115" s="26"/>
      <c r="AB4115" s="26"/>
      <c r="AC4115" s="26"/>
      <c r="AD4115" s="26"/>
    </row>
    <row r="4116" spans="1:30" x14ac:dyDescent="0.25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26"/>
      <c r="O4116" s="26"/>
      <c r="P4116" s="26"/>
      <c r="Q4116" s="26"/>
      <c r="R4116" s="26"/>
      <c r="S4116" s="63"/>
      <c r="T4116" s="26"/>
      <c r="U4116" s="25"/>
      <c r="V4116" s="24"/>
      <c r="W4116" s="24"/>
      <c r="X4116" s="26"/>
      <c r="Y4116" s="26"/>
      <c r="Z4116" s="26"/>
      <c r="AA4116" s="26"/>
      <c r="AB4116" s="26"/>
      <c r="AC4116" s="26"/>
      <c r="AD4116" s="26"/>
    </row>
    <row r="4117" spans="1:30" x14ac:dyDescent="0.25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  <c r="N4117" s="26"/>
      <c r="O4117" s="26"/>
      <c r="P4117" s="26"/>
      <c r="Q4117" s="26"/>
      <c r="R4117" s="26"/>
      <c r="S4117" s="63"/>
      <c r="T4117" s="26"/>
      <c r="U4117" s="25"/>
      <c r="V4117" s="24"/>
      <c r="W4117" s="24"/>
      <c r="X4117" s="26"/>
      <c r="Y4117" s="26"/>
      <c r="Z4117" s="26"/>
      <c r="AA4117" s="26"/>
      <c r="AB4117" s="26"/>
      <c r="AC4117" s="26"/>
      <c r="AD4117" s="26"/>
    </row>
    <row r="4118" spans="1:30" x14ac:dyDescent="0.25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26"/>
      <c r="O4118" s="26"/>
      <c r="P4118" s="26"/>
      <c r="Q4118" s="26"/>
      <c r="R4118" s="26"/>
      <c r="S4118" s="63"/>
      <c r="T4118" s="26"/>
      <c r="U4118" s="25"/>
      <c r="V4118" s="24"/>
      <c r="W4118" s="24"/>
      <c r="X4118" s="26"/>
      <c r="Y4118" s="26"/>
      <c r="Z4118" s="26"/>
      <c r="AA4118" s="26"/>
      <c r="AB4118" s="26"/>
      <c r="AC4118" s="26"/>
      <c r="AD4118" s="26"/>
    </row>
    <row r="4119" spans="1:30" x14ac:dyDescent="0.25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  <c r="N4119" s="26"/>
      <c r="O4119" s="26"/>
      <c r="P4119" s="26"/>
      <c r="Q4119" s="26"/>
      <c r="R4119" s="26"/>
      <c r="S4119" s="63"/>
      <c r="T4119" s="26"/>
      <c r="U4119" s="25"/>
      <c r="V4119" s="24"/>
      <c r="W4119" s="24"/>
      <c r="X4119" s="26"/>
      <c r="Y4119" s="26"/>
      <c r="Z4119" s="26"/>
      <c r="AA4119" s="26"/>
      <c r="AB4119" s="26"/>
      <c r="AC4119" s="26"/>
      <c r="AD4119" s="26"/>
    </row>
    <row r="4120" spans="1:30" x14ac:dyDescent="0.25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26"/>
      <c r="O4120" s="26"/>
      <c r="P4120" s="26"/>
      <c r="Q4120" s="26"/>
      <c r="R4120" s="26"/>
      <c r="S4120" s="63"/>
      <c r="T4120" s="26"/>
      <c r="U4120" s="25"/>
      <c r="V4120" s="24"/>
      <c r="W4120" s="24"/>
      <c r="X4120" s="26"/>
      <c r="Y4120" s="26"/>
      <c r="Z4120" s="26"/>
      <c r="AA4120" s="26"/>
      <c r="AB4120" s="26"/>
      <c r="AC4120" s="26"/>
      <c r="AD4120" s="26"/>
    </row>
    <row r="4121" spans="1:30" x14ac:dyDescent="0.25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  <c r="N4121" s="26"/>
      <c r="O4121" s="26"/>
      <c r="P4121" s="26"/>
      <c r="Q4121" s="26"/>
      <c r="R4121" s="26"/>
      <c r="S4121" s="63"/>
      <c r="T4121" s="26"/>
      <c r="U4121" s="34"/>
      <c r="V4121" s="24"/>
      <c r="W4121" s="24"/>
      <c r="X4121" s="26"/>
      <c r="Y4121" s="26"/>
      <c r="Z4121" s="26"/>
      <c r="AA4121" s="26"/>
      <c r="AB4121" s="26"/>
      <c r="AC4121" s="26"/>
      <c r="AD4121" s="26"/>
    </row>
    <row r="4122" spans="1:30" x14ac:dyDescent="0.25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26"/>
      <c r="O4122" s="26"/>
      <c r="P4122" s="26"/>
      <c r="Q4122" s="26"/>
      <c r="R4122" s="26"/>
      <c r="S4122" s="63"/>
      <c r="T4122" s="26"/>
      <c r="U4122" s="34"/>
      <c r="V4122" s="24"/>
      <c r="W4122" s="24"/>
      <c r="X4122" s="26"/>
      <c r="Y4122" s="26"/>
      <c r="Z4122" s="26"/>
      <c r="AA4122" s="26"/>
      <c r="AB4122" s="26"/>
      <c r="AC4122" s="26"/>
      <c r="AD4122" s="26"/>
    </row>
    <row r="4123" spans="1:30" x14ac:dyDescent="0.25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  <c r="N4123" s="26"/>
      <c r="O4123" s="26"/>
      <c r="P4123" s="26"/>
      <c r="Q4123" s="26"/>
      <c r="R4123" s="26"/>
      <c r="S4123" s="63"/>
      <c r="T4123" s="26"/>
      <c r="U4123" s="34"/>
      <c r="V4123" s="24"/>
      <c r="W4123" s="24"/>
      <c r="X4123" s="26"/>
      <c r="Y4123" s="26"/>
      <c r="Z4123" s="26"/>
      <c r="AA4123" s="26"/>
      <c r="AB4123" s="26"/>
      <c r="AC4123" s="26"/>
      <c r="AD4123" s="26"/>
    </row>
    <row r="4124" spans="1:30" x14ac:dyDescent="0.25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26"/>
      <c r="O4124" s="26"/>
      <c r="P4124" s="26"/>
      <c r="Q4124" s="26"/>
      <c r="R4124" s="26"/>
      <c r="S4124" s="63"/>
      <c r="T4124" s="26"/>
      <c r="U4124" s="34"/>
      <c r="V4124" s="24"/>
      <c r="W4124" s="24"/>
      <c r="X4124" s="26"/>
      <c r="Y4124" s="26"/>
      <c r="Z4124" s="26"/>
      <c r="AA4124" s="26"/>
      <c r="AB4124" s="26"/>
      <c r="AC4124" s="26"/>
      <c r="AD4124" s="26"/>
    </row>
    <row r="4125" spans="1:30" x14ac:dyDescent="0.25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  <c r="N4125" s="26"/>
      <c r="O4125" s="26"/>
      <c r="P4125" s="26"/>
      <c r="Q4125" s="26"/>
      <c r="R4125" s="26"/>
      <c r="S4125" s="63"/>
      <c r="T4125" s="26"/>
      <c r="U4125" s="34"/>
      <c r="V4125" s="24"/>
      <c r="W4125" s="24"/>
      <c r="X4125" s="26"/>
      <c r="Y4125" s="26"/>
      <c r="Z4125" s="26"/>
      <c r="AA4125" s="26"/>
      <c r="AB4125" s="26"/>
      <c r="AC4125" s="26"/>
      <c r="AD4125" s="26"/>
    </row>
    <row r="4126" spans="1:30" x14ac:dyDescent="0.25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26"/>
      <c r="O4126" s="26"/>
      <c r="P4126" s="26"/>
      <c r="Q4126" s="26"/>
      <c r="R4126" s="26"/>
      <c r="S4126" s="63"/>
      <c r="T4126" s="26"/>
      <c r="U4126" s="34"/>
      <c r="V4126" s="24"/>
      <c r="W4126" s="24"/>
      <c r="X4126" s="26"/>
      <c r="Y4126" s="26"/>
      <c r="Z4126" s="26"/>
      <c r="AA4126" s="26"/>
      <c r="AB4126" s="26"/>
      <c r="AC4126" s="26"/>
      <c r="AD4126" s="26"/>
    </row>
    <row r="4127" spans="1:30" x14ac:dyDescent="0.25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  <c r="N4127" s="26"/>
      <c r="O4127" s="26"/>
      <c r="P4127" s="26"/>
      <c r="Q4127" s="26"/>
      <c r="R4127" s="26"/>
      <c r="S4127" s="63"/>
      <c r="T4127" s="26"/>
      <c r="U4127" s="34"/>
      <c r="V4127" s="24"/>
      <c r="W4127" s="24"/>
      <c r="X4127" s="26"/>
      <c r="Y4127" s="26"/>
      <c r="Z4127" s="26"/>
      <c r="AA4127" s="26"/>
      <c r="AB4127" s="26"/>
      <c r="AC4127" s="26"/>
      <c r="AD4127" s="26"/>
    </row>
    <row r="4128" spans="1:30" x14ac:dyDescent="0.25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26"/>
      <c r="O4128" s="26"/>
      <c r="P4128" s="26"/>
      <c r="Q4128" s="26"/>
      <c r="R4128" s="26"/>
      <c r="S4128" s="63"/>
      <c r="T4128" s="26"/>
      <c r="U4128" s="34"/>
      <c r="V4128" s="24"/>
      <c r="W4128" s="24"/>
      <c r="X4128" s="26"/>
      <c r="Y4128" s="26"/>
      <c r="Z4128" s="26"/>
      <c r="AA4128" s="26"/>
      <c r="AB4128" s="26"/>
      <c r="AC4128" s="26"/>
      <c r="AD4128" s="26"/>
    </row>
    <row r="4129" spans="1:30" x14ac:dyDescent="0.25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26"/>
      <c r="O4129" s="26"/>
      <c r="P4129" s="26"/>
      <c r="Q4129" s="26"/>
      <c r="R4129" s="26"/>
      <c r="S4129" s="63"/>
      <c r="T4129" s="26"/>
      <c r="U4129" s="34"/>
      <c r="V4129" s="24"/>
      <c r="W4129" s="24"/>
      <c r="X4129" s="26"/>
      <c r="Y4129" s="26"/>
      <c r="Z4129" s="26"/>
      <c r="AA4129" s="26"/>
      <c r="AB4129" s="26"/>
      <c r="AC4129" s="26"/>
      <c r="AD4129" s="26"/>
    </row>
    <row r="4130" spans="1:30" x14ac:dyDescent="0.25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26"/>
      <c r="O4130" s="26"/>
      <c r="P4130" s="26"/>
      <c r="Q4130" s="26"/>
      <c r="R4130" s="26"/>
      <c r="S4130" s="63"/>
      <c r="T4130" s="26"/>
      <c r="U4130" s="34"/>
      <c r="V4130" s="24"/>
      <c r="W4130" s="24"/>
      <c r="X4130" s="26"/>
      <c r="Y4130" s="26"/>
      <c r="Z4130" s="26"/>
      <c r="AA4130" s="26"/>
      <c r="AB4130" s="26"/>
      <c r="AC4130" s="26"/>
      <c r="AD4130" s="26"/>
    </row>
    <row r="4131" spans="1:30" x14ac:dyDescent="0.25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26"/>
      <c r="O4131" s="26"/>
      <c r="P4131" s="26"/>
      <c r="Q4131" s="26"/>
      <c r="R4131" s="26"/>
      <c r="S4131" s="63"/>
      <c r="T4131" s="26"/>
      <c r="U4131" s="34"/>
      <c r="V4131" s="24"/>
      <c r="W4131" s="24"/>
      <c r="X4131" s="26"/>
      <c r="Y4131" s="26"/>
      <c r="Z4131" s="26"/>
      <c r="AA4131" s="26"/>
      <c r="AB4131" s="26"/>
      <c r="AC4131" s="26"/>
      <c r="AD4131" s="26"/>
    </row>
    <row r="4132" spans="1:30" x14ac:dyDescent="0.25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26"/>
      <c r="O4132" s="26"/>
      <c r="P4132" s="26"/>
      <c r="Q4132" s="26"/>
      <c r="R4132" s="26"/>
      <c r="S4132" s="63"/>
      <c r="T4132" s="26"/>
      <c r="U4132" s="34"/>
      <c r="V4132" s="24"/>
      <c r="W4132" s="24"/>
      <c r="X4132" s="26"/>
      <c r="Y4132" s="26"/>
      <c r="Z4132" s="26"/>
      <c r="AA4132" s="26"/>
      <c r="AB4132" s="26"/>
      <c r="AC4132" s="26"/>
      <c r="AD4132" s="26"/>
    </row>
    <row r="4133" spans="1:30" x14ac:dyDescent="0.25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26"/>
      <c r="O4133" s="26"/>
      <c r="P4133" s="26"/>
      <c r="Q4133" s="26"/>
      <c r="R4133" s="26"/>
      <c r="S4133" s="63"/>
      <c r="T4133" s="26"/>
      <c r="U4133" s="25"/>
      <c r="V4133" s="24"/>
      <c r="W4133" s="24"/>
      <c r="X4133" s="26"/>
      <c r="Y4133" s="26"/>
      <c r="Z4133" s="26"/>
      <c r="AA4133" s="26"/>
      <c r="AB4133" s="26"/>
      <c r="AC4133" s="26"/>
      <c r="AD4133" s="26"/>
    </row>
    <row r="4134" spans="1:30" x14ac:dyDescent="0.25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26"/>
      <c r="O4134" s="26"/>
      <c r="P4134" s="26"/>
      <c r="Q4134" s="26"/>
      <c r="R4134" s="26"/>
      <c r="S4134" s="63"/>
      <c r="T4134" s="26"/>
      <c r="U4134" s="25"/>
      <c r="V4134" s="24"/>
      <c r="W4134" s="24"/>
      <c r="X4134" s="26"/>
      <c r="Y4134" s="26"/>
      <c r="Z4134" s="26"/>
      <c r="AA4134" s="26"/>
      <c r="AB4134" s="26"/>
      <c r="AC4134" s="26"/>
      <c r="AD4134" s="26"/>
    </row>
    <row r="4135" spans="1:30" x14ac:dyDescent="0.25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  <c r="N4135" s="26"/>
      <c r="O4135" s="26"/>
      <c r="P4135" s="26"/>
      <c r="Q4135" s="26"/>
      <c r="R4135" s="26"/>
      <c r="S4135" s="63"/>
      <c r="T4135" s="26"/>
      <c r="U4135" s="25"/>
      <c r="V4135" s="24"/>
      <c r="W4135" s="24"/>
      <c r="X4135" s="26"/>
      <c r="Y4135" s="26"/>
      <c r="Z4135" s="26"/>
      <c r="AA4135" s="26"/>
      <c r="AB4135" s="26"/>
      <c r="AC4135" s="26"/>
      <c r="AD4135" s="26"/>
    </row>
    <row r="4136" spans="1:30" x14ac:dyDescent="0.25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26"/>
      <c r="O4136" s="26"/>
      <c r="P4136" s="26"/>
      <c r="Q4136" s="26"/>
      <c r="R4136" s="26"/>
      <c r="S4136" s="63"/>
      <c r="T4136" s="26"/>
      <c r="U4136" s="25"/>
      <c r="V4136" s="24"/>
      <c r="W4136" s="24"/>
      <c r="X4136" s="26"/>
      <c r="Y4136" s="26"/>
      <c r="Z4136" s="26"/>
      <c r="AA4136" s="26"/>
      <c r="AB4136" s="26"/>
      <c r="AC4136" s="26"/>
      <c r="AD4136" s="26"/>
    </row>
    <row r="4137" spans="1:30" x14ac:dyDescent="0.25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  <c r="N4137" s="26"/>
      <c r="O4137" s="26"/>
      <c r="P4137" s="26"/>
      <c r="Q4137" s="26"/>
      <c r="R4137" s="26"/>
      <c r="S4137" s="63"/>
      <c r="T4137" s="26"/>
      <c r="U4137" s="25"/>
      <c r="V4137" s="24"/>
      <c r="W4137" s="24"/>
      <c r="X4137" s="26"/>
      <c r="Y4137" s="26"/>
      <c r="Z4137" s="26"/>
      <c r="AA4137" s="26"/>
      <c r="AB4137" s="26"/>
      <c r="AC4137" s="26"/>
      <c r="AD4137" s="26"/>
    </row>
    <row r="4138" spans="1:30" x14ac:dyDescent="0.25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26"/>
      <c r="O4138" s="26"/>
      <c r="P4138" s="26"/>
      <c r="Q4138" s="26"/>
      <c r="R4138" s="26"/>
      <c r="S4138" s="63"/>
      <c r="T4138" s="26"/>
      <c r="U4138" s="25"/>
      <c r="V4138" s="24"/>
      <c r="W4138" s="24"/>
      <c r="X4138" s="26"/>
      <c r="Y4138" s="26"/>
      <c r="Z4138" s="26"/>
      <c r="AA4138" s="26"/>
      <c r="AB4138" s="26"/>
      <c r="AC4138" s="26"/>
      <c r="AD4138" s="26"/>
    </row>
    <row r="4139" spans="1:30" x14ac:dyDescent="0.25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  <c r="N4139" s="26"/>
      <c r="O4139" s="26"/>
      <c r="P4139" s="26"/>
      <c r="Q4139" s="26"/>
      <c r="R4139" s="26"/>
      <c r="S4139" s="63"/>
      <c r="T4139" s="26"/>
      <c r="U4139" s="25"/>
      <c r="V4139" s="24"/>
      <c r="W4139" s="24"/>
      <c r="X4139" s="26"/>
      <c r="Y4139" s="26"/>
      <c r="Z4139" s="26"/>
      <c r="AA4139" s="26"/>
      <c r="AB4139" s="26"/>
      <c r="AC4139" s="26"/>
      <c r="AD4139" s="26"/>
    </row>
    <row r="4140" spans="1:30" x14ac:dyDescent="0.25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26"/>
      <c r="O4140" s="26"/>
      <c r="P4140" s="26"/>
      <c r="Q4140" s="26"/>
      <c r="R4140" s="26"/>
      <c r="S4140" s="63"/>
      <c r="T4140" s="26"/>
      <c r="U4140" s="25"/>
      <c r="V4140" s="24"/>
      <c r="W4140" s="24"/>
      <c r="X4140" s="26"/>
      <c r="Y4140" s="26"/>
      <c r="Z4140" s="26"/>
      <c r="AA4140" s="26"/>
      <c r="AB4140" s="26"/>
      <c r="AC4140" s="26"/>
      <c r="AD4140" s="26"/>
    </row>
    <row r="4141" spans="1:30" x14ac:dyDescent="0.25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  <c r="N4141" s="26"/>
      <c r="O4141" s="26"/>
      <c r="P4141" s="26"/>
      <c r="Q4141" s="26"/>
      <c r="R4141" s="26"/>
      <c r="S4141" s="63"/>
      <c r="T4141" s="26"/>
      <c r="U4141" s="33"/>
      <c r="V4141" s="24"/>
      <c r="W4141" s="24"/>
      <c r="X4141" s="26"/>
      <c r="Y4141" s="26"/>
      <c r="Z4141" s="26"/>
      <c r="AA4141" s="26"/>
      <c r="AB4141" s="26"/>
      <c r="AC4141" s="26"/>
      <c r="AD4141" s="26"/>
    </row>
    <row r="4142" spans="1:30" x14ac:dyDescent="0.25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26"/>
      <c r="O4142" s="26"/>
      <c r="P4142" s="26"/>
      <c r="Q4142" s="26"/>
      <c r="R4142" s="26"/>
      <c r="S4142" s="63"/>
      <c r="T4142" s="26"/>
      <c r="U4142" s="25"/>
      <c r="V4142" s="24"/>
      <c r="W4142" s="24"/>
      <c r="X4142" s="26"/>
      <c r="Y4142" s="26"/>
      <c r="Z4142" s="26"/>
      <c r="AA4142" s="26"/>
      <c r="AB4142" s="26"/>
      <c r="AC4142" s="26"/>
      <c r="AD4142" s="26"/>
    </row>
    <row r="4143" spans="1:30" x14ac:dyDescent="0.25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  <c r="N4143" s="26"/>
      <c r="O4143" s="26"/>
      <c r="P4143" s="26"/>
      <c r="Q4143" s="26"/>
      <c r="R4143" s="26"/>
      <c r="S4143" s="63"/>
      <c r="T4143" s="26"/>
      <c r="U4143" s="25"/>
      <c r="V4143" s="24"/>
      <c r="W4143" s="24"/>
      <c r="X4143" s="26"/>
      <c r="Y4143" s="26"/>
      <c r="Z4143" s="26"/>
      <c r="AA4143" s="26"/>
      <c r="AB4143" s="26"/>
      <c r="AC4143" s="26"/>
      <c r="AD4143" s="26"/>
    </row>
    <row r="4144" spans="1:30" x14ac:dyDescent="0.25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26"/>
      <c r="O4144" s="26"/>
      <c r="P4144" s="26"/>
      <c r="Q4144" s="26"/>
      <c r="R4144" s="26"/>
      <c r="S4144" s="63"/>
      <c r="T4144" s="26"/>
      <c r="U4144" s="25"/>
      <c r="V4144" s="24"/>
      <c r="W4144" s="24"/>
      <c r="X4144" s="26"/>
      <c r="Y4144" s="26"/>
      <c r="Z4144" s="26"/>
      <c r="AA4144" s="26"/>
      <c r="AB4144" s="26"/>
      <c r="AC4144" s="26"/>
      <c r="AD4144" s="26"/>
    </row>
    <row r="4145" spans="1:30" x14ac:dyDescent="0.25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  <c r="N4145" s="26"/>
      <c r="O4145" s="26"/>
      <c r="P4145" s="26"/>
      <c r="Q4145" s="26"/>
      <c r="R4145" s="26"/>
      <c r="S4145" s="63"/>
      <c r="T4145" s="26"/>
      <c r="U4145" s="25"/>
      <c r="V4145" s="24"/>
      <c r="W4145" s="24"/>
      <c r="X4145" s="26"/>
      <c r="Y4145" s="26"/>
      <c r="Z4145" s="26"/>
      <c r="AA4145" s="26"/>
      <c r="AB4145" s="26"/>
      <c r="AC4145" s="26"/>
      <c r="AD4145" s="26"/>
    </row>
    <row r="4146" spans="1:30" x14ac:dyDescent="0.25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26"/>
      <c r="O4146" s="26"/>
      <c r="P4146" s="26"/>
      <c r="Q4146" s="26"/>
      <c r="R4146" s="26"/>
      <c r="S4146" s="63"/>
      <c r="T4146" s="26"/>
      <c r="U4146" s="25"/>
      <c r="V4146" s="24"/>
      <c r="W4146" s="24"/>
      <c r="X4146" s="26"/>
      <c r="Y4146" s="26"/>
      <c r="Z4146" s="26"/>
      <c r="AA4146" s="26"/>
      <c r="AB4146" s="26"/>
      <c r="AC4146" s="26"/>
      <c r="AD4146" s="26"/>
    </row>
    <row r="4147" spans="1:30" x14ac:dyDescent="0.25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  <c r="N4147" s="26"/>
      <c r="O4147" s="26"/>
      <c r="P4147" s="26"/>
      <c r="Q4147" s="26"/>
      <c r="R4147" s="26"/>
      <c r="S4147" s="63"/>
      <c r="T4147" s="26"/>
      <c r="U4147" s="33"/>
      <c r="V4147" s="24"/>
      <c r="W4147" s="24"/>
      <c r="X4147" s="26"/>
      <c r="Y4147" s="26"/>
      <c r="Z4147" s="26"/>
      <c r="AA4147" s="26"/>
      <c r="AB4147" s="26"/>
      <c r="AC4147" s="26"/>
      <c r="AD4147" s="26"/>
    </row>
    <row r="4148" spans="1:30" x14ac:dyDescent="0.25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26"/>
      <c r="O4148" s="26"/>
      <c r="P4148" s="26"/>
      <c r="Q4148" s="26"/>
      <c r="R4148" s="26"/>
      <c r="S4148" s="63"/>
      <c r="T4148" s="26"/>
      <c r="U4148" s="25"/>
      <c r="V4148" s="24"/>
      <c r="W4148" s="24"/>
      <c r="X4148" s="26"/>
      <c r="Y4148" s="26"/>
      <c r="Z4148" s="26"/>
      <c r="AA4148" s="26"/>
      <c r="AB4148" s="26"/>
      <c r="AC4148" s="26"/>
      <c r="AD4148" s="26"/>
    </row>
    <row r="4149" spans="1:30" x14ac:dyDescent="0.25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  <c r="N4149" s="26"/>
      <c r="O4149" s="26"/>
      <c r="P4149" s="26"/>
      <c r="Q4149" s="26"/>
      <c r="R4149" s="26"/>
      <c r="S4149" s="63"/>
      <c r="T4149" s="26"/>
      <c r="U4149" s="25"/>
      <c r="V4149" s="24"/>
      <c r="W4149" s="24"/>
      <c r="X4149" s="26"/>
      <c r="Y4149" s="26"/>
      <c r="Z4149" s="26"/>
      <c r="AA4149" s="26"/>
      <c r="AB4149" s="26"/>
      <c r="AC4149" s="26"/>
      <c r="AD4149" s="26"/>
    </row>
    <row r="4150" spans="1:30" x14ac:dyDescent="0.25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26"/>
      <c r="O4150" s="26"/>
      <c r="P4150" s="26"/>
      <c r="Q4150" s="26"/>
      <c r="R4150" s="26"/>
      <c r="S4150" s="63"/>
      <c r="T4150" s="26"/>
      <c r="U4150" s="34"/>
      <c r="V4150" s="24"/>
      <c r="W4150" s="24"/>
      <c r="X4150" s="26"/>
      <c r="Y4150" s="26"/>
      <c r="Z4150" s="26"/>
      <c r="AA4150" s="26"/>
      <c r="AB4150" s="26"/>
      <c r="AC4150" s="26"/>
      <c r="AD4150" s="26"/>
    </row>
    <row r="4151" spans="1:30" x14ac:dyDescent="0.25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  <c r="N4151" s="26"/>
      <c r="O4151" s="26"/>
      <c r="P4151" s="26"/>
      <c r="Q4151" s="26"/>
      <c r="R4151" s="26"/>
      <c r="S4151" s="63"/>
      <c r="T4151" s="26"/>
      <c r="U4151" s="25"/>
      <c r="V4151" s="24"/>
      <c r="W4151" s="24"/>
      <c r="X4151" s="26"/>
      <c r="Y4151" s="26"/>
      <c r="Z4151" s="26"/>
      <c r="AA4151" s="26"/>
      <c r="AB4151" s="26"/>
      <c r="AC4151" s="26"/>
      <c r="AD4151" s="26"/>
    </row>
    <row r="4152" spans="1:30" x14ac:dyDescent="0.25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26"/>
      <c r="O4152" s="26"/>
      <c r="P4152" s="26"/>
      <c r="Q4152" s="26"/>
      <c r="R4152" s="26"/>
      <c r="S4152" s="63"/>
      <c r="T4152" s="26"/>
      <c r="U4152" s="25"/>
      <c r="V4152" s="24"/>
      <c r="W4152" s="24"/>
      <c r="X4152" s="26"/>
      <c r="Y4152" s="26"/>
      <c r="Z4152" s="26"/>
      <c r="AA4152" s="26"/>
      <c r="AB4152" s="26"/>
      <c r="AC4152" s="26"/>
      <c r="AD4152" s="26"/>
    </row>
    <row r="4153" spans="1:30" x14ac:dyDescent="0.25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  <c r="N4153" s="26"/>
      <c r="O4153" s="26"/>
      <c r="P4153" s="26"/>
      <c r="Q4153" s="26"/>
      <c r="R4153" s="26"/>
      <c r="S4153" s="63"/>
      <c r="T4153" s="26"/>
      <c r="U4153" s="25"/>
      <c r="V4153" s="24"/>
      <c r="W4153" s="24"/>
      <c r="X4153" s="26"/>
      <c r="Y4153" s="26"/>
      <c r="Z4153" s="26"/>
      <c r="AA4153" s="26"/>
      <c r="AB4153" s="26"/>
      <c r="AC4153" s="26"/>
      <c r="AD4153" s="26"/>
    </row>
    <row r="4154" spans="1:30" x14ac:dyDescent="0.25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26"/>
      <c r="O4154" s="26"/>
      <c r="P4154" s="26"/>
      <c r="Q4154" s="26"/>
      <c r="R4154" s="26"/>
      <c r="S4154" s="63"/>
      <c r="T4154" s="26"/>
      <c r="U4154" s="33"/>
      <c r="V4154" s="24"/>
      <c r="W4154" s="24"/>
      <c r="X4154" s="26"/>
      <c r="Y4154" s="26"/>
      <c r="Z4154" s="26"/>
      <c r="AA4154" s="26"/>
      <c r="AB4154" s="26"/>
      <c r="AC4154" s="26"/>
      <c r="AD4154" s="26"/>
    </row>
    <row r="4155" spans="1:30" x14ac:dyDescent="0.25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  <c r="N4155" s="26"/>
      <c r="O4155" s="26"/>
      <c r="P4155" s="26"/>
      <c r="Q4155" s="26"/>
      <c r="R4155" s="26"/>
      <c r="S4155" s="63"/>
      <c r="T4155" s="26"/>
      <c r="U4155" s="33"/>
      <c r="V4155" s="24"/>
      <c r="W4155" s="24"/>
      <c r="X4155" s="26"/>
      <c r="Y4155" s="26"/>
      <c r="Z4155" s="26"/>
      <c r="AA4155" s="26"/>
      <c r="AB4155" s="26"/>
      <c r="AC4155" s="26"/>
      <c r="AD4155" s="26"/>
    </row>
    <row r="4156" spans="1:30" x14ac:dyDescent="0.25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26"/>
      <c r="O4156" s="26"/>
      <c r="P4156" s="26"/>
      <c r="Q4156" s="26"/>
      <c r="R4156" s="26"/>
      <c r="S4156" s="63"/>
      <c r="T4156" s="26"/>
      <c r="U4156" s="25"/>
      <c r="V4156" s="24"/>
      <c r="W4156" s="24"/>
      <c r="X4156" s="26"/>
      <c r="Y4156" s="26"/>
      <c r="Z4156" s="26"/>
      <c r="AA4156" s="26"/>
      <c r="AB4156" s="26"/>
      <c r="AC4156" s="26"/>
      <c r="AD4156" s="26"/>
    </row>
    <row r="4157" spans="1:30" x14ac:dyDescent="0.25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26"/>
      <c r="O4157" s="26"/>
      <c r="P4157" s="26"/>
      <c r="Q4157" s="26"/>
      <c r="R4157" s="26"/>
      <c r="S4157" s="63"/>
      <c r="T4157" s="26"/>
      <c r="U4157" s="33"/>
      <c r="V4157" s="24"/>
      <c r="W4157" s="24"/>
      <c r="X4157" s="26"/>
      <c r="Y4157" s="26"/>
      <c r="Z4157" s="26"/>
      <c r="AA4157" s="26"/>
      <c r="AB4157" s="26"/>
      <c r="AC4157" s="26"/>
      <c r="AD4157" s="26"/>
    </row>
    <row r="4158" spans="1:30" x14ac:dyDescent="0.25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26"/>
      <c r="O4158" s="26"/>
      <c r="P4158" s="26"/>
      <c r="Q4158" s="26"/>
      <c r="R4158" s="26"/>
      <c r="S4158" s="63"/>
      <c r="T4158" s="26"/>
      <c r="U4158" s="33"/>
      <c r="V4158" s="24"/>
      <c r="W4158" s="24"/>
      <c r="X4158" s="26"/>
      <c r="Y4158" s="26"/>
      <c r="Z4158" s="26"/>
      <c r="AA4158" s="26"/>
      <c r="AB4158" s="26"/>
      <c r="AC4158" s="26"/>
      <c r="AD4158" s="26"/>
    </row>
    <row r="4159" spans="1:30" x14ac:dyDescent="0.25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  <c r="N4159" s="26"/>
      <c r="O4159" s="26"/>
      <c r="P4159" s="26"/>
      <c r="Q4159" s="26"/>
      <c r="R4159" s="26"/>
      <c r="S4159" s="63"/>
      <c r="T4159" s="26"/>
      <c r="U4159" s="33"/>
      <c r="V4159" s="24"/>
      <c r="W4159" s="24"/>
      <c r="X4159" s="26"/>
      <c r="Y4159" s="26"/>
      <c r="Z4159" s="26"/>
      <c r="AA4159" s="26"/>
      <c r="AB4159" s="26"/>
      <c r="AC4159" s="26"/>
      <c r="AD4159" s="26"/>
    </row>
    <row r="4160" spans="1:30" x14ac:dyDescent="0.25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26"/>
      <c r="O4160" s="26"/>
      <c r="P4160" s="26"/>
      <c r="Q4160" s="26"/>
      <c r="R4160" s="26"/>
      <c r="S4160" s="63"/>
      <c r="T4160" s="26"/>
      <c r="U4160" s="33"/>
      <c r="V4160" s="24"/>
      <c r="W4160" s="24"/>
      <c r="X4160" s="26"/>
      <c r="Y4160" s="26"/>
      <c r="Z4160" s="26"/>
      <c r="AA4160" s="26"/>
      <c r="AB4160" s="26"/>
      <c r="AC4160" s="26"/>
      <c r="AD4160" s="26"/>
    </row>
    <row r="4161" spans="1:30" x14ac:dyDescent="0.25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  <c r="N4161" s="26"/>
      <c r="O4161" s="26"/>
      <c r="P4161" s="26"/>
      <c r="Q4161" s="26"/>
      <c r="R4161" s="26"/>
      <c r="S4161" s="63"/>
      <c r="T4161" s="26"/>
      <c r="U4161" s="33"/>
      <c r="V4161" s="24"/>
      <c r="W4161" s="24"/>
      <c r="X4161" s="26"/>
      <c r="Y4161" s="26"/>
      <c r="Z4161" s="26"/>
      <c r="AA4161" s="26"/>
      <c r="AB4161" s="26"/>
      <c r="AC4161" s="26"/>
      <c r="AD4161" s="26"/>
    </row>
    <row r="4162" spans="1:30" x14ac:dyDescent="0.25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26"/>
      <c r="S4162" s="63"/>
      <c r="T4162" s="26"/>
      <c r="U4162" s="33"/>
      <c r="V4162" s="24"/>
      <c r="W4162" s="24"/>
      <c r="X4162" s="26"/>
      <c r="Y4162" s="26"/>
      <c r="Z4162" s="26"/>
      <c r="AA4162" s="26"/>
      <c r="AB4162" s="26"/>
      <c r="AC4162" s="26"/>
      <c r="AD4162" s="26"/>
    </row>
    <row r="4163" spans="1:30" x14ac:dyDescent="0.25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26"/>
      <c r="O4163" s="26"/>
      <c r="P4163" s="26"/>
      <c r="Q4163" s="26"/>
      <c r="R4163" s="26"/>
      <c r="S4163" s="63"/>
      <c r="T4163" s="26"/>
      <c r="U4163" s="33"/>
      <c r="V4163" s="24"/>
      <c r="W4163" s="24"/>
      <c r="X4163" s="26"/>
      <c r="Y4163" s="26"/>
      <c r="Z4163" s="26"/>
      <c r="AA4163" s="26"/>
      <c r="AB4163" s="26"/>
      <c r="AC4163" s="26"/>
      <c r="AD4163" s="26"/>
    </row>
    <row r="4164" spans="1:30" x14ac:dyDescent="0.25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26"/>
      <c r="O4164" s="26"/>
      <c r="P4164" s="26"/>
      <c r="Q4164" s="26"/>
      <c r="R4164" s="26"/>
      <c r="S4164" s="63"/>
      <c r="T4164" s="26"/>
      <c r="U4164" s="33"/>
      <c r="V4164" s="24"/>
      <c r="W4164" s="24"/>
      <c r="X4164" s="26"/>
      <c r="Y4164" s="26"/>
      <c r="Z4164" s="26"/>
      <c r="AA4164" s="26"/>
      <c r="AB4164" s="26"/>
      <c r="AC4164" s="26"/>
      <c r="AD4164" s="26"/>
    </row>
    <row r="4165" spans="1:30" x14ac:dyDescent="0.25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  <c r="N4165" s="26"/>
      <c r="O4165" s="26"/>
      <c r="P4165" s="26"/>
      <c r="Q4165" s="26"/>
      <c r="R4165" s="26"/>
      <c r="S4165" s="63"/>
      <c r="T4165" s="26"/>
      <c r="U4165" s="25"/>
      <c r="V4165" s="24"/>
      <c r="W4165" s="24"/>
      <c r="X4165" s="26"/>
      <c r="Y4165" s="26"/>
      <c r="Z4165" s="26"/>
      <c r="AA4165" s="26"/>
      <c r="AB4165" s="26"/>
      <c r="AC4165" s="26"/>
      <c r="AD4165" s="26"/>
    </row>
    <row r="4166" spans="1:30" x14ac:dyDescent="0.25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26"/>
      <c r="O4166" s="26"/>
      <c r="P4166" s="26"/>
      <c r="Q4166" s="26"/>
      <c r="R4166" s="26"/>
      <c r="S4166" s="63"/>
      <c r="T4166" s="26"/>
      <c r="U4166" s="25"/>
      <c r="V4166" s="24"/>
      <c r="W4166" s="24"/>
      <c r="X4166" s="26"/>
      <c r="Y4166" s="26"/>
      <c r="Z4166" s="26"/>
      <c r="AA4166" s="26"/>
      <c r="AB4166" s="26"/>
      <c r="AC4166" s="26"/>
      <c r="AD4166" s="26"/>
    </row>
    <row r="4167" spans="1:30" x14ac:dyDescent="0.25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26"/>
      <c r="O4167" s="26"/>
      <c r="P4167" s="26"/>
      <c r="Q4167" s="26"/>
      <c r="R4167" s="26"/>
      <c r="S4167" s="63"/>
      <c r="T4167" s="26"/>
      <c r="U4167" s="25"/>
      <c r="V4167" s="24"/>
      <c r="W4167" s="24"/>
      <c r="X4167" s="26"/>
      <c r="Y4167" s="26"/>
      <c r="Z4167" s="26"/>
      <c r="AA4167" s="26"/>
      <c r="AB4167" s="26"/>
      <c r="AC4167" s="26"/>
      <c r="AD4167" s="26"/>
    </row>
    <row r="4168" spans="1:30" x14ac:dyDescent="0.25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26"/>
      <c r="O4168" s="26"/>
      <c r="P4168" s="26"/>
      <c r="Q4168" s="26"/>
      <c r="R4168" s="26"/>
      <c r="S4168" s="63"/>
      <c r="T4168" s="26"/>
      <c r="U4168" s="25"/>
      <c r="V4168" s="24"/>
      <c r="W4168" s="24"/>
      <c r="X4168" s="26"/>
      <c r="Y4168" s="26"/>
      <c r="Z4168" s="26"/>
      <c r="AA4168" s="26"/>
      <c r="AB4168" s="26"/>
      <c r="AC4168" s="26"/>
      <c r="AD4168" s="26"/>
    </row>
    <row r="4169" spans="1:30" x14ac:dyDescent="0.25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26"/>
      <c r="O4169" s="26"/>
      <c r="P4169" s="26"/>
      <c r="Q4169" s="26"/>
      <c r="R4169" s="26"/>
      <c r="S4169" s="63"/>
      <c r="T4169" s="26"/>
      <c r="U4169" s="25"/>
      <c r="V4169" s="24"/>
      <c r="W4169" s="24"/>
      <c r="X4169" s="26"/>
      <c r="Y4169" s="26"/>
      <c r="Z4169" s="26"/>
      <c r="AA4169" s="26"/>
      <c r="AB4169" s="26"/>
      <c r="AC4169" s="26"/>
      <c r="AD4169" s="26"/>
    </row>
    <row r="4170" spans="1:30" x14ac:dyDescent="0.25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26"/>
      <c r="O4170" s="26"/>
      <c r="P4170" s="26"/>
      <c r="Q4170" s="26"/>
      <c r="R4170" s="26"/>
      <c r="S4170" s="63"/>
      <c r="T4170" s="26"/>
      <c r="U4170" s="34"/>
      <c r="V4170" s="24"/>
      <c r="W4170" s="24"/>
      <c r="X4170" s="26"/>
      <c r="Y4170" s="26"/>
      <c r="Z4170" s="26"/>
      <c r="AA4170" s="26"/>
      <c r="AB4170" s="26"/>
      <c r="AC4170" s="26"/>
      <c r="AD4170" s="26"/>
    </row>
    <row r="4171" spans="1:30" x14ac:dyDescent="0.25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26"/>
      <c r="O4171" s="26"/>
      <c r="P4171" s="26"/>
      <c r="Q4171" s="26"/>
      <c r="R4171" s="26"/>
      <c r="S4171" s="63"/>
      <c r="T4171" s="26"/>
      <c r="U4171" s="25"/>
      <c r="V4171" s="24"/>
      <c r="W4171" s="24"/>
      <c r="X4171" s="26"/>
      <c r="Y4171" s="26"/>
      <c r="Z4171" s="26"/>
      <c r="AA4171" s="26"/>
      <c r="AB4171" s="26"/>
      <c r="AC4171" s="26"/>
      <c r="AD4171" s="26"/>
    </row>
    <row r="4172" spans="1:30" x14ac:dyDescent="0.25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26"/>
      <c r="O4172" s="26"/>
      <c r="P4172" s="26"/>
      <c r="Q4172" s="26"/>
      <c r="R4172" s="26"/>
      <c r="S4172" s="63"/>
      <c r="T4172" s="26"/>
      <c r="U4172" s="25"/>
      <c r="V4172" s="24"/>
      <c r="W4172" s="24"/>
      <c r="X4172" s="26"/>
      <c r="Y4172" s="26"/>
      <c r="Z4172" s="26"/>
      <c r="AA4172" s="26"/>
      <c r="AB4172" s="26"/>
      <c r="AC4172" s="26"/>
      <c r="AD4172" s="26"/>
    </row>
    <row r="4173" spans="1:30" x14ac:dyDescent="0.25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26"/>
      <c r="O4173" s="26"/>
      <c r="P4173" s="26"/>
      <c r="Q4173" s="26"/>
      <c r="R4173" s="26"/>
      <c r="S4173" s="63"/>
      <c r="T4173" s="26"/>
      <c r="U4173" s="25"/>
      <c r="V4173" s="24"/>
      <c r="W4173" s="24"/>
      <c r="X4173" s="26"/>
      <c r="Y4173" s="26"/>
      <c r="Z4173" s="26"/>
      <c r="AA4173" s="26"/>
      <c r="AB4173" s="26"/>
      <c r="AC4173" s="26"/>
      <c r="AD4173" s="26"/>
    </row>
    <row r="4174" spans="1:30" x14ac:dyDescent="0.25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26"/>
      <c r="O4174" s="26"/>
      <c r="P4174" s="26"/>
      <c r="Q4174" s="26"/>
      <c r="R4174" s="26"/>
      <c r="S4174" s="63"/>
      <c r="T4174" s="26"/>
      <c r="U4174" s="25"/>
      <c r="V4174" s="24"/>
      <c r="W4174" s="24"/>
      <c r="X4174" s="26"/>
      <c r="Y4174" s="26"/>
      <c r="Z4174" s="26"/>
      <c r="AA4174" s="26"/>
      <c r="AB4174" s="26"/>
      <c r="AC4174" s="26"/>
      <c r="AD4174" s="26"/>
    </row>
    <row r="4175" spans="1:30" x14ac:dyDescent="0.25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  <c r="N4175" s="26"/>
      <c r="O4175" s="26"/>
      <c r="P4175" s="26"/>
      <c r="Q4175" s="26"/>
      <c r="R4175" s="26"/>
      <c r="S4175" s="63"/>
      <c r="T4175" s="26"/>
      <c r="U4175" s="25"/>
      <c r="V4175" s="24"/>
      <c r="W4175" s="24"/>
      <c r="X4175" s="26"/>
      <c r="Y4175" s="26"/>
      <c r="Z4175" s="26"/>
      <c r="AA4175" s="26"/>
      <c r="AB4175" s="26"/>
      <c r="AC4175" s="26"/>
      <c r="AD4175" s="26"/>
    </row>
    <row r="4176" spans="1:30" x14ac:dyDescent="0.25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26"/>
      <c r="O4176" s="26"/>
      <c r="P4176" s="26"/>
      <c r="Q4176" s="26"/>
      <c r="R4176" s="26"/>
      <c r="S4176" s="63"/>
      <c r="T4176" s="26"/>
      <c r="U4176" s="33"/>
      <c r="V4176" s="24"/>
      <c r="W4176" s="24"/>
      <c r="X4176" s="26"/>
      <c r="Y4176" s="26"/>
      <c r="Z4176" s="26"/>
      <c r="AA4176" s="26"/>
      <c r="AB4176" s="26"/>
      <c r="AC4176" s="26"/>
      <c r="AD4176" s="26"/>
    </row>
    <row r="4177" spans="1:30" x14ac:dyDescent="0.25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26"/>
      <c r="O4177" s="26"/>
      <c r="P4177" s="26"/>
      <c r="Q4177" s="26"/>
      <c r="R4177" s="26"/>
      <c r="S4177" s="63"/>
      <c r="T4177" s="26"/>
      <c r="U4177" s="25"/>
      <c r="V4177" s="24"/>
      <c r="W4177" s="24"/>
      <c r="X4177" s="26"/>
      <c r="Y4177" s="26"/>
      <c r="Z4177" s="26"/>
      <c r="AA4177" s="26"/>
      <c r="AB4177" s="26"/>
      <c r="AC4177" s="26"/>
      <c r="AD4177" s="26"/>
    </row>
    <row r="4178" spans="1:30" x14ac:dyDescent="0.25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26"/>
      <c r="O4178" s="26"/>
      <c r="P4178" s="26"/>
      <c r="Q4178" s="26"/>
      <c r="R4178" s="26"/>
      <c r="S4178" s="63"/>
      <c r="T4178" s="26"/>
      <c r="U4178" s="25"/>
      <c r="V4178" s="24"/>
      <c r="W4178" s="24"/>
      <c r="X4178" s="26"/>
      <c r="Y4178" s="26"/>
      <c r="Z4178" s="26"/>
      <c r="AA4178" s="26"/>
      <c r="AB4178" s="26"/>
      <c r="AC4178" s="26"/>
      <c r="AD4178" s="26"/>
    </row>
    <row r="4179" spans="1:30" x14ac:dyDescent="0.25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  <c r="N4179" s="26"/>
      <c r="O4179" s="26"/>
      <c r="P4179" s="26"/>
      <c r="Q4179" s="26"/>
      <c r="R4179" s="26"/>
      <c r="S4179" s="63"/>
      <c r="T4179" s="26"/>
      <c r="U4179" s="34"/>
      <c r="V4179" s="24"/>
      <c r="W4179" s="24"/>
      <c r="X4179" s="26"/>
      <c r="Y4179" s="26"/>
      <c r="Z4179" s="26"/>
      <c r="AA4179" s="26"/>
      <c r="AB4179" s="26"/>
      <c r="AC4179" s="26"/>
      <c r="AD4179" s="26"/>
    </row>
    <row r="4180" spans="1:30" x14ac:dyDescent="0.25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26"/>
      <c r="O4180" s="26"/>
      <c r="P4180" s="26"/>
      <c r="Q4180" s="26"/>
      <c r="R4180" s="26"/>
      <c r="S4180" s="63"/>
      <c r="T4180" s="26"/>
      <c r="U4180" s="25"/>
      <c r="V4180" s="24"/>
      <c r="W4180" s="24"/>
      <c r="X4180" s="26"/>
      <c r="Y4180" s="26"/>
      <c r="Z4180" s="26"/>
      <c r="AA4180" s="26"/>
      <c r="AB4180" s="26"/>
      <c r="AC4180" s="26"/>
      <c r="AD4180" s="26"/>
    </row>
    <row r="4181" spans="1:30" x14ac:dyDescent="0.25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26"/>
      <c r="O4181" s="26"/>
      <c r="P4181" s="26"/>
      <c r="Q4181" s="26"/>
      <c r="R4181" s="26"/>
      <c r="S4181" s="63"/>
      <c r="T4181" s="26"/>
      <c r="U4181" s="25"/>
      <c r="V4181" s="24"/>
      <c r="W4181" s="24"/>
      <c r="X4181" s="26"/>
      <c r="Y4181" s="26"/>
      <c r="Z4181" s="26"/>
      <c r="AA4181" s="26"/>
      <c r="AB4181" s="26"/>
      <c r="AC4181" s="26"/>
      <c r="AD4181" s="26"/>
    </row>
    <row r="4182" spans="1:30" x14ac:dyDescent="0.25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26"/>
      <c r="O4182" s="26"/>
      <c r="P4182" s="26"/>
      <c r="Q4182" s="26"/>
      <c r="R4182" s="26"/>
      <c r="S4182" s="63"/>
      <c r="T4182" s="26"/>
      <c r="U4182" s="25"/>
      <c r="V4182" s="24"/>
      <c r="W4182" s="24"/>
      <c r="X4182" s="26"/>
      <c r="Y4182" s="26"/>
      <c r="Z4182" s="26"/>
      <c r="AA4182" s="26"/>
      <c r="AB4182" s="26"/>
      <c r="AC4182" s="26"/>
      <c r="AD4182" s="26"/>
    </row>
    <row r="4183" spans="1:30" x14ac:dyDescent="0.25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  <c r="N4183" s="26"/>
      <c r="O4183" s="26"/>
      <c r="P4183" s="26"/>
      <c r="Q4183" s="26"/>
      <c r="R4183" s="26"/>
      <c r="S4183" s="63"/>
      <c r="T4183" s="26"/>
      <c r="U4183" s="27"/>
      <c r="V4183" s="24"/>
      <c r="W4183" s="24"/>
      <c r="X4183" s="26"/>
      <c r="Y4183" s="26"/>
      <c r="Z4183" s="26"/>
      <c r="AA4183" s="26"/>
      <c r="AB4183" s="26"/>
      <c r="AC4183" s="26"/>
      <c r="AD4183" s="26"/>
    </row>
    <row r="4184" spans="1:30" x14ac:dyDescent="0.25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26"/>
      <c r="O4184" s="26"/>
      <c r="P4184" s="26"/>
      <c r="Q4184" s="26"/>
      <c r="R4184" s="26"/>
      <c r="S4184" s="63"/>
      <c r="T4184" s="26"/>
      <c r="U4184" s="25"/>
      <c r="V4184" s="24"/>
      <c r="W4184" s="24"/>
      <c r="X4184" s="26"/>
      <c r="Y4184" s="26"/>
      <c r="Z4184" s="26"/>
      <c r="AA4184" s="26"/>
      <c r="AB4184" s="26"/>
      <c r="AC4184" s="26"/>
      <c r="AD4184" s="26"/>
    </row>
    <row r="4185" spans="1:30" x14ac:dyDescent="0.25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  <c r="N4185" s="26"/>
      <c r="O4185" s="26"/>
      <c r="P4185" s="26"/>
      <c r="Q4185" s="26"/>
      <c r="R4185" s="26"/>
      <c r="S4185" s="63"/>
      <c r="T4185" s="26"/>
      <c r="U4185" s="25"/>
      <c r="V4185" s="24"/>
      <c r="W4185" s="24"/>
      <c r="X4185" s="26"/>
      <c r="Y4185" s="26"/>
      <c r="Z4185" s="26"/>
      <c r="AA4185" s="26"/>
      <c r="AB4185" s="26"/>
      <c r="AC4185" s="26"/>
      <c r="AD4185" s="26"/>
    </row>
    <row r="4186" spans="1:30" x14ac:dyDescent="0.25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26"/>
      <c r="O4186" s="26"/>
      <c r="P4186" s="26"/>
      <c r="Q4186" s="26"/>
      <c r="R4186" s="26"/>
      <c r="S4186" s="63"/>
      <c r="T4186" s="26"/>
      <c r="U4186" s="33"/>
      <c r="V4186" s="24"/>
      <c r="W4186" s="24"/>
      <c r="X4186" s="26"/>
      <c r="Y4186" s="26"/>
      <c r="Z4186" s="26"/>
      <c r="AA4186" s="26"/>
      <c r="AB4186" s="26"/>
      <c r="AC4186" s="26"/>
      <c r="AD4186" s="26"/>
    </row>
    <row r="4187" spans="1:30" x14ac:dyDescent="0.25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26"/>
      <c r="O4187" s="26"/>
      <c r="P4187" s="26"/>
      <c r="Q4187" s="26"/>
      <c r="R4187" s="26"/>
      <c r="S4187" s="63"/>
      <c r="T4187" s="26"/>
      <c r="U4187" s="33"/>
      <c r="V4187" s="24"/>
      <c r="W4187" s="24"/>
      <c r="X4187" s="26"/>
      <c r="Y4187" s="26"/>
      <c r="Z4187" s="26"/>
      <c r="AA4187" s="26"/>
      <c r="AB4187" s="26"/>
      <c r="AC4187" s="26"/>
      <c r="AD4187" s="26"/>
    </row>
    <row r="4188" spans="1:30" x14ac:dyDescent="0.25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26"/>
      <c r="O4188" s="26"/>
      <c r="P4188" s="26"/>
      <c r="Q4188" s="26"/>
      <c r="R4188" s="26"/>
      <c r="S4188" s="63"/>
      <c r="T4188" s="26"/>
      <c r="U4188" s="33"/>
      <c r="V4188" s="24"/>
      <c r="W4188" s="24"/>
      <c r="X4188" s="26"/>
      <c r="Y4188" s="26"/>
      <c r="Z4188" s="26"/>
      <c r="AA4188" s="26"/>
      <c r="AB4188" s="26"/>
      <c r="AC4188" s="26"/>
      <c r="AD4188" s="26"/>
    </row>
    <row r="4189" spans="1:30" x14ac:dyDescent="0.25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  <c r="N4189" s="26"/>
      <c r="O4189" s="26"/>
      <c r="P4189" s="26"/>
      <c r="Q4189" s="26"/>
      <c r="R4189" s="26"/>
      <c r="S4189" s="63"/>
      <c r="T4189" s="26"/>
      <c r="U4189" s="33"/>
      <c r="V4189" s="24"/>
      <c r="W4189" s="24"/>
      <c r="X4189" s="26"/>
      <c r="Y4189" s="26"/>
      <c r="Z4189" s="26"/>
      <c r="AA4189" s="26"/>
      <c r="AB4189" s="26"/>
      <c r="AC4189" s="26"/>
      <c r="AD4189" s="26"/>
    </row>
    <row r="4190" spans="1:30" x14ac:dyDescent="0.25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26"/>
      <c r="O4190" s="26"/>
      <c r="P4190" s="26"/>
      <c r="Q4190" s="26"/>
      <c r="R4190" s="26"/>
      <c r="S4190" s="63"/>
      <c r="T4190" s="26"/>
      <c r="U4190" s="33"/>
      <c r="V4190" s="24"/>
      <c r="W4190" s="24"/>
      <c r="X4190" s="26"/>
      <c r="Y4190" s="26"/>
      <c r="Z4190" s="26"/>
      <c r="AA4190" s="26"/>
      <c r="AB4190" s="26"/>
      <c r="AC4190" s="26"/>
      <c r="AD4190" s="26"/>
    </row>
    <row r="4191" spans="1:30" x14ac:dyDescent="0.25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  <c r="N4191" s="26"/>
      <c r="O4191" s="26"/>
      <c r="P4191" s="26"/>
      <c r="Q4191" s="26"/>
      <c r="R4191" s="26"/>
      <c r="S4191" s="63"/>
      <c r="T4191" s="26"/>
      <c r="U4191" s="33"/>
      <c r="V4191" s="24"/>
      <c r="W4191" s="24"/>
      <c r="X4191" s="26"/>
      <c r="Y4191" s="26"/>
      <c r="Z4191" s="26"/>
      <c r="AA4191" s="26"/>
      <c r="AB4191" s="26"/>
      <c r="AC4191" s="26"/>
      <c r="AD4191" s="26"/>
    </row>
    <row r="4192" spans="1:30" x14ac:dyDescent="0.25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26"/>
      <c r="O4192" s="26"/>
      <c r="P4192" s="26"/>
      <c r="Q4192" s="26"/>
      <c r="R4192" s="26"/>
      <c r="S4192" s="63"/>
      <c r="T4192" s="26"/>
      <c r="U4192" s="33"/>
      <c r="V4192" s="24"/>
      <c r="W4192" s="24"/>
      <c r="X4192" s="26"/>
      <c r="Y4192" s="26"/>
      <c r="Z4192" s="26"/>
      <c r="AA4192" s="26"/>
      <c r="AB4192" s="26"/>
      <c r="AC4192" s="26"/>
      <c r="AD4192" s="26"/>
    </row>
    <row r="4193" spans="1:30" x14ac:dyDescent="0.25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  <c r="N4193" s="26"/>
      <c r="O4193" s="26"/>
      <c r="P4193" s="26"/>
      <c r="Q4193" s="26"/>
      <c r="R4193" s="26"/>
      <c r="S4193" s="63"/>
      <c r="T4193" s="26"/>
      <c r="U4193" s="33"/>
      <c r="V4193" s="24"/>
      <c r="W4193" s="24"/>
      <c r="X4193" s="26"/>
      <c r="Y4193" s="26"/>
      <c r="Z4193" s="26"/>
      <c r="AA4193" s="26"/>
      <c r="AB4193" s="26"/>
      <c r="AC4193" s="26"/>
      <c r="AD4193" s="26"/>
    </row>
    <row r="4194" spans="1:30" x14ac:dyDescent="0.25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26"/>
      <c r="O4194" s="26"/>
      <c r="P4194" s="26"/>
      <c r="Q4194" s="26"/>
      <c r="R4194" s="26"/>
      <c r="S4194" s="63"/>
      <c r="T4194" s="26"/>
      <c r="U4194" s="27"/>
      <c r="V4194" s="24"/>
      <c r="W4194" s="24"/>
      <c r="X4194" s="26"/>
      <c r="Y4194" s="26"/>
      <c r="Z4194" s="26"/>
      <c r="AA4194" s="26"/>
      <c r="AB4194" s="26"/>
      <c r="AC4194" s="26"/>
      <c r="AD4194" s="26"/>
    </row>
    <row r="4195" spans="1:30" x14ac:dyDescent="0.25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  <c r="N4195" s="26"/>
      <c r="O4195" s="26"/>
      <c r="P4195" s="26"/>
      <c r="Q4195" s="26"/>
      <c r="R4195" s="26"/>
      <c r="S4195" s="63"/>
      <c r="T4195" s="26"/>
      <c r="U4195" s="27"/>
      <c r="V4195" s="24"/>
      <c r="W4195" s="24"/>
      <c r="X4195" s="26"/>
      <c r="Y4195" s="26"/>
      <c r="Z4195" s="26"/>
      <c r="AA4195" s="26"/>
      <c r="AB4195" s="26"/>
      <c r="AC4195" s="26"/>
      <c r="AD4195" s="26"/>
    </row>
    <row r="4196" spans="1:30" x14ac:dyDescent="0.25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26"/>
      <c r="O4196" s="26"/>
      <c r="P4196" s="26"/>
      <c r="Q4196" s="26"/>
      <c r="R4196" s="26"/>
      <c r="S4196" s="63"/>
      <c r="T4196" s="26"/>
      <c r="U4196" s="34"/>
      <c r="V4196" s="24"/>
      <c r="W4196" s="24"/>
      <c r="X4196" s="26"/>
      <c r="Y4196" s="26"/>
      <c r="Z4196" s="26"/>
      <c r="AA4196" s="26"/>
      <c r="AB4196" s="26"/>
      <c r="AC4196" s="26"/>
      <c r="AD4196" s="26"/>
    </row>
    <row r="4197" spans="1:30" x14ac:dyDescent="0.25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26"/>
      <c r="O4197" s="26"/>
      <c r="P4197" s="26"/>
      <c r="Q4197" s="26"/>
      <c r="R4197" s="26"/>
      <c r="S4197" s="63"/>
      <c r="T4197" s="26"/>
      <c r="U4197" s="27"/>
      <c r="V4197" s="24"/>
      <c r="W4197" s="24"/>
      <c r="X4197" s="26"/>
      <c r="Y4197" s="26"/>
      <c r="Z4197" s="26"/>
      <c r="AA4197" s="26"/>
      <c r="AB4197" s="26"/>
      <c r="AC4197" s="26"/>
      <c r="AD4197" s="26"/>
    </row>
    <row r="4198" spans="1:30" x14ac:dyDescent="0.25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26"/>
      <c r="O4198" s="26"/>
      <c r="P4198" s="26"/>
      <c r="Q4198" s="26"/>
      <c r="R4198" s="26"/>
      <c r="S4198" s="63"/>
      <c r="T4198" s="26"/>
      <c r="U4198" s="33"/>
      <c r="V4198" s="24"/>
      <c r="W4198" s="24"/>
      <c r="X4198" s="26"/>
      <c r="Y4198" s="26"/>
      <c r="Z4198" s="26"/>
      <c r="AA4198" s="26"/>
      <c r="AB4198" s="26"/>
      <c r="AC4198" s="26"/>
      <c r="AD4198" s="26"/>
    </row>
    <row r="4199" spans="1:30" x14ac:dyDescent="0.25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  <c r="N4199" s="26"/>
      <c r="O4199" s="26"/>
      <c r="P4199" s="26"/>
      <c r="Q4199" s="26"/>
      <c r="R4199" s="26"/>
      <c r="S4199" s="63"/>
      <c r="T4199" s="26"/>
      <c r="U4199" s="33"/>
      <c r="V4199" s="24"/>
      <c r="W4199" s="24"/>
      <c r="X4199" s="26"/>
      <c r="Y4199" s="26"/>
      <c r="Z4199" s="26"/>
      <c r="AA4199" s="26"/>
      <c r="AB4199" s="26"/>
      <c r="AC4199" s="26"/>
      <c r="AD4199" s="26"/>
    </row>
    <row r="4200" spans="1:30" x14ac:dyDescent="0.25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26"/>
      <c r="O4200" s="26"/>
      <c r="P4200" s="26"/>
      <c r="Q4200" s="26"/>
      <c r="R4200" s="26"/>
      <c r="S4200" s="63"/>
      <c r="T4200" s="26"/>
      <c r="U4200" s="33"/>
      <c r="V4200" s="24"/>
      <c r="W4200" s="24"/>
      <c r="X4200" s="26"/>
      <c r="Y4200" s="26"/>
      <c r="Z4200" s="26"/>
      <c r="AA4200" s="26"/>
      <c r="AB4200" s="26"/>
      <c r="AC4200" s="26"/>
      <c r="AD4200" s="26"/>
    </row>
    <row r="4201" spans="1:30" x14ac:dyDescent="0.25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  <c r="N4201" s="26"/>
      <c r="O4201" s="26"/>
      <c r="P4201" s="26"/>
      <c r="Q4201" s="26"/>
      <c r="R4201" s="26"/>
      <c r="S4201" s="63"/>
      <c r="T4201" s="26"/>
      <c r="U4201" s="25"/>
      <c r="V4201" s="24"/>
      <c r="W4201" s="24"/>
      <c r="X4201" s="26"/>
      <c r="Y4201" s="26"/>
      <c r="Z4201" s="26"/>
      <c r="AA4201" s="26"/>
      <c r="AB4201" s="26"/>
      <c r="AC4201" s="26"/>
      <c r="AD4201" s="26"/>
    </row>
    <row r="4202" spans="1:30" x14ac:dyDescent="0.25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26"/>
      <c r="O4202" s="26"/>
      <c r="P4202" s="26"/>
      <c r="Q4202" s="26"/>
      <c r="R4202" s="26"/>
      <c r="S4202" s="63"/>
      <c r="T4202" s="26"/>
      <c r="U4202" s="34"/>
      <c r="V4202" s="24"/>
      <c r="W4202" s="24"/>
      <c r="X4202" s="26"/>
      <c r="Y4202" s="26"/>
      <c r="Z4202" s="26"/>
      <c r="AA4202" s="26"/>
      <c r="AB4202" s="26"/>
      <c r="AC4202" s="26"/>
      <c r="AD4202" s="26"/>
    </row>
    <row r="4203" spans="1:30" x14ac:dyDescent="0.25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  <c r="N4203" s="26"/>
      <c r="O4203" s="26"/>
      <c r="P4203" s="26"/>
      <c r="Q4203" s="26"/>
      <c r="R4203" s="26"/>
      <c r="S4203" s="63"/>
      <c r="T4203" s="26"/>
      <c r="U4203" s="34"/>
      <c r="V4203" s="24"/>
      <c r="W4203" s="24"/>
      <c r="X4203" s="26"/>
      <c r="Y4203" s="26"/>
      <c r="Z4203" s="26"/>
      <c r="AA4203" s="26"/>
      <c r="AB4203" s="26"/>
      <c r="AC4203" s="26"/>
      <c r="AD4203" s="26"/>
    </row>
    <row r="4204" spans="1:30" x14ac:dyDescent="0.25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26"/>
      <c r="O4204" s="26"/>
      <c r="P4204" s="26"/>
      <c r="Q4204" s="26"/>
      <c r="R4204" s="26"/>
      <c r="S4204" s="63"/>
      <c r="T4204" s="26"/>
      <c r="U4204" s="25"/>
      <c r="V4204" s="24"/>
      <c r="W4204" s="24"/>
      <c r="X4204" s="26"/>
      <c r="Y4204" s="26"/>
      <c r="Z4204" s="26"/>
      <c r="AA4204" s="26"/>
      <c r="AB4204" s="26"/>
      <c r="AC4204" s="26"/>
      <c r="AD4204" s="26"/>
    </row>
    <row r="4205" spans="1:30" x14ac:dyDescent="0.25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  <c r="N4205" s="26"/>
      <c r="O4205" s="26"/>
      <c r="P4205" s="26"/>
      <c r="Q4205" s="26"/>
      <c r="R4205" s="26"/>
      <c r="S4205" s="63"/>
      <c r="T4205" s="26"/>
      <c r="U4205" s="25"/>
      <c r="V4205" s="24"/>
      <c r="W4205" s="24"/>
      <c r="X4205" s="26"/>
      <c r="Y4205" s="26"/>
      <c r="Z4205" s="26"/>
      <c r="AA4205" s="26"/>
      <c r="AB4205" s="26"/>
      <c r="AC4205" s="26"/>
      <c r="AD4205" s="26"/>
    </row>
    <row r="4206" spans="1:30" x14ac:dyDescent="0.25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26"/>
      <c r="O4206" s="26"/>
      <c r="P4206" s="26"/>
      <c r="Q4206" s="26"/>
      <c r="R4206" s="26"/>
      <c r="S4206" s="63"/>
      <c r="T4206" s="26"/>
      <c r="U4206" s="25"/>
      <c r="V4206" s="24"/>
      <c r="W4206" s="24"/>
      <c r="X4206" s="26"/>
      <c r="Y4206" s="26"/>
      <c r="Z4206" s="26"/>
      <c r="AA4206" s="26"/>
      <c r="AB4206" s="26"/>
      <c r="AC4206" s="26"/>
      <c r="AD4206" s="26"/>
    </row>
    <row r="4207" spans="1:30" x14ac:dyDescent="0.25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  <c r="N4207" s="26"/>
      <c r="O4207" s="26"/>
      <c r="P4207" s="26"/>
      <c r="Q4207" s="26"/>
      <c r="R4207" s="26"/>
      <c r="S4207" s="63"/>
      <c r="T4207" s="26"/>
      <c r="U4207" s="25"/>
      <c r="V4207" s="24"/>
      <c r="W4207" s="24"/>
      <c r="X4207" s="26"/>
      <c r="Y4207" s="26"/>
      <c r="Z4207" s="26"/>
      <c r="AA4207" s="26"/>
      <c r="AB4207" s="26"/>
      <c r="AC4207" s="26"/>
      <c r="AD4207" s="26"/>
    </row>
    <row r="4208" spans="1:30" x14ac:dyDescent="0.25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26"/>
      <c r="O4208" s="26"/>
      <c r="P4208" s="26"/>
      <c r="Q4208" s="26"/>
      <c r="R4208" s="26"/>
      <c r="S4208" s="63"/>
      <c r="T4208" s="26"/>
      <c r="U4208" s="25"/>
      <c r="V4208" s="24"/>
      <c r="W4208" s="24"/>
      <c r="X4208" s="26"/>
      <c r="Y4208" s="26"/>
      <c r="Z4208" s="26"/>
      <c r="AA4208" s="26"/>
      <c r="AB4208" s="26"/>
      <c r="AC4208" s="26"/>
      <c r="AD4208" s="26"/>
    </row>
    <row r="4209" spans="1:30" x14ac:dyDescent="0.25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26"/>
      <c r="O4209" s="26"/>
      <c r="P4209" s="26"/>
      <c r="Q4209" s="26"/>
      <c r="R4209" s="26"/>
      <c r="S4209" s="63"/>
      <c r="T4209" s="26"/>
      <c r="U4209" s="25"/>
      <c r="V4209" s="24"/>
      <c r="W4209" s="24"/>
      <c r="X4209" s="26"/>
      <c r="Y4209" s="26"/>
      <c r="Z4209" s="26"/>
      <c r="AA4209" s="26"/>
      <c r="AB4209" s="26"/>
      <c r="AC4209" s="26"/>
      <c r="AD4209" s="26"/>
    </row>
    <row r="4210" spans="1:30" x14ac:dyDescent="0.25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26"/>
      <c r="O4210" s="26"/>
      <c r="P4210" s="26"/>
      <c r="Q4210" s="26"/>
      <c r="R4210" s="26"/>
      <c r="S4210" s="63"/>
      <c r="T4210" s="26"/>
      <c r="U4210" s="25"/>
      <c r="V4210" s="24"/>
      <c r="W4210" s="24"/>
      <c r="X4210" s="26"/>
      <c r="Y4210" s="26"/>
      <c r="Z4210" s="26"/>
      <c r="AA4210" s="26"/>
      <c r="AB4210" s="26"/>
      <c r="AC4210" s="26"/>
      <c r="AD4210" s="26"/>
    </row>
    <row r="4211" spans="1:30" x14ac:dyDescent="0.25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  <c r="N4211" s="26"/>
      <c r="O4211" s="26"/>
      <c r="P4211" s="26"/>
      <c r="Q4211" s="26"/>
      <c r="R4211" s="26"/>
      <c r="S4211" s="63"/>
      <c r="T4211" s="26"/>
      <c r="U4211" s="34"/>
      <c r="V4211" s="24"/>
      <c r="W4211" s="24"/>
      <c r="X4211" s="26"/>
      <c r="Y4211" s="26"/>
      <c r="Z4211" s="26"/>
      <c r="AA4211" s="26"/>
      <c r="AB4211" s="26"/>
      <c r="AC4211" s="26"/>
      <c r="AD4211" s="26"/>
    </row>
    <row r="4212" spans="1:30" x14ac:dyDescent="0.25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26"/>
      <c r="O4212" s="26"/>
      <c r="P4212" s="26"/>
      <c r="Q4212" s="26"/>
      <c r="R4212" s="26"/>
      <c r="S4212" s="63"/>
      <c r="T4212" s="26"/>
      <c r="U4212" s="25"/>
      <c r="V4212" s="24"/>
      <c r="W4212" s="24"/>
      <c r="X4212" s="26"/>
      <c r="Y4212" s="26"/>
      <c r="Z4212" s="26"/>
      <c r="AA4212" s="26"/>
      <c r="AB4212" s="26"/>
      <c r="AC4212" s="26"/>
      <c r="AD4212" s="26"/>
    </row>
    <row r="4213" spans="1:30" x14ac:dyDescent="0.25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  <c r="N4213" s="26"/>
      <c r="O4213" s="26"/>
      <c r="P4213" s="26"/>
      <c r="Q4213" s="26"/>
      <c r="R4213" s="26"/>
      <c r="S4213" s="63"/>
      <c r="T4213" s="26"/>
      <c r="U4213" s="25"/>
      <c r="V4213" s="24"/>
      <c r="W4213" s="24"/>
      <c r="X4213" s="26"/>
      <c r="Y4213" s="26"/>
      <c r="Z4213" s="26"/>
      <c r="AA4213" s="26"/>
      <c r="AB4213" s="26"/>
      <c r="AC4213" s="26"/>
      <c r="AD4213" s="26"/>
    </row>
    <row r="4214" spans="1:30" x14ac:dyDescent="0.25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26"/>
      <c r="O4214" s="26"/>
      <c r="P4214" s="26"/>
      <c r="Q4214" s="26"/>
      <c r="R4214" s="26"/>
      <c r="S4214" s="63"/>
      <c r="T4214" s="26"/>
      <c r="U4214" s="25"/>
      <c r="V4214" s="24"/>
      <c r="W4214" s="24"/>
      <c r="X4214" s="26"/>
      <c r="Y4214" s="26"/>
      <c r="Z4214" s="26"/>
      <c r="AA4214" s="26"/>
      <c r="AB4214" s="26"/>
      <c r="AC4214" s="26"/>
      <c r="AD4214" s="26"/>
    </row>
    <row r="4215" spans="1:30" x14ac:dyDescent="0.25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  <c r="N4215" s="26"/>
      <c r="O4215" s="26"/>
      <c r="P4215" s="26"/>
      <c r="Q4215" s="26"/>
      <c r="R4215" s="26"/>
      <c r="S4215" s="63"/>
      <c r="T4215" s="26"/>
      <c r="U4215" s="34"/>
      <c r="V4215" s="24"/>
      <c r="W4215" s="24"/>
      <c r="X4215" s="26"/>
      <c r="Y4215" s="26"/>
      <c r="Z4215" s="26"/>
      <c r="AA4215" s="26"/>
      <c r="AB4215" s="26"/>
      <c r="AC4215" s="26"/>
      <c r="AD4215" s="26"/>
    </row>
    <row r="4216" spans="1:30" x14ac:dyDescent="0.25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26"/>
      <c r="O4216" s="26"/>
      <c r="P4216" s="26"/>
      <c r="Q4216" s="26"/>
      <c r="R4216" s="26"/>
      <c r="S4216" s="63"/>
      <c r="T4216" s="26"/>
      <c r="U4216" s="34"/>
      <c r="V4216" s="24"/>
      <c r="W4216" s="24"/>
      <c r="X4216" s="26"/>
      <c r="Y4216" s="26"/>
      <c r="Z4216" s="26"/>
      <c r="AA4216" s="26"/>
      <c r="AB4216" s="26"/>
      <c r="AC4216" s="26"/>
      <c r="AD4216" s="26"/>
    </row>
    <row r="4217" spans="1:30" x14ac:dyDescent="0.25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  <c r="N4217" s="26"/>
      <c r="O4217" s="26"/>
      <c r="P4217" s="26"/>
      <c r="Q4217" s="26"/>
      <c r="R4217" s="26"/>
      <c r="S4217" s="63"/>
      <c r="T4217" s="26"/>
      <c r="U4217" s="25"/>
      <c r="V4217" s="24"/>
      <c r="W4217" s="24"/>
      <c r="X4217" s="26"/>
      <c r="Y4217" s="26"/>
      <c r="Z4217" s="26"/>
      <c r="AA4217" s="26"/>
      <c r="AB4217" s="26"/>
      <c r="AC4217" s="26"/>
      <c r="AD4217" s="26"/>
    </row>
    <row r="4218" spans="1:30" x14ac:dyDescent="0.25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26"/>
      <c r="O4218" s="26"/>
      <c r="P4218" s="26"/>
      <c r="Q4218" s="26"/>
      <c r="R4218" s="26"/>
      <c r="S4218" s="63"/>
      <c r="T4218" s="26"/>
      <c r="U4218" s="34"/>
      <c r="V4218" s="24"/>
      <c r="W4218" s="24"/>
      <c r="X4218" s="26"/>
      <c r="Y4218" s="26"/>
      <c r="Z4218" s="26"/>
      <c r="AA4218" s="26"/>
      <c r="AB4218" s="26"/>
      <c r="AC4218" s="26"/>
      <c r="AD4218" s="26"/>
    </row>
    <row r="4219" spans="1:30" x14ac:dyDescent="0.25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26"/>
      <c r="O4219" s="26"/>
      <c r="P4219" s="26"/>
      <c r="Q4219" s="26"/>
      <c r="R4219" s="26"/>
      <c r="S4219" s="63"/>
      <c r="T4219" s="26"/>
      <c r="U4219" s="34"/>
      <c r="V4219" s="24"/>
      <c r="W4219" s="24"/>
      <c r="X4219" s="26"/>
      <c r="Y4219" s="26"/>
      <c r="Z4219" s="26"/>
      <c r="AA4219" s="26"/>
      <c r="AB4219" s="26"/>
      <c r="AC4219" s="26"/>
      <c r="AD4219" s="26"/>
    </row>
    <row r="4220" spans="1:30" x14ac:dyDescent="0.25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26"/>
      <c r="O4220" s="26"/>
      <c r="P4220" s="26"/>
      <c r="Q4220" s="26"/>
      <c r="R4220" s="26"/>
      <c r="S4220" s="63"/>
      <c r="T4220" s="26"/>
      <c r="U4220" s="34"/>
      <c r="V4220" s="24"/>
      <c r="W4220" s="24"/>
      <c r="X4220" s="26"/>
      <c r="Y4220" s="26"/>
      <c r="Z4220" s="26"/>
      <c r="AA4220" s="26"/>
      <c r="AB4220" s="26"/>
      <c r="AC4220" s="26"/>
      <c r="AD4220" s="26"/>
    </row>
    <row r="4221" spans="1:30" x14ac:dyDescent="0.25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  <c r="N4221" s="26"/>
      <c r="O4221" s="26"/>
      <c r="P4221" s="26"/>
      <c r="Q4221" s="26"/>
      <c r="R4221" s="26"/>
      <c r="S4221" s="63"/>
      <c r="T4221" s="26"/>
      <c r="U4221" s="34"/>
      <c r="V4221" s="24"/>
      <c r="W4221" s="24"/>
      <c r="X4221" s="26"/>
      <c r="Y4221" s="26"/>
      <c r="Z4221" s="26"/>
      <c r="AA4221" s="26"/>
      <c r="AB4221" s="26"/>
      <c r="AC4221" s="26"/>
      <c r="AD4221" s="26"/>
    </row>
    <row r="4222" spans="1:30" x14ac:dyDescent="0.25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26"/>
      <c r="O4222" s="26"/>
      <c r="P4222" s="26"/>
      <c r="Q4222" s="26"/>
      <c r="R4222" s="26"/>
      <c r="S4222" s="63"/>
      <c r="T4222" s="26"/>
      <c r="U4222" s="34"/>
      <c r="V4222" s="24"/>
      <c r="W4222" s="24"/>
      <c r="X4222" s="26"/>
      <c r="Y4222" s="26"/>
      <c r="Z4222" s="26"/>
      <c r="AA4222" s="26"/>
      <c r="AB4222" s="26"/>
      <c r="AC4222" s="26"/>
      <c r="AD4222" s="26"/>
    </row>
    <row r="4223" spans="1:30" x14ac:dyDescent="0.25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  <c r="N4223" s="26"/>
      <c r="O4223" s="26"/>
      <c r="P4223" s="26"/>
      <c r="Q4223" s="26"/>
      <c r="R4223" s="26"/>
      <c r="S4223" s="63"/>
      <c r="T4223" s="26"/>
      <c r="U4223" s="34"/>
      <c r="V4223" s="24"/>
      <c r="W4223" s="24"/>
      <c r="X4223" s="26"/>
      <c r="Y4223" s="26"/>
      <c r="Z4223" s="26"/>
      <c r="AA4223" s="26"/>
      <c r="AB4223" s="26"/>
      <c r="AC4223" s="26"/>
      <c r="AD4223" s="26"/>
    </row>
    <row r="4224" spans="1:30" x14ac:dyDescent="0.25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26"/>
      <c r="O4224" s="26"/>
      <c r="P4224" s="26"/>
      <c r="Q4224" s="26"/>
      <c r="R4224" s="26"/>
      <c r="S4224" s="63"/>
      <c r="T4224" s="26"/>
      <c r="U4224" s="34"/>
      <c r="V4224" s="24"/>
      <c r="W4224" s="24"/>
      <c r="X4224" s="26"/>
      <c r="Y4224" s="26"/>
      <c r="Z4224" s="26"/>
      <c r="AA4224" s="26"/>
      <c r="AB4224" s="26"/>
      <c r="AC4224" s="26"/>
      <c r="AD4224" s="26"/>
    </row>
    <row r="4225" spans="1:30" x14ac:dyDescent="0.25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  <c r="N4225" s="26"/>
      <c r="O4225" s="26"/>
      <c r="P4225" s="26"/>
      <c r="Q4225" s="26"/>
      <c r="R4225" s="26"/>
      <c r="S4225" s="63"/>
      <c r="T4225" s="26"/>
      <c r="U4225" s="34"/>
      <c r="V4225" s="24"/>
      <c r="W4225" s="24"/>
      <c r="X4225" s="26"/>
      <c r="Y4225" s="26"/>
      <c r="Z4225" s="26"/>
      <c r="AA4225" s="26"/>
      <c r="AB4225" s="26"/>
      <c r="AC4225" s="26"/>
      <c r="AD4225" s="26"/>
    </row>
    <row r="4226" spans="1:30" x14ac:dyDescent="0.25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26"/>
      <c r="O4226" s="26"/>
      <c r="P4226" s="26"/>
      <c r="Q4226" s="26"/>
      <c r="R4226" s="26"/>
      <c r="S4226" s="63"/>
      <c r="T4226" s="26"/>
      <c r="U4226" s="34"/>
      <c r="V4226" s="24"/>
      <c r="W4226" s="24"/>
      <c r="X4226" s="26"/>
      <c r="Y4226" s="26"/>
      <c r="Z4226" s="26"/>
      <c r="AA4226" s="26"/>
      <c r="AB4226" s="26"/>
      <c r="AC4226" s="26"/>
      <c r="AD4226" s="26"/>
    </row>
    <row r="4227" spans="1:30" x14ac:dyDescent="0.25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26"/>
      <c r="O4227" s="26"/>
      <c r="P4227" s="26"/>
      <c r="Q4227" s="26"/>
      <c r="R4227" s="26"/>
      <c r="S4227" s="63"/>
      <c r="T4227" s="26"/>
      <c r="U4227" s="25"/>
      <c r="V4227" s="24"/>
      <c r="W4227" s="24"/>
      <c r="X4227" s="26"/>
      <c r="Y4227" s="26"/>
      <c r="Z4227" s="26"/>
      <c r="AA4227" s="26"/>
      <c r="AB4227" s="26"/>
      <c r="AC4227" s="26"/>
      <c r="AD4227" s="26"/>
    </row>
    <row r="4228" spans="1:30" x14ac:dyDescent="0.25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26"/>
      <c r="O4228" s="26"/>
      <c r="P4228" s="26"/>
      <c r="Q4228" s="26"/>
      <c r="R4228" s="26"/>
      <c r="S4228" s="63"/>
      <c r="T4228" s="26"/>
      <c r="U4228" s="25"/>
      <c r="V4228" s="24"/>
      <c r="W4228" s="24"/>
      <c r="X4228" s="26"/>
      <c r="Y4228" s="26"/>
      <c r="Z4228" s="26"/>
      <c r="AA4228" s="26"/>
      <c r="AB4228" s="26"/>
      <c r="AC4228" s="26"/>
      <c r="AD4228" s="26"/>
    </row>
    <row r="4229" spans="1:30" x14ac:dyDescent="0.25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26"/>
      <c r="O4229" s="26"/>
      <c r="P4229" s="26"/>
      <c r="Q4229" s="26"/>
      <c r="R4229" s="26"/>
      <c r="S4229" s="63"/>
      <c r="T4229" s="26"/>
      <c r="U4229" s="25"/>
      <c r="V4229" s="24"/>
      <c r="W4229" s="24"/>
      <c r="X4229" s="26"/>
      <c r="Y4229" s="26"/>
      <c r="Z4229" s="26"/>
      <c r="AA4229" s="26"/>
      <c r="AB4229" s="26"/>
      <c r="AC4229" s="26"/>
      <c r="AD4229" s="26"/>
    </row>
    <row r="4230" spans="1:30" x14ac:dyDescent="0.25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26"/>
      <c r="O4230" s="26"/>
      <c r="P4230" s="26"/>
      <c r="Q4230" s="26"/>
      <c r="R4230" s="26"/>
      <c r="S4230" s="63"/>
      <c r="T4230" s="26"/>
      <c r="U4230" s="25"/>
      <c r="V4230" s="24"/>
      <c r="W4230" s="24"/>
      <c r="X4230" s="26"/>
      <c r="Y4230" s="26"/>
      <c r="Z4230" s="26"/>
      <c r="AA4230" s="26"/>
      <c r="AB4230" s="26"/>
      <c r="AC4230" s="26"/>
      <c r="AD4230" s="26"/>
    </row>
    <row r="4231" spans="1:30" x14ac:dyDescent="0.25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  <c r="N4231" s="26"/>
      <c r="O4231" s="26"/>
      <c r="P4231" s="26"/>
      <c r="Q4231" s="26"/>
      <c r="R4231" s="26"/>
      <c r="S4231" s="63"/>
      <c r="T4231" s="26"/>
      <c r="U4231" s="25"/>
      <c r="V4231" s="24"/>
      <c r="W4231" s="24"/>
      <c r="X4231" s="26"/>
      <c r="Y4231" s="26"/>
      <c r="Z4231" s="26"/>
      <c r="AA4231" s="26"/>
      <c r="AB4231" s="26"/>
      <c r="AC4231" s="26"/>
      <c r="AD4231" s="26"/>
    </row>
    <row r="4232" spans="1:30" x14ac:dyDescent="0.25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26"/>
      <c r="O4232" s="26"/>
      <c r="P4232" s="26"/>
      <c r="Q4232" s="26"/>
      <c r="R4232" s="26"/>
      <c r="S4232" s="63"/>
      <c r="T4232" s="26"/>
      <c r="U4232" s="25"/>
      <c r="V4232" s="24"/>
      <c r="W4232" s="24"/>
      <c r="X4232" s="26"/>
      <c r="Y4232" s="26"/>
      <c r="Z4232" s="26"/>
      <c r="AA4232" s="26"/>
      <c r="AB4232" s="26"/>
      <c r="AC4232" s="26"/>
      <c r="AD4232" s="26"/>
    </row>
    <row r="4233" spans="1:30" x14ac:dyDescent="0.25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  <c r="N4233" s="26"/>
      <c r="O4233" s="26"/>
      <c r="P4233" s="26"/>
      <c r="Q4233" s="26"/>
      <c r="R4233" s="26"/>
      <c r="S4233" s="63"/>
      <c r="T4233" s="26"/>
      <c r="U4233" s="25"/>
      <c r="V4233" s="24"/>
      <c r="W4233" s="24"/>
      <c r="X4233" s="26"/>
      <c r="Y4233" s="26"/>
      <c r="Z4233" s="26"/>
      <c r="AA4233" s="26"/>
      <c r="AB4233" s="26"/>
      <c r="AC4233" s="26"/>
      <c r="AD4233" s="26"/>
    </row>
    <row r="4234" spans="1:30" x14ac:dyDescent="0.25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26"/>
      <c r="O4234" s="26"/>
      <c r="P4234" s="26"/>
      <c r="Q4234" s="26"/>
      <c r="R4234" s="26"/>
      <c r="S4234" s="63"/>
      <c r="T4234" s="26"/>
      <c r="U4234" s="25"/>
      <c r="V4234" s="24"/>
      <c r="W4234" s="24"/>
      <c r="X4234" s="26"/>
      <c r="Y4234" s="26"/>
      <c r="Z4234" s="26"/>
      <c r="AA4234" s="26"/>
      <c r="AB4234" s="26"/>
      <c r="AC4234" s="26"/>
      <c r="AD4234" s="26"/>
    </row>
    <row r="4235" spans="1:30" x14ac:dyDescent="0.25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26"/>
      <c r="O4235" s="26"/>
      <c r="P4235" s="26"/>
      <c r="Q4235" s="26"/>
      <c r="R4235" s="26"/>
      <c r="S4235" s="63"/>
      <c r="T4235" s="26"/>
      <c r="U4235" s="25"/>
      <c r="V4235" s="24"/>
      <c r="W4235" s="24"/>
      <c r="X4235" s="26"/>
      <c r="Y4235" s="26"/>
      <c r="Z4235" s="26"/>
      <c r="AA4235" s="26"/>
      <c r="AB4235" s="26"/>
      <c r="AC4235" s="26"/>
      <c r="AD4235" s="26"/>
    </row>
    <row r="4236" spans="1:30" x14ac:dyDescent="0.25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26"/>
      <c r="O4236" s="26"/>
      <c r="P4236" s="26"/>
      <c r="Q4236" s="26"/>
      <c r="R4236" s="26"/>
      <c r="S4236" s="63"/>
      <c r="T4236" s="26"/>
      <c r="U4236" s="25"/>
      <c r="V4236" s="24"/>
      <c r="W4236" s="24"/>
      <c r="X4236" s="26"/>
      <c r="Y4236" s="26"/>
      <c r="Z4236" s="26"/>
      <c r="AA4236" s="26"/>
      <c r="AB4236" s="26"/>
      <c r="AC4236" s="26"/>
      <c r="AD4236" s="26"/>
    </row>
    <row r="4237" spans="1:30" x14ac:dyDescent="0.25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  <c r="N4237" s="26"/>
      <c r="O4237" s="26"/>
      <c r="P4237" s="26"/>
      <c r="Q4237" s="26"/>
      <c r="R4237" s="26"/>
      <c r="S4237" s="63"/>
      <c r="T4237" s="26"/>
      <c r="U4237" s="25"/>
      <c r="V4237" s="24"/>
      <c r="W4237" s="24"/>
      <c r="X4237" s="26"/>
      <c r="Y4237" s="26"/>
      <c r="Z4237" s="26"/>
      <c r="AA4237" s="26"/>
      <c r="AB4237" s="26"/>
      <c r="AC4237" s="26"/>
      <c r="AD4237" s="26"/>
    </row>
    <row r="4238" spans="1:30" x14ac:dyDescent="0.25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26"/>
      <c r="O4238" s="26"/>
      <c r="P4238" s="26"/>
      <c r="Q4238" s="26"/>
      <c r="R4238" s="26"/>
      <c r="S4238" s="63"/>
      <c r="T4238" s="26"/>
      <c r="U4238" s="25"/>
      <c r="V4238" s="24"/>
      <c r="W4238" s="24"/>
      <c r="X4238" s="26"/>
      <c r="Y4238" s="26"/>
      <c r="Z4238" s="26"/>
      <c r="AA4238" s="26"/>
      <c r="AB4238" s="26"/>
      <c r="AC4238" s="26"/>
      <c r="AD4238" s="26"/>
    </row>
    <row r="4239" spans="1:30" x14ac:dyDescent="0.25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  <c r="N4239" s="26"/>
      <c r="O4239" s="26"/>
      <c r="P4239" s="26"/>
      <c r="Q4239" s="26"/>
      <c r="R4239" s="26"/>
      <c r="S4239" s="63"/>
      <c r="T4239" s="26"/>
      <c r="U4239" s="34"/>
      <c r="V4239" s="24"/>
      <c r="W4239" s="24"/>
      <c r="X4239" s="26"/>
      <c r="Y4239" s="26"/>
      <c r="Z4239" s="26"/>
      <c r="AA4239" s="26"/>
      <c r="AB4239" s="26"/>
      <c r="AC4239" s="26"/>
      <c r="AD4239" s="26"/>
    </row>
    <row r="4240" spans="1:30" x14ac:dyDescent="0.25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26"/>
      <c r="O4240" s="26"/>
      <c r="P4240" s="26"/>
      <c r="Q4240" s="26"/>
      <c r="R4240" s="26"/>
      <c r="S4240" s="63"/>
      <c r="T4240" s="26"/>
      <c r="U4240" s="34"/>
      <c r="V4240" s="24"/>
      <c r="W4240" s="24"/>
      <c r="X4240" s="26"/>
      <c r="Y4240" s="26"/>
      <c r="Z4240" s="26"/>
      <c r="AA4240" s="26"/>
      <c r="AB4240" s="26"/>
      <c r="AC4240" s="26"/>
      <c r="AD4240" s="26"/>
    </row>
    <row r="4241" spans="1:30" x14ac:dyDescent="0.25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  <c r="N4241" s="26"/>
      <c r="O4241" s="26"/>
      <c r="P4241" s="26"/>
      <c r="Q4241" s="26"/>
      <c r="R4241" s="26"/>
      <c r="S4241" s="63"/>
      <c r="T4241" s="26"/>
      <c r="U4241" s="34"/>
      <c r="V4241" s="24"/>
      <c r="W4241" s="24"/>
      <c r="X4241" s="26"/>
      <c r="Y4241" s="26"/>
      <c r="Z4241" s="26"/>
      <c r="AA4241" s="26"/>
      <c r="AB4241" s="26"/>
      <c r="AC4241" s="26"/>
      <c r="AD4241" s="26"/>
    </row>
    <row r="4242" spans="1:30" x14ac:dyDescent="0.25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26"/>
      <c r="O4242" s="26"/>
      <c r="P4242" s="26"/>
      <c r="Q4242" s="26"/>
      <c r="R4242" s="26"/>
      <c r="S4242" s="63"/>
      <c r="T4242" s="26"/>
      <c r="U4242" s="25"/>
      <c r="V4242" s="24"/>
      <c r="W4242" s="24"/>
      <c r="X4242" s="26"/>
      <c r="Y4242" s="26"/>
      <c r="Z4242" s="26"/>
      <c r="AA4242" s="26"/>
      <c r="AB4242" s="26"/>
      <c r="AC4242" s="26"/>
      <c r="AD4242" s="26"/>
    </row>
    <row r="4243" spans="1:30" x14ac:dyDescent="0.25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  <c r="N4243" s="26"/>
      <c r="O4243" s="26"/>
      <c r="P4243" s="26"/>
      <c r="Q4243" s="26"/>
      <c r="R4243" s="26"/>
      <c r="S4243" s="63"/>
      <c r="T4243" s="26"/>
      <c r="U4243" s="25"/>
      <c r="V4243" s="24"/>
      <c r="W4243" s="24"/>
      <c r="X4243" s="26"/>
      <c r="Y4243" s="26"/>
      <c r="Z4243" s="26"/>
      <c r="AA4243" s="26"/>
      <c r="AB4243" s="26"/>
      <c r="AC4243" s="26"/>
      <c r="AD4243" s="26"/>
    </row>
    <row r="4244" spans="1:30" x14ac:dyDescent="0.25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26"/>
      <c r="O4244" s="26"/>
      <c r="P4244" s="26"/>
      <c r="Q4244" s="26"/>
      <c r="R4244" s="26"/>
      <c r="S4244" s="63"/>
      <c r="T4244" s="26"/>
      <c r="U4244" s="34"/>
      <c r="V4244" s="24"/>
      <c r="W4244" s="24"/>
      <c r="X4244" s="26"/>
      <c r="Y4244" s="26"/>
      <c r="Z4244" s="26"/>
      <c r="AA4244" s="26"/>
      <c r="AB4244" s="26"/>
      <c r="AC4244" s="26"/>
      <c r="AD4244" s="26"/>
    </row>
    <row r="4245" spans="1:30" x14ac:dyDescent="0.25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  <c r="N4245" s="26"/>
      <c r="O4245" s="26"/>
      <c r="P4245" s="26"/>
      <c r="Q4245" s="26"/>
      <c r="R4245" s="26"/>
      <c r="S4245" s="63"/>
      <c r="T4245" s="26"/>
      <c r="U4245" s="25"/>
      <c r="V4245" s="24"/>
      <c r="W4245" s="24"/>
      <c r="X4245" s="26"/>
      <c r="Y4245" s="26"/>
      <c r="Z4245" s="26"/>
      <c r="AA4245" s="26"/>
      <c r="AB4245" s="26"/>
      <c r="AC4245" s="26"/>
      <c r="AD4245" s="26"/>
    </row>
    <row r="4246" spans="1:30" x14ac:dyDescent="0.25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26"/>
      <c r="O4246" s="26"/>
      <c r="P4246" s="26"/>
      <c r="Q4246" s="26"/>
      <c r="R4246" s="26"/>
      <c r="S4246" s="63"/>
      <c r="T4246" s="26"/>
      <c r="U4246" s="25"/>
      <c r="V4246" s="24"/>
      <c r="W4246" s="24"/>
      <c r="X4246" s="26"/>
      <c r="Y4246" s="26"/>
      <c r="Z4246" s="26"/>
      <c r="AA4246" s="26"/>
      <c r="AB4246" s="26"/>
      <c r="AC4246" s="26"/>
      <c r="AD4246" s="26"/>
    </row>
    <row r="4247" spans="1:30" x14ac:dyDescent="0.25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26"/>
      <c r="O4247" s="26"/>
      <c r="P4247" s="26"/>
      <c r="Q4247" s="26"/>
      <c r="R4247" s="26"/>
      <c r="S4247" s="63"/>
      <c r="T4247" s="26"/>
      <c r="U4247" s="25"/>
      <c r="V4247" s="24"/>
      <c r="W4247" s="24"/>
      <c r="X4247" s="26"/>
      <c r="Y4247" s="26"/>
      <c r="Z4247" s="26"/>
      <c r="AA4247" s="26"/>
      <c r="AB4247" s="26"/>
      <c r="AC4247" s="26"/>
      <c r="AD4247" s="26"/>
    </row>
    <row r="4248" spans="1:30" x14ac:dyDescent="0.25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26"/>
      <c r="O4248" s="26"/>
      <c r="P4248" s="26"/>
      <c r="Q4248" s="26"/>
      <c r="R4248" s="26"/>
      <c r="S4248" s="63"/>
      <c r="T4248" s="26"/>
      <c r="U4248" s="25"/>
      <c r="V4248" s="24"/>
      <c r="W4248" s="24"/>
      <c r="X4248" s="26"/>
      <c r="Y4248" s="26"/>
      <c r="Z4248" s="26"/>
      <c r="AA4248" s="26"/>
      <c r="AB4248" s="26"/>
      <c r="AC4248" s="26"/>
      <c r="AD4248" s="26"/>
    </row>
    <row r="4249" spans="1:30" x14ac:dyDescent="0.25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  <c r="N4249" s="26"/>
      <c r="O4249" s="26"/>
      <c r="P4249" s="26"/>
      <c r="Q4249" s="26"/>
      <c r="R4249" s="26"/>
      <c r="S4249" s="63"/>
      <c r="T4249" s="26"/>
      <c r="U4249" s="25"/>
      <c r="V4249" s="24"/>
      <c r="W4249" s="24"/>
      <c r="X4249" s="26"/>
      <c r="Y4249" s="26"/>
      <c r="Z4249" s="26"/>
      <c r="AA4249" s="26"/>
      <c r="AB4249" s="26"/>
      <c r="AC4249" s="26"/>
      <c r="AD4249" s="26"/>
    </row>
    <row r="4250" spans="1:30" x14ac:dyDescent="0.25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26"/>
      <c r="O4250" s="26"/>
      <c r="P4250" s="26"/>
      <c r="Q4250" s="26"/>
      <c r="R4250" s="26"/>
      <c r="S4250" s="63"/>
      <c r="T4250" s="26"/>
      <c r="U4250" s="25"/>
      <c r="V4250" s="24"/>
      <c r="W4250" s="24"/>
      <c r="X4250" s="26"/>
      <c r="Y4250" s="26"/>
      <c r="Z4250" s="26"/>
      <c r="AA4250" s="26"/>
      <c r="AB4250" s="26"/>
      <c r="AC4250" s="26"/>
      <c r="AD4250" s="26"/>
    </row>
    <row r="4251" spans="1:30" x14ac:dyDescent="0.25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  <c r="N4251" s="26"/>
      <c r="O4251" s="26"/>
      <c r="P4251" s="26"/>
      <c r="Q4251" s="26"/>
      <c r="R4251" s="26"/>
      <c r="S4251" s="63"/>
      <c r="T4251" s="26"/>
      <c r="U4251" s="25"/>
      <c r="V4251" s="24"/>
      <c r="W4251" s="24"/>
      <c r="X4251" s="26"/>
      <c r="Y4251" s="26"/>
      <c r="Z4251" s="26"/>
      <c r="AA4251" s="26"/>
      <c r="AB4251" s="26"/>
      <c r="AC4251" s="26"/>
      <c r="AD4251" s="26"/>
    </row>
    <row r="4252" spans="1:30" x14ac:dyDescent="0.25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26"/>
      <c r="O4252" s="26"/>
      <c r="P4252" s="26"/>
      <c r="Q4252" s="26"/>
      <c r="R4252" s="26"/>
      <c r="S4252" s="63"/>
      <c r="T4252" s="26"/>
      <c r="U4252" s="34"/>
      <c r="V4252" s="24"/>
      <c r="W4252" s="24"/>
      <c r="X4252" s="26"/>
      <c r="Y4252" s="26"/>
      <c r="Z4252" s="26"/>
      <c r="AA4252" s="26"/>
      <c r="AB4252" s="26"/>
      <c r="AC4252" s="26"/>
      <c r="AD4252" s="26"/>
    </row>
    <row r="4253" spans="1:30" x14ac:dyDescent="0.25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  <c r="N4253" s="26"/>
      <c r="O4253" s="26"/>
      <c r="P4253" s="26"/>
      <c r="Q4253" s="26"/>
      <c r="R4253" s="26"/>
      <c r="S4253" s="63"/>
      <c r="T4253" s="26"/>
      <c r="U4253" s="25"/>
      <c r="V4253" s="24"/>
      <c r="W4253" s="24"/>
      <c r="X4253" s="26"/>
      <c r="Y4253" s="26"/>
      <c r="Z4253" s="26"/>
      <c r="AA4253" s="26"/>
      <c r="AB4253" s="26"/>
      <c r="AC4253" s="26"/>
      <c r="AD4253" s="26"/>
    </row>
    <row r="4254" spans="1:30" x14ac:dyDescent="0.25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26"/>
      <c r="O4254" s="26"/>
      <c r="P4254" s="26"/>
      <c r="Q4254" s="26"/>
      <c r="R4254" s="26"/>
      <c r="S4254" s="63"/>
      <c r="T4254" s="26"/>
      <c r="U4254" s="25"/>
      <c r="V4254" s="24"/>
      <c r="W4254" s="24"/>
      <c r="X4254" s="26"/>
      <c r="Y4254" s="26"/>
      <c r="Z4254" s="26"/>
      <c r="AA4254" s="26"/>
      <c r="AB4254" s="26"/>
      <c r="AC4254" s="26"/>
      <c r="AD4254" s="26"/>
    </row>
    <row r="4255" spans="1:30" x14ac:dyDescent="0.25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26"/>
      <c r="O4255" s="26"/>
      <c r="P4255" s="26"/>
      <c r="Q4255" s="26"/>
      <c r="R4255" s="26"/>
      <c r="S4255" s="63"/>
      <c r="T4255" s="26"/>
      <c r="U4255" s="25"/>
      <c r="V4255" s="24"/>
      <c r="W4255" s="24"/>
      <c r="X4255" s="26"/>
      <c r="Y4255" s="26"/>
      <c r="Z4255" s="26"/>
      <c r="AA4255" s="26"/>
      <c r="AB4255" s="26"/>
      <c r="AC4255" s="26"/>
      <c r="AD4255" s="26"/>
    </row>
    <row r="4256" spans="1:30" x14ac:dyDescent="0.25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26"/>
      <c r="O4256" s="26"/>
      <c r="P4256" s="26"/>
      <c r="Q4256" s="26"/>
      <c r="R4256" s="26"/>
      <c r="S4256" s="63"/>
      <c r="T4256" s="26"/>
      <c r="U4256" s="25"/>
      <c r="V4256" s="24"/>
      <c r="W4256" s="24"/>
      <c r="X4256" s="26"/>
      <c r="Y4256" s="26"/>
      <c r="Z4256" s="26"/>
      <c r="AA4256" s="26"/>
      <c r="AB4256" s="26"/>
      <c r="AC4256" s="26"/>
      <c r="AD4256" s="26"/>
    </row>
    <row r="4257" spans="1:30" x14ac:dyDescent="0.25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  <c r="N4257" s="26"/>
      <c r="O4257" s="26"/>
      <c r="P4257" s="26"/>
      <c r="Q4257" s="26"/>
      <c r="R4257" s="26"/>
      <c r="S4257" s="63"/>
      <c r="T4257" s="26"/>
      <c r="U4257" s="25"/>
      <c r="V4257" s="24"/>
      <c r="W4257" s="24"/>
      <c r="X4257" s="26"/>
      <c r="Y4257" s="26"/>
      <c r="Z4257" s="26"/>
      <c r="AA4257" s="26"/>
      <c r="AB4257" s="26"/>
      <c r="AC4257" s="26"/>
      <c r="AD4257" s="26"/>
    </row>
    <row r="4258" spans="1:30" x14ac:dyDescent="0.25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26"/>
      <c r="O4258" s="26"/>
      <c r="P4258" s="26"/>
      <c r="Q4258" s="26"/>
      <c r="R4258" s="26"/>
      <c r="S4258" s="63"/>
      <c r="T4258" s="26"/>
      <c r="U4258" s="25"/>
      <c r="V4258" s="24"/>
      <c r="W4258" s="24"/>
      <c r="X4258" s="26"/>
      <c r="Y4258" s="26"/>
      <c r="Z4258" s="26"/>
      <c r="AA4258" s="26"/>
      <c r="AB4258" s="26"/>
      <c r="AC4258" s="26"/>
      <c r="AD4258" s="26"/>
    </row>
    <row r="4259" spans="1:30" x14ac:dyDescent="0.25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  <c r="N4259" s="26"/>
      <c r="O4259" s="26"/>
      <c r="P4259" s="26"/>
      <c r="Q4259" s="26"/>
      <c r="R4259" s="26"/>
      <c r="S4259" s="63"/>
      <c r="T4259" s="26"/>
      <c r="U4259" s="25"/>
      <c r="V4259" s="24"/>
      <c r="W4259" s="24"/>
      <c r="X4259" s="26"/>
      <c r="Y4259" s="26"/>
      <c r="Z4259" s="26"/>
      <c r="AA4259" s="26"/>
      <c r="AB4259" s="26"/>
      <c r="AC4259" s="26"/>
      <c r="AD4259" s="26"/>
    </row>
    <row r="4260" spans="1:30" x14ac:dyDescent="0.25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26"/>
      <c r="O4260" s="26"/>
      <c r="P4260" s="26"/>
      <c r="Q4260" s="26"/>
      <c r="R4260" s="26"/>
      <c r="S4260" s="63"/>
      <c r="T4260" s="26"/>
      <c r="U4260" s="25"/>
      <c r="V4260" s="24"/>
      <c r="W4260" s="24"/>
      <c r="X4260" s="26"/>
      <c r="Y4260" s="26"/>
      <c r="Z4260" s="26"/>
      <c r="AA4260" s="26"/>
      <c r="AB4260" s="26"/>
      <c r="AC4260" s="26"/>
      <c r="AD4260" s="26"/>
    </row>
    <row r="4261" spans="1:30" x14ac:dyDescent="0.25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  <c r="N4261" s="26"/>
      <c r="O4261" s="26"/>
      <c r="P4261" s="26"/>
      <c r="Q4261" s="26"/>
      <c r="R4261" s="26"/>
      <c r="S4261" s="63"/>
      <c r="T4261" s="26"/>
      <c r="U4261" s="25"/>
      <c r="V4261" s="24"/>
      <c r="W4261" s="24"/>
      <c r="X4261" s="26"/>
      <c r="Y4261" s="26"/>
      <c r="Z4261" s="26"/>
      <c r="AA4261" s="26"/>
      <c r="AB4261" s="26"/>
      <c r="AC4261" s="26"/>
      <c r="AD4261" s="26"/>
    </row>
    <row r="4262" spans="1:30" x14ac:dyDescent="0.25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26"/>
      <c r="O4262" s="26"/>
      <c r="P4262" s="26"/>
      <c r="Q4262" s="26"/>
      <c r="R4262" s="26"/>
      <c r="S4262" s="63"/>
      <c r="T4262" s="26"/>
      <c r="U4262" s="25"/>
      <c r="V4262" s="24"/>
      <c r="W4262" s="24"/>
      <c r="X4262" s="26"/>
      <c r="Y4262" s="26"/>
      <c r="Z4262" s="26"/>
      <c r="AA4262" s="26"/>
      <c r="AB4262" s="26"/>
      <c r="AC4262" s="26"/>
      <c r="AD4262" s="26"/>
    </row>
    <row r="4263" spans="1:30" x14ac:dyDescent="0.25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26"/>
      <c r="O4263" s="26"/>
      <c r="P4263" s="26"/>
      <c r="Q4263" s="26"/>
      <c r="R4263" s="26"/>
      <c r="S4263" s="63"/>
      <c r="T4263" s="26"/>
      <c r="U4263" s="25"/>
      <c r="V4263" s="24"/>
      <c r="W4263" s="24"/>
      <c r="X4263" s="26"/>
      <c r="Y4263" s="26"/>
      <c r="Z4263" s="26"/>
      <c r="AA4263" s="26"/>
      <c r="AB4263" s="26"/>
      <c r="AC4263" s="26"/>
      <c r="AD4263" s="26"/>
    </row>
    <row r="4264" spans="1:30" x14ac:dyDescent="0.25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26"/>
      <c r="O4264" s="26"/>
      <c r="P4264" s="26"/>
      <c r="Q4264" s="26"/>
      <c r="R4264" s="26"/>
      <c r="S4264" s="63"/>
      <c r="T4264" s="26"/>
      <c r="U4264" s="25"/>
      <c r="V4264" s="24"/>
      <c r="W4264" s="24"/>
      <c r="X4264" s="26"/>
      <c r="Y4264" s="26"/>
      <c r="Z4264" s="26"/>
      <c r="AA4264" s="26"/>
      <c r="AB4264" s="26"/>
      <c r="AC4264" s="26"/>
      <c r="AD4264" s="26"/>
    </row>
    <row r="4265" spans="1:30" x14ac:dyDescent="0.25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  <c r="N4265" s="26"/>
      <c r="O4265" s="26"/>
      <c r="P4265" s="26"/>
      <c r="Q4265" s="26"/>
      <c r="R4265" s="26"/>
      <c r="S4265" s="63"/>
      <c r="T4265" s="26"/>
      <c r="U4265" s="25"/>
      <c r="V4265" s="24"/>
      <c r="W4265" s="24"/>
      <c r="X4265" s="26"/>
      <c r="Y4265" s="26"/>
      <c r="Z4265" s="26"/>
      <c r="AA4265" s="26"/>
      <c r="AB4265" s="26"/>
      <c r="AC4265" s="26"/>
      <c r="AD4265" s="26"/>
    </row>
    <row r="4266" spans="1:30" x14ac:dyDescent="0.25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26"/>
      <c r="O4266" s="26"/>
      <c r="P4266" s="26"/>
      <c r="Q4266" s="26"/>
      <c r="R4266" s="26"/>
      <c r="S4266" s="63"/>
      <c r="T4266" s="26"/>
      <c r="U4266" s="25"/>
      <c r="V4266" s="24"/>
      <c r="W4266" s="24"/>
      <c r="X4266" s="26"/>
      <c r="Y4266" s="26"/>
      <c r="Z4266" s="26"/>
      <c r="AA4266" s="26"/>
      <c r="AB4266" s="26"/>
      <c r="AC4266" s="26"/>
      <c r="AD4266" s="26"/>
    </row>
    <row r="4267" spans="1:30" x14ac:dyDescent="0.25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  <c r="N4267" s="26"/>
      <c r="O4267" s="26"/>
      <c r="P4267" s="26"/>
      <c r="Q4267" s="26"/>
      <c r="R4267" s="26"/>
      <c r="S4267" s="63"/>
      <c r="T4267" s="26"/>
      <c r="U4267" s="34"/>
      <c r="V4267" s="24"/>
      <c r="W4267" s="24"/>
      <c r="X4267" s="26"/>
      <c r="Y4267" s="26"/>
      <c r="Z4267" s="26"/>
      <c r="AA4267" s="26"/>
      <c r="AB4267" s="26"/>
      <c r="AC4267" s="26"/>
      <c r="AD4267" s="26"/>
    </row>
    <row r="4268" spans="1:30" x14ac:dyDescent="0.25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26"/>
      <c r="O4268" s="26"/>
      <c r="P4268" s="26"/>
      <c r="Q4268" s="26"/>
      <c r="R4268" s="26"/>
      <c r="S4268" s="63"/>
      <c r="T4268" s="26"/>
      <c r="U4268" s="25"/>
      <c r="V4268" s="24"/>
      <c r="W4268" s="24"/>
      <c r="X4268" s="26"/>
      <c r="Y4268" s="26"/>
      <c r="Z4268" s="26"/>
      <c r="AA4268" s="26"/>
      <c r="AB4268" s="26"/>
      <c r="AC4268" s="26"/>
      <c r="AD4268" s="26"/>
    </row>
    <row r="4269" spans="1:30" x14ac:dyDescent="0.25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  <c r="N4269" s="26"/>
      <c r="O4269" s="26"/>
      <c r="P4269" s="26"/>
      <c r="Q4269" s="26"/>
      <c r="R4269" s="26"/>
      <c r="S4269" s="63"/>
      <c r="T4269" s="26"/>
      <c r="U4269" s="25"/>
      <c r="V4269" s="24"/>
      <c r="W4269" s="24"/>
      <c r="X4269" s="26"/>
      <c r="Y4269" s="26"/>
      <c r="Z4269" s="26"/>
      <c r="AA4269" s="26"/>
      <c r="AB4269" s="26"/>
      <c r="AC4269" s="26"/>
      <c r="AD4269" s="26"/>
    </row>
    <row r="4270" spans="1:30" x14ac:dyDescent="0.25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26"/>
      <c r="O4270" s="26"/>
      <c r="P4270" s="26"/>
      <c r="Q4270" s="26"/>
      <c r="R4270" s="26"/>
      <c r="S4270" s="63"/>
      <c r="T4270" s="26"/>
      <c r="U4270" s="25"/>
      <c r="V4270" s="24"/>
      <c r="W4270" s="24"/>
      <c r="X4270" s="26"/>
      <c r="Y4270" s="26"/>
      <c r="Z4270" s="26"/>
      <c r="AA4270" s="26"/>
      <c r="AB4270" s="26"/>
      <c r="AC4270" s="26"/>
      <c r="AD4270" s="26"/>
    </row>
    <row r="4271" spans="1:30" x14ac:dyDescent="0.25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  <c r="N4271" s="26"/>
      <c r="O4271" s="26"/>
      <c r="P4271" s="26"/>
      <c r="Q4271" s="26"/>
      <c r="R4271" s="26"/>
      <c r="S4271" s="63"/>
      <c r="T4271" s="26"/>
      <c r="U4271" s="25"/>
      <c r="V4271" s="24"/>
      <c r="W4271" s="24"/>
      <c r="X4271" s="26"/>
      <c r="Y4271" s="26"/>
      <c r="Z4271" s="26"/>
      <c r="AA4271" s="26"/>
      <c r="AB4271" s="26"/>
      <c r="AC4271" s="26"/>
      <c r="AD4271" s="26"/>
    </row>
    <row r="4272" spans="1:30" x14ac:dyDescent="0.25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26"/>
      <c r="O4272" s="26"/>
      <c r="P4272" s="26"/>
      <c r="Q4272" s="26"/>
      <c r="R4272" s="26"/>
      <c r="S4272" s="63"/>
      <c r="T4272" s="26"/>
      <c r="U4272" s="25"/>
      <c r="V4272" s="24"/>
      <c r="W4272" s="24"/>
      <c r="X4272" s="26"/>
      <c r="Y4272" s="26"/>
      <c r="Z4272" s="26"/>
      <c r="AA4272" s="26"/>
      <c r="AB4272" s="26"/>
      <c r="AC4272" s="26"/>
      <c r="AD4272" s="26"/>
    </row>
    <row r="4273" spans="1:30" x14ac:dyDescent="0.25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  <c r="N4273" s="26"/>
      <c r="O4273" s="26"/>
      <c r="P4273" s="26"/>
      <c r="Q4273" s="26"/>
      <c r="R4273" s="26"/>
      <c r="S4273" s="63"/>
      <c r="T4273" s="26"/>
      <c r="U4273" s="25"/>
      <c r="V4273" s="24"/>
      <c r="W4273" s="24"/>
      <c r="X4273" s="26"/>
      <c r="Y4273" s="26"/>
      <c r="Z4273" s="26"/>
      <c r="AA4273" s="26"/>
      <c r="AB4273" s="26"/>
      <c r="AC4273" s="26"/>
      <c r="AD4273" s="26"/>
    </row>
    <row r="4274" spans="1:30" x14ac:dyDescent="0.25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26"/>
      <c r="O4274" s="26"/>
      <c r="P4274" s="26"/>
      <c r="Q4274" s="26"/>
      <c r="R4274" s="26"/>
      <c r="S4274" s="63"/>
      <c r="T4274" s="26"/>
      <c r="U4274" s="25"/>
      <c r="V4274" s="24"/>
      <c r="W4274" s="24"/>
      <c r="X4274" s="26"/>
      <c r="Y4274" s="26"/>
      <c r="Z4274" s="26"/>
      <c r="AA4274" s="26"/>
      <c r="AB4274" s="26"/>
      <c r="AC4274" s="26"/>
      <c r="AD4274" s="26"/>
    </row>
    <row r="4275" spans="1:30" x14ac:dyDescent="0.25">
      <c r="A4275" s="26"/>
      <c r="B4275" s="26"/>
      <c r="C4275" s="26"/>
      <c r="D4275" s="26"/>
      <c r="E4275" s="26"/>
      <c r="F4275" s="26"/>
      <c r="G4275" s="26"/>
      <c r="H4275" s="26"/>
      <c r="I4275" s="26"/>
      <c r="J4275" s="26"/>
      <c r="K4275" s="26"/>
      <c r="L4275" s="26"/>
      <c r="M4275" s="26"/>
      <c r="N4275" s="26"/>
      <c r="O4275" s="26"/>
      <c r="P4275" s="26"/>
      <c r="Q4275" s="26"/>
      <c r="R4275" s="26"/>
      <c r="S4275" s="63"/>
      <c r="T4275" s="26"/>
      <c r="U4275" s="34"/>
      <c r="V4275" s="24"/>
      <c r="W4275" s="24"/>
      <c r="X4275" s="26"/>
      <c r="Y4275" s="26"/>
      <c r="Z4275" s="26"/>
      <c r="AA4275" s="26"/>
      <c r="AB4275" s="26"/>
      <c r="AC4275" s="26"/>
      <c r="AD4275" s="26"/>
    </row>
    <row r="4276" spans="1:30" x14ac:dyDescent="0.25">
      <c r="A4276" s="26"/>
      <c r="B4276" s="26"/>
      <c r="C4276" s="26"/>
      <c r="D4276" s="26"/>
      <c r="E4276" s="26"/>
      <c r="F4276" s="26"/>
      <c r="G4276" s="26"/>
      <c r="H4276" s="26"/>
      <c r="I4276" s="26"/>
      <c r="J4276" s="26"/>
      <c r="K4276" s="26"/>
      <c r="L4276" s="26"/>
      <c r="M4276" s="26"/>
      <c r="N4276" s="26"/>
      <c r="O4276" s="26"/>
      <c r="P4276" s="26"/>
      <c r="Q4276" s="26"/>
      <c r="R4276" s="26"/>
      <c r="S4276" s="63"/>
      <c r="T4276" s="26"/>
      <c r="U4276" s="34"/>
      <c r="V4276" s="24"/>
      <c r="W4276" s="24"/>
      <c r="X4276" s="26"/>
      <c r="Y4276" s="26"/>
      <c r="Z4276" s="26"/>
      <c r="AA4276" s="26"/>
      <c r="AB4276" s="26"/>
      <c r="AC4276" s="26"/>
      <c r="AD4276" s="26"/>
    </row>
    <row r="4277" spans="1:30" x14ac:dyDescent="0.25">
      <c r="A4277" s="26"/>
      <c r="B4277" s="26"/>
      <c r="C4277" s="26"/>
      <c r="D4277" s="26"/>
      <c r="E4277" s="26"/>
      <c r="F4277" s="26"/>
      <c r="G4277" s="26"/>
      <c r="H4277" s="26"/>
      <c r="I4277" s="26"/>
      <c r="J4277" s="26"/>
      <c r="K4277" s="26"/>
      <c r="L4277" s="26"/>
      <c r="M4277" s="26"/>
      <c r="N4277" s="26"/>
      <c r="O4277" s="26"/>
      <c r="P4277" s="26"/>
      <c r="Q4277" s="26"/>
      <c r="R4277" s="26"/>
      <c r="S4277" s="63"/>
      <c r="T4277" s="26"/>
      <c r="U4277" s="34"/>
      <c r="V4277" s="24"/>
      <c r="W4277" s="24"/>
      <c r="X4277" s="26"/>
      <c r="Y4277" s="26"/>
      <c r="Z4277" s="26"/>
      <c r="AA4277" s="26"/>
      <c r="AB4277" s="26"/>
      <c r="AC4277" s="26"/>
      <c r="AD4277" s="26"/>
    </row>
    <row r="4278" spans="1:30" x14ac:dyDescent="0.25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26"/>
      <c r="O4278" s="26"/>
      <c r="P4278" s="26"/>
      <c r="Q4278" s="26"/>
      <c r="R4278" s="26"/>
      <c r="S4278" s="63"/>
      <c r="T4278" s="26"/>
      <c r="U4278" s="25"/>
      <c r="V4278" s="24"/>
      <c r="W4278" s="24"/>
      <c r="X4278" s="26"/>
      <c r="Y4278" s="26"/>
      <c r="Z4278" s="26"/>
      <c r="AA4278" s="26"/>
      <c r="AB4278" s="26"/>
      <c r="AC4278" s="26"/>
      <c r="AD4278" s="26"/>
    </row>
    <row r="4279" spans="1:30" x14ac:dyDescent="0.25">
      <c r="A4279" s="26"/>
      <c r="B4279" s="26"/>
      <c r="C4279" s="26"/>
      <c r="D4279" s="26"/>
      <c r="E4279" s="26"/>
      <c r="F4279" s="26"/>
      <c r="G4279" s="26"/>
      <c r="H4279" s="26"/>
      <c r="I4279" s="26"/>
      <c r="J4279" s="26"/>
      <c r="K4279" s="26"/>
      <c r="L4279" s="26"/>
      <c r="M4279" s="26"/>
      <c r="N4279" s="26"/>
      <c r="O4279" s="26"/>
      <c r="P4279" s="26"/>
      <c r="Q4279" s="26"/>
      <c r="R4279" s="26"/>
      <c r="S4279" s="63"/>
      <c r="T4279" s="26"/>
      <c r="U4279" s="25"/>
      <c r="V4279" s="24"/>
      <c r="W4279" s="24"/>
      <c r="X4279" s="26"/>
      <c r="Y4279" s="26"/>
      <c r="Z4279" s="26"/>
      <c r="AA4279" s="26"/>
      <c r="AB4279" s="26"/>
      <c r="AC4279" s="26"/>
      <c r="AD4279" s="26"/>
    </row>
    <row r="4280" spans="1:30" x14ac:dyDescent="0.25">
      <c r="A4280" s="26"/>
      <c r="B4280" s="26"/>
      <c r="C4280" s="26"/>
      <c r="D4280" s="26"/>
      <c r="E4280" s="26"/>
      <c r="F4280" s="26"/>
      <c r="G4280" s="26"/>
      <c r="H4280" s="26"/>
      <c r="I4280" s="26"/>
      <c r="J4280" s="26"/>
      <c r="K4280" s="26"/>
      <c r="L4280" s="26"/>
      <c r="M4280" s="26"/>
      <c r="N4280" s="26"/>
      <c r="O4280" s="26"/>
      <c r="P4280" s="26"/>
      <c r="Q4280" s="26"/>
      <c r="R4280" s="26"/>
      <c r="S4280" s="63"/>
      <c r="T4280" s="26"/>
      <c r="U4280" s="25"/>
      <c r="V4280" s="24"/>
      <c r="W4280" s="24"/>
      <c r="X4280" s="26"/>
      <c r="Y4280" s="26"/>
      <c r="Z4280" s="26"/>
      <c r="AA4280" s="26"/>
      <c r="AB4280" s="26"/>
      <c r="AC4280" s="26"/>
      <c r="AD4280" s="26"/>
    </row>
    <row r="4281" spans="1:30" x14ac:dyDescent="0.25">
      <c r="A4281" s="26"/>
      <c r="B4281" s="26"/>
      <c r="C4281" s="26"/>
      <c r="D4281" s="26"/>
      <c r="E4281" s="26"/>
      <c r="F4281" s="26"/>
      <c r="G4281" s="26"/>
      <c r="H4281" s="26"/>
      <c r="I4281" s="26"/>
      <c r="J4281" s="26"/>
      <c r="K4281" s="26"/>
      <c r="L4281" s="26"/>
      <c r="M4281" s="26"/>
      <c r="N4281" s="26"/>
      <c r="O4281" s="26"/>
      <c r="P4281" s="26"/>
      <c r="Q4281" s="26"/>
      <c r="R4281" s="26"/>
      <c r="S4281" s="63"/>
      <c r="T4281" s="26"/>
      <c r="U4281" s="25"/>
      <c r="V4281" s="24"/>
      <c r="W4281" s="24"/>
      <c r="X4281" s="26"/>
      <c r="Y4281" s="26"/>
      <c r="Z4281" s="26"/>
      <c r="AA4281" s="26"/>
      <c r="AB4281" s="26"/>
      <c r="AC4281" s="26"/>
      <c r="AD4281" s="26"/>
    </row>
    <row r="4282" spans="1:30" x14ac:dyDescent="0.25">
      <c r="A4282" s="26"/>
      <c r="B4282" s="26"/>
      <c r="C4282" s="26"/>
      <c r="D4282" s="26"/>
      <c r="E4282" s="26"/>
      <c r="F4282" s="26"/>
      <c r="G4282" s="26"/>
      <c r="H4282" s="26"/>
      <c r="I4282" s="26"/>
      <c r="J4282" s="26"/>
      <c r="K4282" s="26"/>
      <c r="L4282" s="26"/>
      <c r="M4282" s="26"/>
      <c r="N4282" s="26"/>
      <c r="O4282" s="26"/>
      <c r="P4282" s="26"/>
      <c r="Q4282" s="26"/>
      <c r="R4282" s="26"/>
      <c r="S4282" s="63"/>
      <c r="T4282" s="26"/>
      <c r="U4282" s="25"/>
      <c r="V4282" s="24"/>
      <c r="W4282" s="24"/>
      <c r="X4282" s="26"/>
      <c r="Y4282" s="26"/>
      <c r="Z4282" s="26"/>
      <c r="AA4282" s="26"/>
      <c r="AB4282" s="26"/>
      <c r="AC4282" s="26"/>
      <c r="AD4282" s="26"/>
    </row>
    <row r="4283" spans="1:30" x14ac:dyDescent="0.25">
      <c r="A4283" s="26"/>
      <c r="B4283" s="26"/>
      <c r="C4283" s="26"/>
      <c r="D4283" s="26"/>
      <c r="E4283" s="26"/>
      <c r="F4283" s="26"/>
      <c r="G4283" s="26"/>
      <c r="H4283" s="26"/>
      <c r="I4283" s="26"/>
      <c r="J4283" s="26"/>
      <c r="K4283" s="26"/>
      <c r="L4283" s="26"/>
      <c r="M4283" s="26"/>
      <c r="N4283" s="26"/>
      <c r="O4283" s="26"/>
      <c r="P4283" s="26"/>
      <c r="Q4283" s="26"/>
      <c r="R4283" s="26"/>
      <c r="S4283" s="63"/>
      <c r="T4283" s="26"/>
      <c r="U4283" s="25"/>
      <c r="V4283" s="24"/>
      <c r="W4283" s="24"/>
      <c r="X4283" s="26"/>
      <c r="Y4283" s="26"/>
      <c r="Z4283" s="26"/>
      <c r="AA4283" s="26"/>
      <c r="AB4283" s="26"/>
      <c r="AC4283" s="26"/>
      <c r="AD4283" s="26"/>
    </row>
    <row r="4284" spans="1:30" x14ac:dyDescent="0.25">
      <c r="A4284" s="26"/>
      <c r="B4284" s="26"/>
      <c r="C4284" s="26"/>
      <c r="D4284" s="26"/>
      <c r="E4284" s="26"/>
      <c r="F4284" s="26"/>
      <c r="G4284" s="26"/>
      <c r="H4284" s="26"/>
      <c r="I4284" s="26"/>
      <c r="J4284" s="26"/>
      <c r="K4284" s="26"/>
      <c r="L4284" s="26"/>
      <c r="M4284" s="26"/>
      <c r="N4284" s="26"/>
      <c r="O4284" s="26"/>
      <c r="P4284" s="26"/>
      <c r="Q4284" s="26"/>
      <c r="R4284" s="26"/>
      <c r="S4284" s="63"/>
      <c r="T4284" s="26"/>
      <c r="U4284" s="34"/>
      <c r="V4284" s="24"/>
      <c r="W4284" s="24"/>
      <c r="X4284" s="26"/>
      <c r="Y4284" s="26"/>
      <c r="Z4284" s="26"/>
      <c r="AA4284" s="26"/>
      <c r="AB4284" s="26"/>
      <c r="AC4284" s="26"/>
      <c r="AD4284" s="26"/>
    </row>
    <row r="4285" spans="1:30" x14ac:dyDescent="0.25">
      <c r="A4285" s="26"/>
      <c r="B4285" s="26"/>
      <c r="C4285" s="26"/>
      <c r="D4285" s="26"/>
      <c r="E4285" s="26"/>
      <c r="F4285" s="26"/>
      <c r="G4285" s="26"/>
      <c r="H4285" s="26"/>
      <c r="I4285" s="26"/>
      <c r="J4285" s="26"/>
      <c r="K4285" s="26"/>
      <c r="L4285" s="26"/>
      <c r="M4285" s="26"/>
      <c r="N4285" s="26"/>
      <c r="O4285" s="26"/>
      <c r="P4285" s="26"/>
      <c r="Q4285" s="26"/>
      <c r="R4285" s="26"/>
      <c r="S4285" s="63"/>
      <c r="T4285" s="26"/>
      <c r="U4285" s="25"/>
      <c r="V4285" s="24"/>
      <c r="W4285" s="24"/>
      <c r="X4285" s="26"/>
      <c r="Y4285" s="26"/>
      <c r="Z4285" s="26"/>
      <c r="AA4285" s="26"/>
      <c r="AB4285" s="26"/>
      <c r="AC4285" s="26"/>
      <c r="AD4285" s="26"/>
    </row>
    <row r="4286" spans="1:30" x14ac:dyDescent="0.25">
      <c r="A4286" s="26"/>
      <c r="B4286" s="26"/>
      <c r="C4286" s="26"/>
      <c r="D4286" s="26"/>
      <c r="E4286" s="26"/>
      <c r="F4286" s="26"/>
      <c r="G4286" s="26"/>
      <c r="H4286" s="26"/>
      <c r="I4286" s="26"/>
      <c r="J4286" s="26"/>
      <c r="K4286" s="26"/>
      <c r="L4286" s="26"/>
      <c r="M4286" s="26"/>
      <c r="N4286" s="26"/>
      <c r="O4286" s="26"/>
      <c r="P4286" s="26"/>
      <c r="Q4286" s="26"/>
      <c r="R4286" s="26"/>
      <c r="S4286" s="63"/>
      <c r="T4286" s="26"/>
      <c r="U4286" s="25"/>
      <c r="V4286" s="24"/>
      <c r="W4286" s="24"/>
      <c r="X4286" s="26"/>
      <c r="Y4286" s="26"/>
      <c r="Z4286" s="26"/>
      <c r="AA4286" s="26"/>
      <c r="AB4286" s="26"/>
      <c r="AC4286" s="26"/>
      <c r="AD4286" s="26"/>
    </row>
    <row r="4287" spans="1:30" x14ac:dyDescent="0.25">
      <c r="A4287" s="26"/>
      <c r="B4287" s="26"/>
      <c r="C4287" s="26"/>
      <c r="D4287" s="26"/>
      <c r="E4287" s="26"/>
      <c r="F4287" s="26"/>
      <c r="G4287" s="26"/>
      <c r="H4287" s="26"/>
      <c r="I4287" s="26"/>
      <c r="J4287" s="26"/>
      <c r="K4287" s="26"/>
      <c r="L4287" s="26"/>
      <c r="M4287" s="26"/>
      <c r="N4287" s="26"/>
      <c r="O4287" s="26"/>
      <c r="P4287" s="26"/>
      <c r="Q4287" s="26"/>
      <c r="R4287" s="26"/>
      <c r="S4287" s="63"/>
      <c r="T4287" s="26"/>
      <c r="U4287" s="25"/>
      <c r="V4287" s="24"/>
      <c r="W4287" s="24"/>
      <c r="X4287" s="26"/>
      <c r="Y4287" s="26"/>
      <c r="Z4287" s="26"/>
      <c r="AA4287" s="26"/>
      <c r="AB4287" s="26"/>
      <c r="AC4287" s="26"/>
      <c r="AD4287" s="26"/>
    </row>
    <row r="4288" spans="1:30" x14ac:dyDescent="0.25">
      <c r="A4288" s="26"/>
      <c r="B4288" s="26"/>
      <c r="C4288" s="26"/>
      <c r="D4288" s="26"/>
      <c r="E4288" s="26"/>
      <c r="F4288" s="26"/>
      <c r="G4288" s="26"/>
      <c r="H4288" s="26"/>
      <c r="I4288" s="26"/>
      <c r="J4288" s="26"/>
      <c r="K4288" s="26"/>
      <c r="L4288" s="26"/>
      <c r="M4288" s="26"/>
      <c r="N4288" s="26"/>
      <c r="O4288" s="26"/>
      <c r="P4288" s="26"/>
      <c r="Q4288" s="26"/>
      <c r="R4288" s="26"/>
      <c r="S4288" s="63"/>
      <c r="T4288" s="26"/>
      <c r="U4288" s="25"/>
      <c r="V4288" s="24"/>
      <c r="W4288" s="24"/>
      <c r="X4288" s="26"/>
      <c r="Y4288" s="26"/>
      <c r="Z4288" s="26"/>
      <c r="AA4288" s="26"/>
      <c r="AB4288" s="26"/>
      <c r="AC4288" s="26"/>
      <c r="AD4288" s="26"/>
    </row>
    <row r="4289" spans="1:30" x14ac:dyDescent="0.25">
      <c r="A4289" s="26"/>
      <c r="B4289" s="26"/>
      <c r="C4289" s="26"/>
      <c r="D4289" s="26"/>
      <c r="E4289" s="26"/>
      <c r="F4289" s="26"/>
      <c r="G4289" s="26"/>
      <c r="H4289" s="26"/>
      <c r="I4289" s="26"/>
      <c r="J4289" s="26"/>
      <c r="K4289" s="26"/>
      <c r="L4289" s="26"/>
      <c r="M4289" s="26"/>
      <c r="N4289" s="26"/>
      <c r="O4289" s="26"/>
      <c r="P4289" s="26"/>
      <c r="Q4289" s="26"/>
      <c r="R4289" s="26"/>
      <c r="S4289" s="63"/>
      <c r="T4289" s="26"/>
      <c r="U4289" s="25"/>
      <c r="V4289" s="24"/>
      <c r="W4289" s="24"/>
      <c r="X4289" s="26"/>
      <c r="Y4289" s="26"/>
      <c r="Z4289" s="26"/>
      <c r="AA4289" s="26"/>
      <c r="AB4289" s="26"/>
      <c r="AC4289" s="26"/>
      <c r="AD4289" s="26"/>
    </row>
    <row r="4290" spans="1:30" x14ac:dyDescent="0.25">
      <c r="A4290" s="26"/>
      <c r="B4290" s="26"/>
      <c r="C4290" s="26"/>
      <c r="D4290" s="26"/>
      <c r="E4290" s="26"/>
      <c r="F4290" s="26"/>
      <c r="G4290" s="26"/>
      <c r="H4290" s="26"/>
      <c r="I4290" s="26"/>
      <c r="J4290" s="26"/>
      <c r="K4290" s="26"/>
      <c r="L4290" s="26"/>
      <c r="M4290" s="26"/>
      <c r="N4290" s="26"/>
      <c r="O4290" s="26"/>
      <c r="P4290" s="26"/>
      <c r="Q4290" s="26"/>
      <c r="R4290" s="26"/>
      <c r="S4290" s="63"/>
      <c r="T4290" s="26"/>
      <c r="U4290" s="25"/>
      <c r="V4290" s="24"/>
      <c r="W4290" s="24"/>
      <c r="X4290" s="26"/>
      <c r="Y4290" s="26"/>
      <c r="Z4290" s="26"/>
      <c r="AA4290" s="26"/>
      <c r="AB4290" s="26"/>
      <c r="AC4290" s="26"/>
      <c r="AD4290" s="26"/>
    </row>
    <row r="4291" spans="1:30" x14ac:dyDescent="0.25">
      <c r="A4291" s="26"/>
      <c r="B4291" s="26"/>
      <c r="C4291" s="26"/>
      <c r="D4291" s="26"/>
      <c r="E4291" s="26"/>
      <c r="F4291" s="26"/>
      <c r="G4291" s="26"/>
      <c r="H4291" s="26"/>
      <c r="I4291" s="26"/>
      <c r="J4291" s="26"/>
      <c r="K4291" s="26"/>
      <c r="L4291" s="26"/>
      <c r="M4291" s="26"/>
      <c r="N4291" s="26"/>
      <c r="O4291" s="26"/>
      <c r="P4291" s="26"/>
      <c r="Q4291" s="26"/>
      <c r="R4291" s="26"/>
      <c r="S4291" s="63"/>
      <c r="T4291" s="26"/>
      <c r="U4291" s="25"/>
      <c r="V4291" s="24"/>
      <c r="W4291" s="24"/>
      <c r="X4291" s="26"/>
      <c r="Y4291" s="26"/>
      <c r="Z4291" s="26"/>
      <c r="AA4291" s="26"/>
      <c r="AB4291" s="26"/>
      <c r="AC4291" s="26"/>
      <c r="AD4291" s="26"/>
    </row>
    <row r="4292" spans="1:30" x14ac:dyDescent="0.25">
      <c r="A4292" s="26"/>
      <c r="B4292" s="26"/>
      <c r="C4292" s="26"/>
      <c r="D4292" s="26"/>
      <c r="E4292" s="26"/>
      <c r="F4292" s="26"/>
      <c r="G4292" s="26"/>
      <c r="H4292" s="26"/>
      <c r="I4292" s="26"/>
      <c r="J4292" s="26"/>
      <c r="K4292" s="26"/>
      <c r="L4292" s="26"/>
      <c r="M4292" s="26"/>
      <c r="N4292" s="26"/>
      <c r="O4292" s="26"/>
      <c r="P4292" s="26"/>
      <c r="Q4292" s="26"/>
      <c r="R4292" s="26"/>
      <c r="S4292" s="63"/>
      <c r="T4292" s="26"/>
      <c r="U4292" s="25"/>
      <c r="V4292" s="24"/>
      <c r="W4292" s="24"/>
      <c r="X4292" s="26"/>
      <c r="Y4292" s="26"/>
      <c r="Z4292" s="26"/>
      <c r="AA4292" s="26"/>
      <c r="AB4292" s="26"/>
      <c r="AC4292" s="26"/>
      <c r="AD4292" s="26"/>
    </row>
    <row r="4293" spans="1:30" x14ac:dyDescent="0.25">
      <c r="A4293" s="26"/>
      <c r="B4293" s="26"/>
      <c r="C4293" s="26"/>
      <c r="D4293" s="26"/>
      <c r="E4293" s="26"/>
      <c r="F4293" s="26"/>
      <c r="G4293" s="26"/>
      <c r="H4293" s="26"/>
      <c r="I4293" s="26"/>
      <c r="J4293" s="26"/>
      <c r="K4293" s="26"/>
      <c r="L4293" s="26"/>
      <c r="M4293" s="26"/>
      <c r="N4293" s="26"/>
      <c r="O4293" s="26"/>
      <c r="P4293" s="26"/>
      <c r="Q4293" s="26"/>
      <c r="R4293" s="26"/>
      <c r="S4293" s="63"/>
      <c r="T4293" s="26"/>
      <c r="U4293" s="34"/>
      <c r="V4293" s="24"/>
      <c r="W4293" s="24"/>
      <c r="X4293" s="26"/>
      <c r="Y4293" s="26"/>
      <c r="Z4293" s="26"/>
      <c r="AA4293" s="26"/>
      <c r="AB4293" s="26"/>
      <c r="AC4293" s="26"/>
      <c r="AD4293" s="26"/>
    </row>
    <row r="4294" spans="1:30" x14ac:dyDescent="0.25">
      <c r="A4294" s="26"/>
      <c r="B4294" s="26"/>
      <c r="C4294" s="26"/>
      <c r="D4294" s="26"/>
      <c r="E4294" s="26"/>
      <c r="F4294" s="26"/>
      <c r="G4294" s="26"/>
      <c r="H4294" s="26"/>
      <c r="I4294" s="26"/>
      <c r="J4294" s="26"/>
      <c r="K4294" s="26"/>
      <c r="L4294" s="26"/>
      <c r="M4294" s="26"/>
      <c r="N4294" s="26"/>
      <c r="O4294" s="26"/>
      <c r="P4294" s="26"/>
      <c r="Q4294" s="26"/>
      <c r="R4294" s="26"/>
      <c r="S4294" s="63"/>
      <c r="T4294" s="26"/>
      <c r="U4294" s="25"/>
      <c r="V4294" s="24"/>
      <c r="W4294" s="24"/>
      <c r="X4294" s="26"/>
      <c r="Y4294" s="26"/>
      <c r="Z4294" s="26"/>
      <c r="AA4294" s="26"/>
      <c r="AB4294" s="26"/>
      <c r="AC4294" s="26"/>
      <c r="AD4294" s="26"/>
    </row>
    <row r="4295" spans="1:30" x14ac:dyDescent="0.25">
      <c r="A4295" s="26"/>
      <c r="B4295" s="26"/>
      <c r="C4295" s="26"/>
      <c r="D4295" s="26"/>
      <c r="E4295" s="26"/>
      <c r="F4295" s="26"/>
      <c r="G4295" s="26"/>
      <c r="H4295" s="26"/>
      <c r="I4295" s="26"/>
      <c r="J4295" s="26"/>
      <c r="K4295" s="26"/>
      <c r="L4295" s="26"/>
      <c r="M4295" s="26"/>
      <c r="N4295" s="26"/>
      <c r="O4295" s="26"/>
      <c r="P4295" s="26"/>
      <c r="Q4295" s="26"/>
      <c r="R4295" s="26"/>
      <c r="S4295" s="63"/>
      <c r="T4295" s="26"/>
      <c r="U4295" s="34"/>
      <c r="V4295" s="24"/>
      <c r="W4295" s="24"/>
      <c r="X4295" s="26"/>
      <c r="Y4295" s="26"/>
      <c r="Z4295" s="26"/>
      <c r="AA4295" s="26"/>
      <c r="AB4295" s="26"/>
      <c r="AC4295" s="26"/>
      <c r="AD4295" s="26"/>
    </row>
    <row r="4296" spans="1:30" x14ac:dyDescent="0.25">
      <c r="A4296" s="26"/>
      <c r="B4296" s="26"/>
      <c r="C4296" s="26"/>
      <c r="D4296" s="26"/>
      <c r="E4296" s="26"/>
      <c r="F4296" s="26"/>
      <c r="G4296" s="26"/>
      <c r="H4296" s="26"/>
      <c r="I4296" s="26"/>
      <c r="J4296" s="26"/>
      <c r="K4296" s="26"/>
      <c r="L4296" s="26"/>
      <c r="M4296" s="26"/>
      <c r="N4296" s="26"/>
      <c r="O4296" s="26"/>
      <c r="P4296" s="26"/>
      <c r="Q4296" s="26"/>
      <c r="R4296" s="26"/>
      <c r="S4296" s="63"/>
      <c r="T4296" s="26"/>
      <c r="U4296" s="25"/>
      <c r="V4296" s="24"/>
      <c r="W4296" s="24"/>
      <c r="X4296" s="26"/>
      <c r="Y4296" s="26"/>
      <c r="Z4296" s="26"/>
      <c r="AA4296" s="26"/>
      <c r="AB4296" s="26"/>
      <c r="AC4296" s="26"/>
      <c r="AD4296" s="26"/>
    </row>
    <row r="4297" spans="1:30" x14ac:dyDescent="0.25">
      <c r="A4297" s="26"/>
      <c r="B4297" s="26"/>
      <c r="C4297" s="26"/>
      <c r="D4297" s="26"/>
      <c r="E4297" s="26"/>
      <c r="F4297" s="26"/>
      <c r="G4297" s="26"/>
      <c r="H4297" s="26"/>
      <c r="I4297" s="26"/>
      <c r="J4297" s="26"/>
      <c r="K4297" s="26"/>
      <c r="L4297" s="26"/>
      <c r="M4297" s="26"/>
      <c r="N4297" s="26"/>
      <c r="O4297" s="26"/>
      <c r="P4297" s="26"/>
      <c r="Q4297" s="26"/>
      <c r="R4297" s="26"/>
      <c r="S4297" s="63"/>
      <c r="T4297" s="26"/>
      <c r="U4297" s="25"/>
      <c r="V4297" s="24"/>
      <c r="W4297" s="24"/>
      <c r="X4297" s="26"/>
      <c r="Y4297" s="26"/>
      <c r="Z4297" s="26"/>
      <c r="AA4297" s="26"/>
      <c r="AB4297" s="26"/>
      <c r="AC4297" s="26"/>
      <c r="AD4297" s="26"/>
    </row>
    <row r="4298" spans="1:30" x14ac:dyDescent="0.25">
      <c r="A4298" s="26"/>
      <c r="B4298" s="26"/>
      <c r="C4298" s="26"/>
      <c r="D4298" s="26"/>
      <c r="E4298" s="26"/>
      <c r="F4298" s="26"/>
      <c r="G4298" s="26"/>
      <c r="H4298" s="26"/>
      <c r="I4298" s="26"/>
      <c r="J4298" s="26"/>
      <c r="K4298" s="26"/>
      <c r="L4298" s="26"/>
      <c r="M4298" s="26"/>
      <c r="N4298" s="26"/>
      <c r="O4298" s="26"/>
      <c r="P4298" s="26"/>
      <c r="Q4298" s="26"/>
      <c r="R4298" s="26"/>
      <c r="S4298" s="63"/>
      <c r="T4298" s="26"/>
      <c r="U4298" s="34"/>
      <c r="V4298" s="24"/>
      <c r="W4298" s="24"/>
      <c r="X4298" s="26"/>
      <c r="Y4298" s="26"/>
      <c r="Z4298" s="26"/>
      <c r="AA4298" s="26"/>
      <c r="AB4298" s="26"/>
      <c r="AC4298" s="26"/>
      <c r="AD4298" s="26"/>
    </row>
    <row r="4299" spans="1:30" x14ac:dyDescent="0.25">
      <c r="A4299" s="26"/>
      <c r="B4299" s="26"/>
      <c r="C4299" s="26"/>
      <c r="D4299" s="26"/>
      <c r="E4299" s="26"/>
      <c r="F4299" s="26"/>
      <c r="G4299" s="26"/>
      <c r="H4299" s="26"/>
      <c r="I4299" s="26"/>
      <c r="J4299" s="26"/>
      <c r="K4299" s="26"/>
      <c r="L4299" s="26"/>
      <c r="M4299" s="26"/>
      <c r="N4299" s="26"/>
      <c r="O4299" s="26"/>
      <c r="P4299" s="26"/>
      <c r="Q4299" s="26"/>
      <c r="R4299" s="26"/>
      <c r="S4299" s="63"/>
      <c r="T4299" s="26"/>
      <c r="U4299" s="34"/>
      <c r="V4299" s="24"/>
      <c r="W4299" s="24"/>
      <c r="X4299" s="26"/>
      <c r="Y4299" s="26"/>
      <c r="Z4299" s="26"/>
      <c r="AA4299" s="26"/>
      <c r="AB4299" s="26"/>
      <c r="AC4299" s="26"/>
      <c r="AD4299" s="26"/>
    </row>
    <row r="4300" spans="1:30" x14ac:dyDescent="0.25">
      <c r="A4300" s="26"/>
      <c r="B4300" s="26"/>
      <c r="C4300" s="26"/>
      <c r="D4300" s="26"/>
      <c r="E4300" s="26"/>
      <c r="F4300" s="26"/>
      <c r="G4300" s="26"/>
      <c r="H4300" s="26"/>
      <c r="I4300" s="26"/>
      <c r="J4300" s="26"/>
      <c r="K4300" s="26"/>
      <c r="L4300" s="26"/>
      <c r="M4300" s="26"/>
      <c r="N4300" s="26"/>
      <c r="O4300" s="26"/>
      <c r="P4300" s="26"/>
      <c r="Q4300" s="26"/>
      <c r="R4300" s="26"/>
      <c r="S4300" s="63"/>
      <c r="T4300" s="26"/>
      <c r="U4300" s="25"/>
      <c r="V4300" s="24"/>
      <c r="W4300" s="24"/>
      <c r="X4300" s="26"/>
      <c r="Y4300" s="26"/>
      <c r="Z4300" s="26"/>
      <c r="AA4300" s="26"/>
      <c r="AB4300" s="26"/>
      <c r="AC4300" s="26"/>
      <c r="AD4300" s="26"/>
    </row>
    <row r="4301" spans="1:30" x14ac:dyDescent="0.25">
      <c r="A4301" s="26"/>
      <c r="B4301" s="26"/>
      <c r="C4301" s="26"/>
      <c r="D4301" s="26"/>
      <c r="E4301" s="26"/>
      <c r="F4301" s="26"/>
      <c r="G4301" s="26"/>
      <c r="H4301" s="26"/>
      <c r="I4301" s="26"/>
      <c r="J4301" s="26"/>
      <c r="K4301" s="26"/>
      <c r="L4301" s="26"/>
      <c r="M4301" s="26"/>
      <c r="N4301" s="26"/>
      <c r="O4301" s="26"/>
      <c r="P4301" s="26"/>
      <c r="Q4301" s="26"/>
      <c r="R4301" s="26"/>
      <c r="S4301" s="63"/>
      <c r="T4301" s="26"/>
      <c r="U4301" s="25"/>
      <c r="V4301" s="24"/>
      <c r="W4301" s="24"/>
      <c r="X4301" s="26"/>
      <c r="Y4301" s="26"/>
      <c r="Z4301" s="26"/>
      <c r="AA4301" s="26"/>
      <c r="AB4301" s="26"/>
      <c r="AC4301" s="26"/>
      <c r="AD4301" s="26"/>
    </row>
    <row r="4302" spans="1:30" x14ac:dyDescent="0.25">
      <c r="A4302" s="26"/>
      <c r="B4302" s="26"/>
      <c r="C4302" s="26"/>
      <c r="D4302" s="26"/>
      <c r="E4302" s="26"/>
      <c r="F4302" s="26"/>
      <c r="G4302" s="26"/>
      <c r="H4302" s="26"/>
      <c r="I4302" s="26"/>
      <c r="J4302" s="26"/>
      <c r="K4302" s="26"/>
      <c r="L4302" s="26"/>
      <c r="M4302" s="26"/>
      <c r="N4302" s="26"/>
      <c r="O4302" s="26"/>
      <c r="P4302" s="26"/>
      <c r="Q4302" s="26"/>
      <c r="R4302" s="26"/>
      <c r="S4302" s="63"/>
      <c r="T4302" s="26"/>
      <c r="U4302" s="25"/>
      <c r="V4302" s="24"/>
      <c r="W4302" s="24"/>
      <c r="X4302" s="26"/>
      <c r="Y4302" s="26"/>
      <c r="Z4302" s="26"/>
      <c r="AA4302" s="26"/>
      <c r="AB4302" s="26"/>
      <c r="AC4302" s="26"/>
      <c r="AD4302" s="26"/>
    </row>
    <row r="4303" spans="1:30" x14ac:dyDescent="0.25">
      <c r="A4303" s="26"/>
      <c r="B4303" s="26"/>
      <c r="C4303" s="26"/>
      <c r="D4303" s="26"/>
      <c r="E4303" s="26"/>
      <c r="F4303" s="26"/>
      <c r="G4303" s="26"/>
      <c r="H4303" s="26"/>
      <c r="I4303" s="26"/>
      <c r="J4303" s="26"/>
      <c r="K4303" s="26"/>
      <c r="L4303" s="26"/>
      <c r="M4303" s="26"/>
      <c r="N4303" s="26"/>
      <c r="O4303" s="26"/>
      <c r="P4303" s="26"/>
      <c r="Q4303" s="26"/>
      <c r="R4303" s="26"/>
      <c r="S4303" s="63"/>
      <c r="T4303" s="26"/>
      <c r="U4303" s="25"/>
      <c r="V4303" s="24"/>
      <c r="W4303" s="24"/>
      <c r="X4303" s="26"/>
      <c r="Y4303" s="26"/>
      <c r="Z4303" s="26"/>
      <c r="AA4303" s="26"/>
      <c r="AB4303" s="26"/>
      <c r="AC4303" s="26"/>
      <c r="AD4303" s="26"/>
    </row>
    <row r="4304" spans="1:30" x14ac:dyDescent="0.25">
      <c r="A4304" s="26"/>
      <c r="B4304" s="26"/>
      <c r="C4304" s="26"/>
      <c r="D4304" s="26"/>
      <c r="E4304" s="26"/>
      <c r="F4304" s="26"/>
      <c r="G4304" s="26"/>
      <c r="H4304" s="26"/>
      <c r="I4304" s="26"/>
      <c r="J4304" s="26"/>
      <c r="K4304" s="26"/>
      <c r="L4304" s="26"/>
      <c r="M4304" s="26"/>
      <c r="N4304" s="26"/>
      <c r="O4304" s="26"/>
      <c r="P4304" s="26"/>
      <c r="Q4304" s="26"/>
      <c r="R4304" s="26"/>
      <c r="S4304" s="63"/>
      <c r="T4304" s="26"/>
      <c r="U4304" s="25"/>
      <c r="V4304" s="24"/>
      <c r="W4304" s="24"/>
      <c r="X4304" s="26"/>
      <c r="Y4304" s="26"/>
      <c r="Z4304" s="26"/>
      <c r="AA4304" s="26"/>
      <c r="AB4304" s="26"/>
      <c r="AC4304" s="26"/>
      <c r="AD4304" s="26"/>
    </row>
    <row r="4305" spans="1:30" x14ac:dyDescent="0.25">
      <c r="A4305" s="26"/>
      <c r="B4305" s="26"/>
      <c r="C4305" s="26"/>
      <c r="D4305" s="26"/>
      <c r="E4305" s="26"/>
      <c r="F4305" s="26"/>
      <c r="G4305" s="26"/>
      <c r="H4305" s="26"/>
      <c r="I4305" s="26"/>
      <c r="J4305" s="26"/>
      <c r="K4305" s="26"/>
      <c r="L4305" s="26"/>
      <c r="M4305" s="26"/>
      <c r="N4305" s="26"/>
      <c r="O4305" s="26"/>
      <c r="P4305" s="26"/>
      <c r="Q4305" s="26"/>
      <c r="R4305" s="26"/>
      <c r="S4305" s="63"/>
      <c r="T4305" s="26"/>
      <c r="U4305" s="25"/>
      <c r="V4305" s="24"/>
      <c r="W4305" s="24"/>
      <c r="X4305" s="26"/>
      <c r="Y4305" s="26"/>
      <c r="Z4305" s="26"/>
      <c r="AA4305" s="26"/>
      <c r="AB4305" s="26"/>
      <c r="AC4305" s="26"/>
      <c r="AD4305" s="26"/>
    </row>
    <row r="4306" spans="1:30" x14ac:dyDescent="0.25">
      <c r="A4306" s="26"/>
      <c r="B4306" s="26"/>
      <c r="C4306" s="26"/>
      <c r="D4306" s="26"/>
      <c r="E4306" s="26"/>
      <c r="F4306" s="26"/>
      <c r="G4306" s="26"/>
      <c r="H4306" s="26"/>
      <c r="I4306" s="26"/>
      <c r="J4306" s="26"/>
      <c r="K4306" s="26"/>
      <c r="L4306" s="26"/>
      <c r="M4306" s="26"/>
      <c r="N4306" s="26"/>
      <c r="O4306" s="26"/>
      <c r="P4306" s="26"/>
      <c r="Q4306" s="26"/>
      <c r="R4306" s="26"/>
      <c r="S4306" s="63"/>
      <c r="T4306" s="26"/>
      <c r="U4306" s="25"/>
      <c r="V4306" s="24"/>
      <c r="W4306" s="24"/>
      <c r="X4306" s="26"/>
      <c r="Y4306" s="26"/>
      <c r="Z4306" s="26"/>
      <c r="AA4306" s="26"/>
      <c r="AB4306" s="26"/>
      <c r="AC4306" s="26"/>
      <c r="AD4306" s="26"/>
    </row>
    <row r="4307" spans="1:30" x14ac:dyDescent="0.25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  <c r="N4307" s="26"/>
      <c r="O4307" s="26"/>
      <c r="P4307" s="26"/>
      <c r="Q4307" s="26"/>
      <c r="R4307" s="26"/>
      <c r="S4307" s="63"/>
      <c r="T4307" s="26"/>
      <c r="U4307" s="25"/>
      <c r="V4307" s="24"/>
      <c r="W4307" s="24"/>
      <c r="X4307" s="26"/>
      <c r="Y4307" s="26"/>
      <c r="Z4307" s="26"/>
      <c r="AA4307" s="26"/>
      <c r="AB4307" s="26"/>
      <c r="AC4307" s="26"/>
      <c r="AD4307" s="26"/>
    </row>
    <row r="4308" spans="1:30" x14ac:dyDescent="0.25">
      <c r="A4308" s="26"/>
      <c r="B4308" s="26"/>
      <c r="C4308" s="26"/>
      <c r="D4308" s="26"/>
      <c r="E4308" s="26"/>
      <c r="F4308" s="26"/>
      <c r="G4308" s="26"/>
      <c r="H4308" s="26"/>
      <c r="I4308" s="26"/>
      <c r="J4308" s="26"/>
      <c r="K4308" s="26"/>
      <c r="L4308" s="26"/>
      <c r="M4308" s="26"/>
      <c r="N4308" s="26"/>
      <c r="O4308" s="26"/>
      <c r="P4308" s="26"/>
      <c r="Q4308" s="26"/>
      <c r="R4308" s="26"/>
      <c r="S4308" s="63"/>
      <c r="T4308" s="26"/>
      <c r="U4308" s="25"/>
      <c r="V4308" s="24"/>
      <c r="W4308" s="24"/>
      <c r="X4308" s="26"/>
      <c r="Y4308" s="26"/>
      <c r="Z4308" s="26"/>
      <c r="AA4308" s="26"/>
      <c r="AB4308" s="26"/>
      <c r="AC4308" s="26"/>
      <c r="AD4308" s="26"/>
    </row>
    <row r="4309" spans="1:30" x14ac:dyDescent="0.25">
      <c r="A4309" s="26"/>
      <c r="B4309" s="26"/>
      <c r="C4309" s="26"/>
      <c r="D4309" s="26"/>
      <c r="E4309" s="26"/>
      <c r="F4309" s="26"/>
      <c r="G4309" s="26"/>
      <c r="H4309" s="26"/>
      <c r="I4309" s="26"/>
      <c r="J4309" s="26"/>
      <c r="K4309" s="26"/>
      <c r="L4309" s="26"/>
      <c r="M4309" s="26"/>
      <c r="N4309" s="26"/>
      <c r="O4309" s="26"/>
      <c r="P4309" s="26"/>
      <c r="Q4309" s="26"/>
      <c r="R4309" s="26"/>
      <c r="S4309" s="63"/>
      <c r="T4309" s="26"/>
      <c r="U4309" s="25"/>
      <c r="V4309" s="24"/>
      <c r="W4309" s="24"/>
      <c r="X4309" s="26"/>
      <c r="Y4309" s="26"/>
      <c r="Z4309" s="26"/>
      <c r="AA4309" s="26"/>
      <c r="AB4309" s="26"/>
      <c r="AC4309" s="26"/>
      <c r="AD4309" s="26"/>
    </row>
    <row r="4310" spans="1:30" x14ac:dyDescent="0.25">
      <c r="A4310" s="26"/>
      <c r="B4310" s="26"/>
      <c r="C4310" s="26"/>
      <c r="D4310" s="26"/>
      <c r="E4310" s="26"/>
      <c r="F4310" s="26"/>
      <c r="G4310" s="26"/>
      <c r="H4310" s="26"/>
      <c r="I4310" s="26"/>
      <c r="J4310" s="26"/>
      <c r="K4310" s="26"/>
      <c r="L4310" s="26"/>
      <c r="M4310" s="26"/>
      <c r="N4310" s="26"/>
      <c r="O4310" s="26"/>
      <c r="P4310" s="26"/>
      <c r="Q4310" s="26"/>
      <c r="R4310" s="26"/>
      <c r="S4310" s="63"/>
      <c r="T4310" s="26"/>
      <c r="U4310" s="25"/>
      <c r="V4310" s="24"/>
      <c r="W4310" s="24"/>
      <c r="X4310" s="26"/>
      <c r="Y4310" s="26"/>
      <c r="Z4310" s="26"/>
      <c r="AA4310" s="26"/>
      <c r="AB4310" s="26"/>
      <c r="AC4310" s="26"/>
      <c r="AD4310" s="26"/>
    </row>
    <row r="4311" spans="1:30" x14ac:dyDescent="0.25">
      <c r="A4311" s="26"/>
      <c r="B4311" s="26"/>
      <c r="C4311" s="26"/>
      <c r="D4311" s="26"/>
      <c r="E4311" s="26"/>
      <c r="F4311" s="26"/>
      <c r="G4311" s="26"/>
      <c r="H4311" s="26"/>
      <c r="I4311" s="26"/>
      <c r="J4311" s="26"/>
      <c r="K4311" s="26"/>
      <c r="L4311" s="26"/>
      <c r="M4311" s="26"/>
      <c r="N4311" s="26"/>
      <c r="O4311" s="26"/>
      <c r="P4311" s="26"/>
      <c r="Q4311" s="26"/>
      <c r="R4311" s="26"/>
      <c r="S4311" s="63"/>
      <c r="T4311" s="26"/>
      <c r="U4311" s="25"/>
      <c r="V4311" s="24"/>
      <c r="W4311" s="24"/>
      <c r="X4311" s="26"/>
      <c r="Y4311" s="26"/>
      <c r="Z4311" s="26"/>
      <c r="AA4311" s="26"/>
      <c r="AB4311" s="26"/>
      <c r="AC4311" s="26"/>
      <c r="AD4311" s="26"/>
    </row>
    <row r="4312" spans="1:30" x14ac:dyDescent="0.25">
      <c r="A4312" s="26"/>
      <c r="B4312" s="26"/>
      <c r="C4312" s="26"/>
      <c r="D4312" s="26"/>
      <c r="E4312" s="26"/>
      <c r="F4312" s="26"/>
      <c r="G4312" s="26"/>
      <c r="H4312" s="26"/>
      <c r="I4312" s="26"/>
      <c r="J4312" s="26"/>
      <c r="K4312" s="26"/>
      <c r="L4312" s="26"/>
      <c r="M4312" s="26"/>
      <c r="N4312" s="26"/>
      <c r="O4312" s="26"/>
      <c r="P4312" s="26"/>
      <c r="Q4312" s="26"/>
      <c r="R4312" s="26"/>
      <c r="S4312" s="63"/>
      <c r="T4312" s="26"/>
      <c r="U4312" s="25"/>
      <c r="V4312" s="24"/>
      <c r="W4312" s="24"/>
      <c r="X4312" s="26"/>
      <c r="Y4312" s="26"/>
      <c r="Z4312" s="26"/>
      <c r="AA4312" s="26"/>
      <c r="AB4312" s="26"/>
      <c r="AC4312" s="26"/>
      <c r="AD4312" s="26"/>
    </row>
    <row r="4313" spans="1:30" x14ac:dyDescent="0.25">
      <c r="A4313" s="26"/>
      <c r="B4313" s="26"/>
      <c r="C4313" s="26"/>
      <c r="D4313" s="26"/>
      <c r="E4313" s="26"/>
      <c r="F4313" s="26"/>
      <c r="G4313" s="26"/>
      <c r="H4313" s="26"/>
      <c r="I4313" s="26"/>
      <c r="J4313" s="26"/>
      <c r="K4313" s="26"/>
      <c r="L4313" s="26"/>
      <c r="M4313" s="26"/>
      <c r="N4313" s="26"/>
      <c r="O4313" s="26"/>
      <c r="P4313" s="26"/>
      <c r="Q4313" s="26"/>
      <c r="R4313" s="26"/>
      <c r="S4313" s="63"/>
      <c r="T4313" s="26"/>
      <c r="U4313" s="25"/>
      <c r="V4313" s="24"/>
      <c r="W4313" s="24"/>
      <c r="X4313" s="26"/>
      <c r="Y4313" s="26"/>
      <c r="Z4313" s="26"/>
      <c r="AA4313" s="26"/>
      <c r="AB4313" s="26"/>
      <c r="AC4313" s="26"/>
      <c r="AD4313" s="26"/>
    </row>
    <row r="4314" spans="1:30" x14ac:dyDescent="0.25">
      <c r="A4314" s="26"/>
      <c r="B4314" s="26"/>
      <c r="C4314" s="26"/>
      <c r="D4314" s="26"/>
      <c r="E4314" s="26"/>
      <c r="F4314" s="26"/>
      <c r="G4314" s="26"/>
      <c r="H4314" s="26"/>
      <c r="I4314" s="26"/>
      <c r="J4314" s="26"/>
      <c r="K4314" s="26"/>
      <c r="L4314" s="26"/>
      <c r="M4314" s="26"/>
      <c r="N4314" s="26"/>
      <c r="O4314" s="26"/>
      <c r="P4314" s="26"/>
      <c r="Q4314" s="26"/>
      <c r="R4314" s="26"/>
      <c r="S4314" s="63"/>
      <c r="T4314" s="26"/>
      <c r="U4314" s="25"/>
      <c r="V4314" s="24"/>
      <c r="W4314" s="24"/>
      <c r="X4314" s="26"/>
      <c r="Y4314" s="26"/>
      <c r="Z4314" s="26"/>
      <c r="AA4314" s="26"/>
      <c r="AB4314" s="26"/>
      <c r="AC4314" s="26"/>
      <c r="AD4314" s="26"/>
    </row>
    <row r="4315" spans="1:30" x14ac:dyDescent="0.25">
      <c r="A4315" s="26"/>
      <c r="B4315" s="26"/>
      <c r="C4315" s="26"/>
      <c r="D4315" s="26"/>
      <c r="E4315" s="26"/>
      <c r="F4315" s="26"/>
      <c r="G4315" s="26"/>
      <c r="H4315" s="26"/>
      <c r="I4315" s="26"/>
      <c r="J4315" s="26"/>
      <c r="K4315" s="26"/>
      <c r="L4315" s="26"/>
      <c r="M4315" s="26"/>
      <c r="N4315" s="26"/>
      <c r="O4315" s="26"/>
      <c r="P4315" s="26"/>
      <c r="Q4315" s="26"/>
      <c r="R4315" s="26"/>
      <c r="S4315" s="63"/>
      <c r="T4315" s="26"/>
      <c r="U4315" s="25"/>
      <c r="V4315" s="24"/>
      <c r="W4315" s="24"/>
      <c r="X4315" s="26"/>
      <c r="Y4315" s="26"/>
      <c r="Z4315" s="26"/>
      <c r="AA4315" s="26"/>
      <c r="AB4315" s="26"/>
      <c r="AC4315" s="26"/>
      <c r="AD4315" s="26"/>
    </row>
    <row r="4316" spans="1:30" x14ac:dyDescent="0.25">
      <c r="A4316" s="26"/>
      <c r="B4316" s="26"/>
      <c r="C4316" s="26"/>
      <c r="D4316" s="26"/>
      <c r="E4316" s="26"/>
      <c r="F4316" s="26"/>
      <c r="G4316" s="26"/>
      <c r="H4316" s="26"/>
      <c r="I4316" s="26"/>
      <c r="J4316" s="26"/>
      <c r="K4316" s="26"/>
      <c r="L4316" s="26"/>
      <c r="M4316" s="26"/>
      <c r="N4316" s="26"/>
      <c r="O4316" s="26"/>
      <c r="P4316" s="26"/>
      <c r="Q4316" s="26"/>
      <c r="R4316" s="26"/>
      <c r="S4316" s="63"/>
      <c r="T4316" s="26"/>
      <c r="U4316" s="25"/>
      <c r="V4316" s="24"/>
      <c r="W4316" s="24"/>
      <c r="X4316" s="26"/>
      <c r="Y4316" s="26"/>
      <c r="Z4316" s="26"/>
      <c r="AA4316" s="26"/>
      <c r="AB4316" s="26"/>
      <c r="AC4316" s="26"/>
      <c r="AD4316" s="26"/>
    </row>
    <row r="4317" spans="1:30" x14ac:dyDescent="0.25">
      <c r="A4317" s="26"/>
      <c r="B4317" s="26"/>
      <c r="C4317" s="26"/>
      <c r="D4317" s="26"/>
      <c r="E4317" s="26"/>
      <c r="F4317" s="26"/>
      <c r="G4317" s="26"/>
      <c r="H4317" s="26"/>
      <c r="I4317" s="26"/>
      <c r="J4317" s="26"/>
      <c r="K4317" s="26"/>
      <c r="L4317" s="26"/>
      <c r="M4317" s="26"/>
      <c r="N4317" s="26"/>
      <c r="O4317" s="26"/>
      <c r="P4317" s="26"/>
      <c r="Q4317" s="26"/>
      <c r="R4317" s="26"/>
      <c r="S4317" s="63"/>
      <c r="T4317" s="26"/>
      <c r="U4317" s="25"/>
      <c r="V4317" s="24"/>
      <c r="W4317" s="24"/>
      <c r="X4317" s="26"/>
      <c r="Y4317" s="26"/>
      <c r="Z4317" s="26"/>
      <c r="AA4317" s="26"/>
      <c r="AB4317" s="26"/>
      <c r="AC4317" s="26"/>
      <c r="AD4317" s="26"/>
    </row>
    <row r="4318" spans="1:30" x14ac:dyDescent="0.25">
      <c r="A4318" s="26"/>
      <c r="B4318" s="26"/>
      <c r="C4318" s="26"/>
      <c r="D4318" s="26"/>
      <c r="E4318" s="26"/>
      <c r="F4318" s="26"/>
      <c r="G4318" s="26"/>
      <c r="H4318" s="26"/>
      <c r="I4318" s="26"/>
      <c r="J4318" s="26"/>
      <c r="K4318" s="26"/>
      <c r="L4318" s="26"/>
      <c r="M4318" s="26"/>
      <c r="N4318" s="26"/>
      <c r="O4318" s="26"/>
      <c r="P4318" s="26"/>
      <c r="Q4318" s="26"/>
      <c r="R4318" s="26"/>
      <c r="S4318" s="63"/>
      <c r="T4318" s="26"/>
      <c r="U4318" s="25"/>
      <c r="V4318" s="24"/>
      <c r="W4318" s="24"/>
      <c r="X4318" s="26"/>
      <c r="Y4318" s="26"/>
      <c r="Z4318" s="26"/>
      <c r="AA4318" s="26"/>
      <c r="AB4318" s="26"/>
      <c r="AC4318" s="26"/>
      <c r="AD4318" s="26"/>
    </row>
    <row r="4319" spans="1:30" x14ac:dyDescent="0.25">
      <c r="A4319" s="26"/>
      <c r="B4319" s="26"/>
      <c r="C4319" s="26"/>
      <c r="D4319" s="26"/>
      <c r="E4319" s="26"/>
      <c r="F4319" s="26"/>
      <c r="G4319" s="26"/>
      <c r="H4319" s="26"/>
      <c r="I4319" s="26"/>
      <c r="J4319" s="26"/>
      <c r="K4319" s="26"/>
      <c r="L4319" s="26"/>
      <c r="M4319" s="26"/>
      <c r="N4319" s="26"/>
      <c r="O4319" s="26"/>
      <c r="P4319" s="26"/>
      <c r="Q4319" s="26"/>
      <c r="R4319" s="26"/>
      <c r="S4319" s="63"/>
      <c r="T4319" s="26"/>
      <c r="U4319" s="25"/>
      <c r="V4319" s="24"/>
      <c r="W4319" s="24"/>
      <c r="X4319" s="26"/>
      <c r="Y4319" s="26"/>
      <c r="Z4319" s="26"/>
      <c r="AA4319" s="26"/>
      <c r="AB4319" s="26"/>
      <c r="AC4319" s="26"/>
      <c r="AD4319" s="26"/>
    </row>
    <row r="4320" spans="1:30" x14ac:dyDescent="0.25">
      <c r="A4320" s="26"/>
      <c r="B4320" s="26"/>
      <c r="C4320" s="26"/>
      <c r="D4320" s="26"/>
      <c r="E4320" s="26"/>
      <c r="F4320" s="26"/>
      <c r="G4320" s="26"/>
      <c r="H4320" s="26"/>
      <c r="I4320" s="26"/>
      <c r="J4320" s="26"/>
      <c r="K4320" s="26"/>
      <c r="L4320" s="26"/>
      <c r="M4320" s="26"/>
      <c r="N4320" s="26"/>
      <c r="O4320" s="26"/>
      <c r="P4320" s="26"/>
      <c r="Q4320" s="26"/>
      <c r="R4320" s="26"/>
      <c r="S4320" s="63"/>
      <c r="T4320" s="26"/>
      <c r="U4320" s="25"/>
      <c r="V4320" s="24"/>
      <c r="W4320" s="24"/>
      <c r="X4320" s="26"/>
      <c r="Y4320" s="26"/>
      <c r="Z4320" s="26"/>
      <c r="AA4320" s="26"/>
      <c r="AB4320" s="26"/>
      <c r="AC4320" s="26"/>
      <c r="AD4320" s="26"/>
    </row>
    <row r="4321" spans="1:30" x14ac:dyDescent="0.25">
      <c r="A4321" s="26"/>
      <c r="B4321" s="26"/>
      <c r="C4321" s="26"/>
      <c r="D4321" s="26"/>
      <c r="E4321" s="26"/>
      <c r="F4321" s="26"/>
      <c r="G4321" s="26"/>
      <c r="H4321" s="26"/>
      <c r="I4321" s="26"/>
      <c r="J4321" s="26"/>
      <c r="K4321" s="26"/>
      <c r="L4321" s="26"/>
      <c r="M4321" s="26"/>
      <c r="N4321" s="26"/>
      <c r="O4321" s="26"/>
      <c r="P4321" s="26"/>
      <c r="Q4321" s="26"/>
      <c r="R4321" s="26"/>
      <c r="S4321" s="63"/>
      <c r="T4321" s="26"/>
      <c r="U4321" s="33"/>
      <c r="V4321" s="24"/>
      <c r="W4321" s="24"/>
      <c r="X4321" s="26"/>
      <c r="Y4321" s="26"/>
      <c r="Z4321" s="26"/>
      <c r="AA4321" s="26"/>
      <c r="AB4321" s="26"/>
      <c r="AC4321" s="26"/>
      <c r="AD4321" s="26"/>
    </row>
    <row r="4322" spans="1:30" x14ac:dyDescent="0.25">
      <c r="A4322" s="26"/>
      <c r="B4322" s="26"/>
      <c r="C4322" s="26"/>
      <c r="D4322" s="26"/>
      <c r="E4322" s="26"/>
      <c r="F4322" s="26"/>
      <c r="G4322" s="26"/>
      <c r="H4322" s="26"/>
      <c r="I4322" s="26"/>
      <c r="J4322" s="26"/>
      <c r="K4322" s="26"/>
      <c r="L4322" s="26"/>
      <c r="M4322" s="26"/>
      <c r="N4322" s="26"/>
      <c r="O4322" s="26"/>
      <c r="P4322" s="26"/>
      <c r="Q4322" s="26"/>
      <c r="R4322" s="26"/>
      <c r="S4322" s="63"/>
      <c r="T4322" s="26"/>
      <c r="U4322" s="33"/>
      <c r="V4322" s="24"/>
      <c r="W4322" s="24"/>
      <c r="X4322" s="26"/>
      <c r="Y4322" s="26"/>
      <c r="Z4322" s="26"/>
      <c r="AA4322" s="26"/>
      <c r="AB4322" s="26"/>
      <c r="AC4322" s="26"/>
      <c r="AD4322" s="26"/>
    </row>
    <row r="4323" spans="1:30" x14ac:dyDescent="0.25">
      <c r="A4323" s="26"/>
      <c r="B4323" s="26"/>
      <c r="C4323" s="26"/>
      <c r="D4323" s="26"/>
      <c r="E4323" s="26"/>
      <c r="F4323" s="26"/>
      <c r="G4323" s="26"/>
      <c r="H4323" s="26"/>
      <c r="I4323" s="26"/>
      <c r="J4323" s="26"/>
      <c r="K4323" s="26"/>
      <c r="L4323" s="26"/>
      <c r="M4323" s="26"/>
      <c r="N4323" s="26"/>
      <c r="O4323" s="26"/>
      <c r="P4323" s="26"/>
      <c r="Q4323" s="26"/>
      <c r="R4323" s="26"/>
      <c r="S4323" s="63"/>
      <c r="T4323" s="26"/>
      <c r="U4323" s="25"/>
      <c r="V4323" s="24"/>
      <c r="W4323" s="24"/>
      <c r="X4323" s="26"/>
      <c r="Y4323" s="26"/>
      <c r="Z4323" s="26"/>
      <c r="AA4323" s="26"/>
      <c r="AB4323" s="26"/>
      <c r="AC4323" s="26"/>
      <c r="AD4323" s="26"/>
    </row>
    <row r="4324" spans="1:30" x14ac:dyDescent="0.25">
      <c r="A4324" s="26"/>
      <c r="B4324" s="26"/>
      <c r="C4324" s="26"/>
      <c r="D4324" s="26"/>
      <c r="E4324" s="26"/>
      <c r="F4324" s="26"/>
      <c r="G4324" s="26"/>
      <c r="H4324" s="26"/>
      <c r="I4324" s="26"/>
      <c r="J4324" s="26"/>
      <c r="K4324" s="26"/>
      <c r="L4324" s="26"/>
      <c r="M4324" s="26"/>
      <c r="N4324" s="26"/>
      <c r="O4324" s="26"/>
      <c r="P4324" s="26"/>
      <c r="Q4324" s="26"/>
      <c r="R4324" s="26"/>
      <c r="S4324" s="63"/>
      <c r="T4324" s="26"/>
      <c r="U4324" s="25"/>
      <c r="V4324" s="24"/>
      <c r="W4324" s="24"/>
      <c r="X4324" s="26"/>
      <c r="Y4324" s="26"/>
      <c r="Z4324" s="26"/>
      <c r="AA4324" s="26"/>
      <c r="AB4324" s="26"/>
      <c r="AC4324" s="26"/>
      <c r="AD4324" s="26"/>
    </row>
    <row r="4325" spans="1:30" x14ac:dyDescent="0.25">
      <c r="A4325" s="26"/>
      <c r="B4325" s="26"/>
      <c r="C4325" s="26"/>
      <c r="D4325" s="26"/>
      <c r="E4325" s="26"/>
      <c r="F4325" s="26"/>
      <c r="G4325" s="26"/>
      <c r="H4325" s="26"/>
      <c r="I4325" s="26"/>
      <c r="J4325" s="26"/>
      <c r="K4325" s="26"/>
      <c r="L4325" s="26"/>
      <c r="M4325" s="26"/>
      <c r="N4325" s="26"/>
      <c r="O4325" s="26"/>
      <c r="P4325" s="26"/>
      <c r="Q4325" s="26"/>
      <c r="R4325" s="26"/>
      <c r="S4325" s="63"/>
      <c r="T4325" s="26"/>
      <c r="U4325" s="25"/>
      <c r="V4325" s="24"/>
      <c r="W4325" s="24"/>
      <c r="X4325" s="26"/>
      <c r="Y4325" s="26"/>
      <c r="Z4325" s="26"/>
      <c r="AA4325" s="26"/>
      <c r="AB4325" s="26"/>
      <c r="AC4325" s="26"/>
      <c r="AD4325" s="26"/>
    </row>
    <row r="4326" spans="1:30" x14ac:dyDescent="0.25">
      <c r="A4326" s="26"/>
      <c r="B4326" s="26"/>
      <c r="C4326" s="26"/>
      <c r="D4326" s="26"/>
      <c r="E4326" s="26"/>
      <c r="F4326" s="26"/>
      <c r="G4326" s="26"/>
      <c r="H4326" s="26"/>
      <c r="I4326" s="26"/>
      <c r="J4326" s="26"/>
      <c r="K4326" s="26"/>
      <c r="L4326" s="26"/>
      <c r="M4326" s="26"/>
      <c r="N4326" s="26"/>
      <c r="O4326" s="26"/>
      <c r="P4326" s="26"/>
      <c r="Q4326" s="26"/>
      <c r="R4326" s="26"/>
      <c r="S4326" s="63"/>
      <c r="T4326" s="26"/>
      <c r="U4326" s="33"/>
      <c r="V4326" s="24"/>
      <c r="W4326" s="24"/>
      <c r="X4326" s="26"/>
      <c r="Y4326" s="26"/>
      <c r="Z4326" s="26"/>
      <c r="AA4326" s="26"/>
      <c r="AB4326" s="26"/>
      <c r="AC4326" s="26"/>
      <c r="AD4326" s="26"/>
    </row>
    <row r="4327" spans="1:30" x14ac:dyDescent="0.25">
      <c r="A4327" s="26"/>
      <c r="B4327" s="26"/>
      <c r="C4327" s="26"/>
      <c r="D4327" s="26"/>
      <c r="E4327" s="26"/>
      <c r="F4327" s="26"/>
      <c r="G4327" s="26"/>
      <c r="H4327" s="26"/>
      <c r="I4327" s="26"/>
      <c r="J4327" s="26"/>
      <c r="K4327" s="26"/>
      <c r="L4327" s="26"/>
      <c r="M4327" s="26"/>
      <c r="N4327" s="26"/>
      <c r="O4327" s="26"/>
      <c r="P4327" s="26"/>
      <c r="Q4327" s="26"/>
      <c r="R4327" s="26"/>
      <c r="S4327" s="63"/>
      <c r="T4327" s="26"/>
      <c r="U4327" s="33"/>
      <c r="V4327" s="24"/>
      <c r="W4327" s="24"/>
      <c r="X4327" s="26"/>
      <c r="Y4327" s="26"/>
      <c r="Z4327" s="26"/>
      <c r="AA4327" s="26"/>
      <c r="AB4327" s="26"/>
      <c r="AC4327" s="26"/>
      <c r="AD4327" s="26"/>
    </row>
    <row r="4328" spans="1:30" x14ac:dyDescent="0.25">
      <c r="A4328" s="26"/>
      <c r="B4328" s="26"/>
      <c r="C4328" s="26"/>
      <c r="D4328" s="26"/>
      <c r="E4328" s="26"/>
      <c r="F4328" s="26"/>
      <c r="G4328" s="26"/>
      <c r="H4328" s="26"/>
      <c r="I4328" s="26"/>
      <c r="J4328" s="26"/>
      <c r="K4328" s="26"/>
      <c r="L4328" s="26"/>
      <c r="M4328" s="26"/>
      <c r="N4328" s="26"/>
      <c r="O4328" s="26"/>
      <c r="P4328" s="26"/>
      <c r="Q4328" s="26"/>
      <c r="R4328" s="26"/>
      <c r="S4328" s="63"/>
      <c r="T4328" s="26"/>
      <c r="U4328" s="25"/>
      <c r="V4328" s="24"/>
      <c r="W4328" s="24"/>
      <c r="X4328" s="26"/>
      <c r="Y4328" s="26"/>
      <c r="Z4328" s="26"/>
      <c r="AA4328" s="26"/>
      <c r="AB4328" s="26"/>
      <c r="AC4328" s="26"/>
      <c r="AD4328" s="26"/>
    </row>
    <row r="4329" spans="1:30" x14ac:dyDescent="0.25">
      <c r="A4329" s="26"/>
      <c r="B4329" s="26"/>
      <c r="C4329" s="26"/>
      <c r="D4329" s="26"/>
      <c r="E4329" s="26"/>
      <c r="F4329" s="26"/>
      <c r="G4329" s="26"/>
      <c r="H4329" s="26"/>
      <c r="I4329" s="26"/>
      <c r="J4329" s="26"/>
      <c r="K4329" s="26"/>
      <c r="L4329" s="26"/>
      <c r="M4329" s="26"/>
      <c r="N4329" s="26"/>
      <c r="O4329" s="26"/>
      <c r="P4329" s="26"/>
      <c r="Q4329" s="26"/>
      <c r="R4329" s="26"/>
      <c r="S4329" s="63"/>
      <c r="T4329" s="26"/>
      <c r="U4329" s="33"/>
      <c r="V4329" s="24"/>
      <c r="W4329" s="24"/>
      <c r="X4329" s="26"/>
      <c r="Y4329" s="26"/>
      <c r="Z4329" s="26"/>
      <c r="AA4329" s="26"/>
      <c r="AB4329" s="26"/>
      <c r="AC4329" s="26"/>
      <c r="AD4329" s="26"/>
    </row>
    <row r="4330" spans="1:30" x14ac:dyDescent="0.25">
      <c r="A4330" s="26"/>
      <c r="B4330" s="26"/>
      <c r="C4330" s="26"/>
      <c r="D4330" s="26"/>
      <c r="E4330" s="26"/>
      <c r="F4330" s="26"/>
      <c r="G4330" s="26"/>
      <c r="H4330" s="26"/>
      <c r="I4330" s="26"/>
      <c r="J4330" s="26"/>
      <c r="K4330" s="26"/>
      <c r="L4330" s="26"/>
      <c r="M4330" s="26"/>
      <c r="N4330" s="26"/>
      <c r="O4330" s="26"/>
      <c r="P4330" s="26"/>
      <c r="Q4330" s="26"/>
      <c r="R4330" s="26"/>
      <c r="S4330" s="63"/>
      <c r="T4330" s="26"/>
      <c r="U4330" s="33"/>
      <c r="V4330" s="24"/>
      <c r="W4330" s="24"/>
      <c r="X4330" s="26"/>
      <c r="Y4330" s="26"/>
      <c r="Z4330" s="26"/>
      <c r="AA4330" s="26"/>
      <c r="AB4330" s="26"/>
      <c r="AC4330" s="26"/>
      <c r="AD4330" s="26"/>
    </row>
    <row r="4331" spans="1:30" x14ac:dyDescent="0.25">
      <c r="A4331" s="26"/>
      <c r="B4331" s="26"/>
      <c r="C4331" s="26"/>
      <c r="D4331" s="26"/>
      <c r="E4331" s="26"/>
      <c r="F4331" s="26"/>
      <c r="G4331" s="26"/>
      <c r="H4331" s="26"/>
      <c r="I4331" s="26"/>
      <c r="J4331" s="26"/>
      <c r="K4331" s="26"/>
      <c r="L4331" s="26"/>
      <c r="M4331" s="26"/>
      <c r="N4331" s="26"/>
      <c r="O4331" s="26"/>
      <c r="P4331" s="26"/>
      <c r="Q4331" s="26"/>
      <c r="R4331" s="26"/>
      <c r="S4331" s="63"/>
      <c r="T4331" s="26"/>
      <c r="U4331" s="33"/>
      <c r="V4331" s="24"/>
      <c r="W4331" s="24"/>
      <c r="X4331" s="26"/>
      <c r="Y4331" s="26"/>
      <c r="Z4331" s="26"/>
      <c r="AA4331" s="26"/>
      <c r="AB4331" s="26"/>
      <c r="AC4331" s="26"/>
      <c r="AD4331" s="26"/>
    </row>
    <row r="4332" spans="1:30" x14ac:dyDescent="0.25">
      <c r="A4332" s="26"/>
      <c r="B4332" s="26"/>
      <c r="C4332" s="26"/>
      <c r="D4332" s="26"/>
      <c r="E4332" s="26"/>
      <c r="F4332" s="26"/>
      <c r="G4332" s="26"/>
      <c r="H4332" s="26"/>
      <c r="I4332" s="26"/>
      <c r="J4332" s="26"/>
      <c r="K4332" s="26"/>
      <c r="L4332" s="26"/>
      <c r="M4332" s="26"/>
      <c r="N4332" s="26"/>
      <c r="O4332" s="26"/>
      <c r="P4332" s="26"/>
      <c r="Q4332" s="26"/>
      <c r="R4332" s="26"/>
      <c r="S4332" s="63"/>
      <c r="T4332" s="26"/>
      <c r="U4332" s="33"/>
      <c r="V4332" s="24"/>
      <c r="W4332" s="24"/>
      <c r="X4332" s="26"/>
      <c r="Y4332" s="26"/>
      <c r="Z4332" s="26"/>
      <c r="AA4332" s="26"/>
      <c r="AB4332" s="26"/>
      <c r="AC4332" s="26"/>
      <c r="AD4332" s="26"/>
    </row>
    <row r="4333" spans="1:30" x14ac:dyDescent="0.25">
      <c r="A4333" s="26"/>
      <c r="B4333" s="26"/>
      <c r="C4333" s="26"/>
      <c r="D4333" s="26"/>
      <c r="E4333" s="26"/>
      <c r="F4333" s="26"/>
      <c r="G4333" s="26"/>
      <c r="H4333" s="26"/>
      <c r="I4333" s="26"/>
      <c r="J4333" s="26"/>
      <c r="K4333" s="26"/>
      <c r="L4333" s="26"/>
      <c r="M4333" s="26"/>
      <c r="N4333" s="26"/>
      <c r="O4333" s="26"/>
      <c r="P4333" s="26"/>
      <c r="Q4333" s="26"/>
      <c r="R4333" s="26"/>
      <c r="S4333" s="63"/>
      <c r="T4333" s="26"/>
      <c r="U4333" s="25"/>
      <c r="V4333" s="24"/>
      <c r="W4333" s="24"/>
      <c r="X4333" s="26"/>
      <c r="Y4333" s="26"/>
      <c r="Z4333" s="26"/>
      <c r="AA4333" s="26"/>
      <c r="AB4333" s="26"/>
      <c r="AC4333" s="26"/>
      <c r="AD4333" s="26"/>
    </row>
    <row r="4334" spans="1:30" x14ac:dyDescent="0.25">
      <c r="A4334" s="26"/>
      <c r="B4334" s="26"/>
      <c r="C4334" s="26"/>
      <c r="D4334" s="26"/>
      <c r="E4334" s="26"/>
      <c r="F4334" s="26"/>
      <c r="G4334" s="26"/>
      <c r="H4334" s="26"/>
      <c r="I4334" s="26"/>
      <c r="J4334" s="26"/>
      <c r="K4334" s="26"/>
      <c r="L4334" s="26"/>
      <c r="M4334" s="26"/>
      <c r="N4334" s="26"/>
      <c r="O4334" s="26"/>
      <c r="P4334" s="26"/>
      <c r="Q4334" s="26"/>
      <c r="R4334" s="26"/>
      <c r="S4334" s="63"/>
      <c r="T4334" s="26"/>
      <c r="U4334" s="33"/>
      <c r="V4334" s="24"/>
      <c r="W4334" s="24"/>
      <c r="X4334" s="26"/>
      <c r="Y4334" s="26"/>
      <c r="Z4334" s="26"/>
      <c r="AA4334" s="26"/>
      <c r="AB4334" s="26"/>
      <c r="AC4334" s="26"/>
      <c r="AD4334" s="26"/>
    </row>
    <row r="4335" spans="1:30" x14ac:dyDescent="0.25">
      <c r="A4335" s="26"/>
      <c r="B4335" s="26"/>
      <c r="C4335" s="26"/>
      <c r="D4335" s="26"/>
      <c r="E4335" s="26"/>
      <c r="F4335" s="26"/>
      <c r="G4335" s="26"/>
      <c r="H4335" s="26"/>
      <c r="I4335" s="26"/>
      <c r="J4335" s="26"/>
      <c r="K4335" s="26"/>
      <c r="L4335" s="26"/>
      <c r="M4335" s="26"/>
      <c r="N4335" s="26"/>
      <c r="O4335" s="26"/>
      <c r="P4335" s="26"/>
      <c r="Q4335" s="26"/>
      <c r="R4335" s="26"/>
      <c r="S4335" s="63"/>
      <c r="T4335" s="26"/>
      <c r="U4335" s="33"/>
      <c r="V4335" s="24"/>
      <c r="W4335" s="24"/>
      <c r="X4335" s="26"/>
      <c r="Y4335" s="26"/>
      <c r="Z4335" s="26"/>
      <c r="AA4335" s="26"/>
      <c r="AB4335" s="26"/>
      <c r="AC4335" s="26"/>
      <c r="AD4335" s="26"/>
    </row>
    <row r="4336" spans="1:30" x14ac:dyDescent="0.25">
      <c r="A4336" s="26"/>
      <c r="B4336" s="26"/>
      <c r="C4336" s="26"/>
      <c r="D4336" s="26"/>
      <c r="E4336" s="26"/>
      <c r="F4336" s="26"/>
      <c r="G4336" s="26"/>
      <c r="H4336" s="26"/>
      <c r="I4336" s="26"/>
      <c r="J4336" s="26"/>
      <c r="K4336" s="26"/>
      <c r="L4336" s="26"/>
      <c r="M4336" s="26"/>
      <c r="N4336" s="26"/>
      <c r="O4336" s="26"/>
      <c r="P4336" s="26"/>
      <c r="Q4336" s="26"/>
      <c r="R4336" s="26"/>
      <c r="S4336" s="63"/>
      <c r="T4336" s="26"/>
      <c r="U4336" s="33"/>
      <c r="V4336" s="24"/>
      <c r="W4336" s="24"/>
      <c r="X4336" s="26"/>
      <c r="Y4336" s="26"/>
      <c r="Z4336" s="26"/>
      <c r="AA4336" s="26"/>
      <c r="AB4336" s="26"/>
      <c r="AC4336" s="26"/>
      <c r="AD4336" s="26"/>
    </row>
    <row r="4337" spans="1:30" x14ac:dyDescent="0.25">
      <c r="A4337" s="26"/>
      <c r="B4337" s="26"/>
      <c r="C4337" s="26"/>
      <c r="D4337" s="26"/>
      <c r="E4337" s="26"/>
      <c r="F4337" s="26"/>
      <c r="G4337" s="26"/>
      <c r="H4337" s="26"/>
      <c r="I4337" s="26"/>
      <c r="J4337" s="26"/>
      <c r="K4337" s="26"/>
      <c r="L4337" s="26"/>
      <c r="M4337" s="26"/>
      <c r="N4337" s="26"/>
      <c r="O4337" s="26"/>
      <c r="P4337" s="26"/>
      <c r="Q4337" s="26"/>
      <c r="R4337" s="26"/>
      <c r="S4337" s="63"/>
      <c r="T4337" s="26"/>
      <c r="U4337" s="25"/>
      <c r="V4337" s="24"/>
      <c r="W4337" s="24"/>
      <c r="X4337" s="26"/>
      <c r="Y4337" s="26"/>
      <c r="Z4337" s="26"/>
      <c r="AA4337" s="26"/>
      <c r="AB4337" s="26"/>
      <c r="AC4337" s="26"/>
      <c r="AD4337" s="26"/>
    </row>
    <row r="4338" spans="1:30" x14ac:dyDescent="0.25">
      <c r="A4338" s="26"/>
      <c r="B4338" s="26"/>
      <c r="C4338" s="26"/>
      <c r="D4338" s="26"/>
      <c r="E4338" s="26"/>
      <c r="F4338" s="26"/>
      <c r="G4338" s="26"/>
      <c r="H4338" s="26"/>
      <c r="I4338" s="26"/>
      <c r="J4338" s="26"/>
      <c r="K4338" s="26"/>
      <c r="L4338" s="26"/>
      <c r="M4338" s="26"/>
      <c r="N4338" s="26"/>
      <c r="O4338" s="26"/>
      <c r="P4338" s="26"/>
      <c r="Q4338" s="26"/>
      <c r="R4338" s="26"/>
      <c r="S4338" s="63"/>
      <c r="T4338" s="26"/>
      <c r="U4338" s="33"/>
      <c r="V4338" s="24"/>
      <c r="W4338" s="24"/>
      <c r="X4338" s="26"/>
      <c r="Y4338" s="26"/>
      <c r="Z4338" s="26"/>
      <c r="AA4338" s="26"/>
      <c r="AB4338" s="26"/>
      <c r="AC4338" s="26"/>
      <c r="AD4338" s="26"/>
    </row>
    <row r="4339" spans="1:30" x14ac:dyDescent="0.25">
      <c r="A4339" s="26"/>
      <c r="B4339" s="26"/>
      <c r="C4339" s="26"/>
      <c r="D4339" s="26"/>
      <c r="E4339" s="26"/>
      <c r="F4339" s="26"/>
      <c r="G4339" s="26"/>
      <c r="H4339" s="26"/>
      <c r="I4339" s="26"/>
      <c r="J4339" s="26"/>
      <c r="K4339" s="26"/>
      <c r="L4339" s="26"/>
      <c r="M4339" s="26"/>
      <c r="N4339" s="26"/>
      <c r="O4339" s="26"/>
      <c r="P4339" s="26"/>
      <c r="Q4339" s="26"/>
      <c r="R4339" s="26"/>
      <c r="S4339" s="63"/>
      <c r="T4339" s="26"/>
      <c r="U4339" s="25"/>
      <c r="V4339" s="24"/>
      <c r="W4339" s="24"/>
      <c r="X4339" s="26"/>
      <c r="Y4339" s="26"/>
      <c r="Z4339" s="26"/>
      <c r="AA4339" s="26"/>
      <c r="AB4339" s="26"/>
      <c r="AC4339" s="26"/>
      <c r="AD4339" s="26"/>
    </row>
    <row r="4340" spans="1:30" x14ac:dyDescent="0.25">
      <c r="A4340" s="26"/>
      <c r="B4340" s="26"/>
      <c r="C4340" s="26"/>
      <c r="D4340" s="26"/>
      <c r="E4340" s="26"/>
      <c r="F4340" s="26"/>
      <c r="G4340" s="26"/>
      <c r="H4340" s="26"/>
      <c r="I4340" s="26"/>
      <c r="J4340" s="26"/>
      <c r="K4340" s="26"/>
      <c r="L4340" s="26"/>
      <c r="M4340" s="26"/>
      <c r="N4340" s="26"/>
      <c r="O4340" s="26"/>
      <c r="P4340" s="26"/>
      <c r="Q4340" s="26"/>
      <c r="R4340" s="26"/>
      <c r="S4340" s="63"/>
      <c r="T4340" s="26"/>
      <c r="U4340" s="25"/>
      <c r="V4340" s="24"/>
      <c r="W4340" s="24"/>
      <c r="X4340" s="26"/>
      <c r="Y4340" s="26"/>
      <c r="Z4340" s="26"/>
      <c r="AA4340" s="26"/>
      <c r="AB4340" s="26"/>
      <c r="AC4340" s="26"/>
      <c r="AD4340" s="26"/>
    </row>
    <row r="4341" spans="1:30" x14ac:dyDescent="0.25">
      <c r="A4341" s="26"/>
      <c r="B4341" s="26"/>
      <c r="C4341" s="26"/>
      <c r="D4341" s="26"/>
      <c r="E4341" s="26"/>
      <c r="F4341" s="26"/>
      <c r="G4341" s="26"/>
      <c r="H4341" s="26"/>
      <c r="I4341" s="26"/>
      <c r="J4341" s="26"/>
      <c r="K4341" s="26"/>
      <c r="L4341" s="26"/>
      <c r="M4341" s="26"/>
      <c r="N4341" s="26"/>
      <c r="O4341" s="26"/>
      <c r="P4341" s="26"/>
      <c r="Q4341" s="26"/>
      <c r="R4341" s="26"/>
      <c r="S4341" s="63"/>
      <c r="T4341" s="26"/>
      <c r="U4341" s="25"/>
      <c r="V4341" s="24"/>
      <c r="W4341" s="24"/>
      <c r="X4341" s="26"/>
      <c r="Y4341" s="26"/>
      <c r="Z4341" s="26"/>
      <c r="AA4341" s="26"/>
      <c r="AB4341" s="26"/>
      <c r="AC4341" s="26"/>
      <c r="AD4341" s="26"/>
    </row>
    <row r="4342" spans="1:30" x14ac:dyDescent="0.25">
      <c r="A4342" s="26"/>
      <c r="B4342" s="26"/>
      <c r="C4342" s="26"/>
      <c r="D4342" s="26"/>
      <c r="E4342" s="26"/>
      <c r="F4342" s="26"/>
      <c r="G4342" s="26"/>
      <c r="H4342" s="26"/>
      <c r="I4342" s="26"/>
      <c r="J4342" s="26"/>
      <c r="K4342" s="26"/>
      <c r="L4342" s="26"/>
      <c r="M4342" s="26"/>
      <c r="N4342" s="26"/>
      <c r="O4342" s="26"/>
      <c r="P4342" s="26"/>
      <c r="Q4342" s="26"/>
      <c r="R4342" s="26"/>
      <c r="S4342" s="63"/>
      <c r="T4342" s="26"/>
      <c r="U4342" s="25"/>
      <c r="V4342" s="24"/>
      <c r="W4342" s="24"/>
      <c r="X4342" s="26"/>
      <c r="Y4342" s="26"/>
      <c r="Z4342" s="26"/>
      <c r="AA4342" s="26"/>
      <c r="AB4342" s="26"/>
      <c r="AC4342" s="26"/>
      <c r="AD4342" s="26"/>
    </row>
    <row r="4343" spans="1:30" x14ac:dyDescent="0.25">
      <c r="A4343" s="26"/>
      <c r="B4343" s="26"/>
      <c r="C4343" s="26"/>
      <c r="D4343" s="26"/>
      <c r="E4343" s="26"/>
      <c r="F4343" s="26"/>
      <c r="G4343" s="26"/>
      <c r="H4343" s="26"/>
      <c r="I4343" s="26"/>
      <c r="J4343" s="26"/>
      <c r="K4343" s="26"/>
      <c r="L4343" s="26"/>
      <c r="M4343" s="26"/>
      <c r="N4343" s="26"/>
      <c r="O4343" s="26"/>
      <c r="P4343" s="26"/>
      <c r="Q4343" s="26"/>
      <c r="R4343" s="26"/>
      <c r="S4343" s="63"/>
      <c r="T4343" s="26"/>
      <c r="U4343" s="25"/>
      <c r="V4343" s="24"/>
      <c r="W4343" s="24"/>
      <c r="X4343" s="26"/>
      <c r="Y4343" s="26"/>
      <c r="Z4343" s="26"/>
      <c r="AA4343" s="26"/>
      <c r="AB4343" s="26"/>
      <c r="AC4343" s="26"/>
      <c r="AD4343" s="26"/>
    </row>
    <row r="4344" spans="1:30" x14ac:dyDescent="0.25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26"/>
      <c r="O4344" s="26"/>
      <c r="P4344" s="26"/>
      <c r="Q4344" s="26"/>
      <c r="R4344" s="26"/>
      <c r="S4344" s="63"/>
      <c r="T4344" s="26"/>
      <c r="U4344" s="25"/>
      <c r="V4344" s="24"/>
      <c r="W4344" s="24"/>
      <c r="X4344" s="26"/>
      <c r="Y4344" s="26"/>
      <c r="Z4344" s="26"/>
      <c r="AA4344" s="26"/>
      <c r="AB4344" s="26"/>
      <c r="AC4344" s="26"/>
      <c r="AD4344" s="26"/>
    </row>
    <row r="4345" spans="1:30" x14ac:dyDescent="0.25">
      <c r="A4345" s="26"/>
      <c r="B4345" s="26"/>
      <c r="C4345" s="26"/>
      <c r="D4345" s="26"/>
      <c r="E4345" s="26"/>
      <c r="F4345" s="26"/>
      <c r="G4345" s="26"/>
      <c r="H4345" s="26"/>
      <c r="I4345" s="26"/>
      <c r="J4345" s="26"/>
      <c r="K4345" s="26"/>
      <c r="L4345" s="26"/>
      <c r="M4345" s="26"/>
      <c r="N4345" s="26"/>
      <c r="O4345" s="26"/>
      <c r="P4345" s="26"/>
      <c r="Q4345" s="26"/>
      <c r="R4345" s="26"/>
      <c r="S4345" s="63"/>
      <c r="T4345" s="26"/>
      <c r="U4345" s="33"/>
      <c r="V4345" s="24"/>
      <c r="W4345" s="24"/>
      <c r="X4345" s="26"/>
      <c r="Y4345" s="26"/>
      <c r="Z4345" s="26"/>
      <c r="AA4345" s="26"/>
      <c r="AB4345" s="26"/>
      <c r="AC4345" s="26"/>
      <c r="AD4345" s="26"/>
    </row>
    <row r="4346" spans="1:30" x14ac:dyDescent="0.25">
      <c r="A4346" s="26"/>
      <c r="B4346" s="26"/>
      <c r="C4346" s="26"/>
      <c r="D4346" s="26"/>
      <c r="E4346" s="26"/>
      <c r="F4346" s="26"/>
      <c r="G4346" s="26"/>
      <c r="H4346" s="26"/>
      <c r="I4346" s="26"/>
      <c r="J4346" s="26"/>
      <c r="K4346" s="26"/>
      <c r="L4346" s="26"/>
      <c r="M4346" s="26"/>
      <c r="N4346" s="26"/>
      <c r="O4346" s="26"/>
      <c r="P4346" s="26"/>
      <c r="Q4346" s="26"/>
      <c r="R4346" s="26"/>
      <c r="S4346" s="63"/>
      <c r="T4346" s="26"/>
      <c r="U4346" s="25"/>
      <c r="V4346" s="24"/>
      <c r="W4346" s="24"/>
      <c r="X4346" s="26"/>
      <c r="Y4346" s="26"/>
      <c r="Z4346" s="26"/>
      <c r="AA4346" s="26"/>
      <c r="AB4346" s="26"/>
      <c r="AC4346" s="26"/>
      <c r="AD4346" s="26"/>
    </row>
    <row r="4347" spans="1:30" x14ac:dyDescent="0.25">
      <c r="A4347" s="26"/>
      <c r="B4347" s="26"/>
      <c r="C4347" s="26"/>
      <c r="D4347" s="26"/>
      <c r="E4347" s="26"/>
      <c r="F4347" s="26"/>
      <c r="G4347" s="26"/>
      <c r="H4347" s="26"/>
      <c r="I4347" s="26"/>
      <c r="J4347" s="26"/>
      <c r="K4347" s="26"/>
      <c r="L4347" s="26"/>
      <c r="M4347" s="26"/>
      <c r="N4347" s="26"/>
      <c r="O4347" s="26"/>
      <c r="P4347" s="26"/>
      <c r="Q4347" s="26"/>
      <c r="R4347" s="26"/>
      <c r="S4347" s="63"/>
      <c r="T4347" s="26"/>
      <c r="U4347" s="33"/>
      <c r="V4347" s="24"/>
      <c r="W4347" s="24"/>
      <c r="X4347" s="26"/>
      <c r="Y4347" s="26"/>
      <c r="Z4347" s="26"/>
      <c r="AA4347" s="26"/>
      <c r="AB4347" s="26"/>
      <c r="AC4347" s="26"/>
      <c r="AD4347" s="26"/>
    </row>
    <row r="4348" spans="1:30" x14ac:dyDescent="0.25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26"/>
      <c r="O4348" s="26"/>
      <c r="P4348" s="26"/>
      <c r="Q4348" s="26"/>
      <c r="R4348" s="26"/>
      <c r="S4348" s="63"/>
      <c r="T4348" s="26"/>
      <c r="U4348" s="25"/>
      <c r="V4348" s="24"/>
      <c r="W4348" s="24"/>
      <c r="X4348" s="26"/>
      <c r="Y4348" s="26"/>
      <c r="Z4348" s="26"/>
      <c r="AA4348" s="26"/>
      <c r="AB4348" s="26"/>
      <c r="AC4348" s="26"/>
      <c r="AD4348" s="26"/>
    </row>
    <row r="4349" spans="1:30" x14ac:dyDescent="0.25">
      <c r="A4349" s="26"/>
      <c r="B4349" s="26"/>
      <c r="C4349" s="26"/>
      <c r="D4349" s="26"/>
      <c r="E4349" s="26"/>
      <c r="F4349" s="26"/>
      <c r="G4349" s="26"/>
      <c r="H4349" s="26"/>
      <c r="I4349" s="26"/>
      <c r="J4349" s="26"/>
      <c r="K4349" s="26"/>
      <c r="L4349" s="26"/>
      <c r="M4349" s="26"/>
      <c r="N4349" s="26"/>
      <c r="O4349" s="26"/>
      <c r="P4349" s="26"/>
      <c r="Q4349" s="26"/>
      <c r="R4349" s="26"/>
      <c r="S4349" s="63"/>
      <c r="T4349" s="26"/>
      <c r="U4349" s="25"/>
      <c r="V4349" s="24"/>
      <c r="W4349" s="24"/>
      <c r="X4349" s="26"/>
      <c r="Y4349" s="26"/>
      <c r="Z4349" s="26"/>
      <c r="AA4349" s="26"/>
      <c r="AB4349" s="26"/>
      <c r="AC4349" s="26"/>
      <c r="AD4349" s="26"/>
    </row>
    <row r="4350" spans="1:30" x14ac:dyDescent="0.25">
      <c r="A4350" s="26"/>
      <c r="B4350" s="26"/>
      <c r="C4350" s="26"/>
      <c r="D4350" s="26"/>
      <c r="E4350" s="26"/>
      <c r="F4350" s="26"/>
      <c r="G4350" s="26"/>
      <c r="H4350" s="26"/>
      <c r="I4350" s="26"/>
      <c r="J4350" s="26"/>
      <c r="K4350" s="26"/>
      <c r="L4350" s="26"/>
      <c r="M4350" s="26"/>
      <c r="N4350" s="26"/>
      <c r="O4350" s="26"/>
      <c r="P4350" s="26"/>
      <c r="Q4350" s="26"/>
      <c r="R4350" s="26"/>
      <c r="S4350" s="63"/>
      <c r="T4350" s="26"/>
      <c r="U4350" s="25"/>
      <c r="V4350" s="24"/>
      <c r="W4350" s="24"/>
      <c r="X4350" s="26"/>
      <c r="Y4350" s="26"/>
      <c r="Z4350" s="26"/>
      <c r="AA4350" s="26"/>
      <c r="AB4350" s="26"/>
      <c r="AC4350" s="26"/>
      <c r="AD4350" s="26"/>
    </row>
    <row r="4351" spans="1:30" x14ac:dyDescent="0.25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  <c r="N4351" s="26"/>
      <c r="O4351" s="26"/>
      <c r="P4351" s="26"/>
      <c r="Q4351" s="26"/>
      <c r="R4351" s="26"/>
      <c r="S4351" s="63"/>
      <c r="T4351" s="26"/>
      <c r="U4351" s="33"/>
      <c r="V4351" s="24"/>
      <c r="W4351" s="24"/>
      <c r="X4351" s="26"/>
      <c r="Y4351" s="26"/>
      <c r="Z4351" s="26"/>
      <c r="AA4351" s="26"/>
      <c r="AB4351" s="26"/>
      <c r="AC4351" s="26"/>
      <c r="AD4351" s="26"/>
    </row>
    <row r="4352" spans="1:30" x14ac:dyDescent="0.25">
      <c r="A4352" s="26"/>
      <c r="B4352" s="26"/>
      <c r="C4352" s="26"/>
      <c r="D4352" s="26"/>
      <c r="E4352" s="26"/>
      <c r="F4352" s="26"/>
      <c r="G4352" s="26"/>
      <c r="H4352" s="26"/>
      <c r="I4352" s="26"/>
      <c r="J4352" s="26"/>
      <c r="K4352" s="26"/>
      <c r="L4352" s="26"/>
      <c r="M4352" s="26"/>
      <c r="N4352" s="26"/>
      <c r="O4352" s="26"/>
      <c r="P4352" s="26"/>
      <c r="Q4352" s="26"/>
      <c r="R4352" s="26"/>
      <c r="S4352" s="63"/>
      <c r="T4352" s="26"/>
      <c r="U4352" s="25"/>
      <c r="V4352" s="24"/>
      <c r="W4352" s="24"/>
      <c r="X4352" s="26"/>
      <c r="Y4352" s="26"/>
      <c r="Z4352" s="26"/>
      <c r="AA4352" s="26"/>
      <c r="AB4352" s="26"/>
      <c r="AC4352" s="26"/>
      <c r="AD4352" s="26"/>
    </row>
    <row r="4353" spans="1:30" x14ac:dyDescent="0.25">
      <c r="A4353" s="26"/>
      <c r="B4353" s="26"/>
      <c r="C4353" s="26"/>
      <c r="D4353" s="26"/>
      <c r="E4353" s="26"/>
      <c r="F4353" s="26"/>
      <c r="G4353" s="26"/>
      <c r="H4353" s="26"/>
      <c r="I4353" s="26"/>
      <c r="J4353" s="26"/>
      <c r="K4353" s="26"/>
      <c r="L4353" s="26"/>
      <c r="M4353" s="26"/>
      <c r="N4353" s="26"/>
      <c r="O4353" s="26"/>
      <c r="P4353" s="26"/>
      <c r="Q4353" s="26"/>
      <c r="R4353" s="26"/>
      <c r="S4353" s="63"/>
      <c r="T4353" s="26"/>
      <c r="U4353" s="25"/>
      <c r="V4353" s="24"/>
      <c r="W4353" s="24"/>
      <c r="X4353" s="26"/>
      <c r="Y4353" s="26"/>
      <c r="Z4353" s="26"/>
      <c r="AA4353" s="26"/>
      <c r="AB4353" s="26"/>
      <c r="AC4353" s="26"/>
      <c r="AD4353" s="26"/>
    </row>
    <row r="4354" spans="1:30" x14ac:dyDescent="0.25">
      <c r="A4354" s="26"/>
      <c r="B4354" s="26"/>
      <c r="C4354" s="26"/>
      <c r="D4354" s="26"/>
      <c r="E4354" s="26"/>
      <c r="F4354" s="26"/>
      <c r="G4354" s="26"/>
      <c r="H4354" s="26"/>
      <c r="I4354" s="26"/>
      <c r="J4354" s="26"/>
      <c r="K4354" s="26"/>
      <c r="L4354" s="26"/>
      <c r="M4354" s="26"/>
      <c r="N4354" s="26"/>
      <c r="O4354" s="26"/>
      <c r="P4354" s="26"/>
      <c r="Q4354" s="26"/>
      <c r="R4354" s="26"/>
      <c r="S4354" s="63"/>
      <c r="T4354" s="26"/>
      <c r="U4354" s="33"/>
      <c r="V4354" s="24"/>
      <c r="W4354" s="24"/>
      <c r="X4354" s="26"/>
      <c r="Y4354" s="26"/>
      <c r="Z4354" s="26"/>
      <c r="AA4354" s="26"/>
      <c r="AB4354" s="26"/>
      <c r="AC4354" s="26"/>
      <c r="AD4354" s="26"/>
    </row>
    <row r="4355" spans="1:30" x14ac:dyDescent="0.25">
      <c r="A4355" s="26"/>
      <c r="B4355" s="26"/>
      <c r="C4355" s="26"/>
      <c r="D4355" s="26"/>
      <c r="E4355" s="26"/>
      <c r="F4355" s="26"/>
      <c r="G4355" s="26"/>
      <c r="H4355" s="26"/>
      <c r="I4355" s="26"/>
      <c r="J4355" s="26"/>
      <c r="K4355" s="26"/>
      <c r="L4355" s="26"/>
      <c r="M4355" s="26"/>
      <c r="N4355" s="26"/>
      <c r="O4355" s="26"/>
      <c r="P4355" s="26"/>
      <c r="Q4355" s="26"/>
      <c r="R4355" s="26"/>
      <c r="S4355" s="63"/>
      <c r="T4355" s="26"/>
      <c r="U4355" s="25"/>
      <c r="V4355" s="24"/>
      <c r="W4355" s="24"/>
      <c r="X4355" s="26"/>
      <c r="Y4355" s="26"/>
      <c r="Z4355" s="26"/>
      <c r="AA4355" s="26"/>
      <c r="AB4355" s="26"/>
      <c r="AC4355" s="26"/>
      <c r="AD4355" s="26"/>
    </row>
    <row r="4356" spans="1:30" x14ac:dyDescent="0.25">
      <c r="A4356" s="26"/>
      <c r="B4356" s="26"/>
      <c r="C4356" s="26"/>
      <c r="D4356" s="26"/>
      <c r="E4356" s="26"/>
      <c r="F4356" s="26"/>
      <c r="G4356" s="26"/>
      <c r="H4356" s="26"/>
      <c r="I4356" s="26"/>
      <c r="J4356" s="26"/>
      <c r="K4356" s="26"/>
      <c r="L4356" s="26"/>
      <c r="M4356" s="26"/>
      <c r="N4356" s="26"/>
      <c r="O4356" s="26"/>
      <c r="P4356" s="26"/>
      <c r="Q4356" s="26"/>
      <c r="R4356" s="26"/>
      <c r="S4356" s="63"/>
      <c r="T4356" s="26"/>
      <c r="U4356" s="33"/>
      <c r="V4356" s="24"/>
      <c r="W4356" s="24"/>
      <c r="X4356" s="26"/>
      <c r="Y4356" s="26"/>
      <c r="Z4356" s="26"/>
      <c r="AA4356" s="26"/>
      <c r="AB4356" s="26"/>
      <c r="AC4356" s="26"/>
      <c r="AD4356" s="26"/>
    </row>
    <row r="4357" spans="1:30" x14ac:dyDescent="0.25">
      <c r="A4357" s="26"/>
      <c r="B4357" s="26"/>
      <c r="C4357" s="26"/>
      <c r="D4357" s="26"/>
      <c r="E4357" s="26"/>
      <c r="F4357" s="26"/>
      <c r="G4357" s="26"/>
      <c r="H4357" s="26"/>
      <c r="I4357" s="26"/>
      <c r="J4357" s="26"/>
      <c r="K4357" s="26"/>
      <c r="L4357" s="26"/>
      <c r="M4357" s="26"/>
      <c r="N4357" s="26"/>
      <c r="O4357" s="26"/>
      <c r="P4357" s="26"/>
      <c r="Q4357" s="26"/>
      <c r="R4357" s="26"/>
      <c r="S4357" s="63"/>
      <c r="T4357" s="26"/>
      <c r="U4357" s="25"/>
      <c r="V4357" s="24"/>
      <c r="W4357" s="24"/>
      <c r="X4357" s="26"/>
      <c r="Y4357" s="26"/>
      <c r="Z4357" s="26"/>
      <c r="AA4357" s="26"/>
      <c r="AB4357" s="26"/>
      <c r="AC4357" s="26"/>
      <c r="AD4357" s="26"/>
    </row>
    <row r="4358" spans="1:30" x14ac:dyDescent="0.25">
      <c r="A4358" s="26"/>
      <c r="B4358" s="26"/>
      <c r="C4358" s="26"/>
      <c r="D4358" s="26"/>
      <c r="E4358" s="26"/>
      <c r="F4358" s="26"/>
      <c r="G4358" s="26"/>
      <c r="H4358" s="26"/>
      <c r="I4358" s="26"/>
      <c r="J4358" s="26"/>
      <c r="K4358" s="26"/>
      <c r="L4358" s="26"/>
      <c r="M4358" s="26"/>
      <c r="N4358" s="26"/>
      <c r="O4358" s="26"/>
      <c r="P4358" s="26"/>
      <c r="Q4358" s="26"/>
      <c r="R4358" s="26"/>
      <c r="S4358" s="63"/>
      <c r="T4358" s="26"/>
      <c r="U4358" s="25"/>
      <c r="V4358" s="24"/>
      <c r="W4358" s="24"/>
      <c r="X4358" s="26"/>
      <c r="Y4358" s="26"/>
      <c r="Z4358" s="26"/>
      <c r="AA4358" s="26"/>
      <c r="AB4358" s="26"/>
      <c r="AC4358" s="26"/>
      <c r="AD4358" s="26"/>
    </row>
    <row r="4359" spans="1:30" x14ac:dyDescent="0.25">
      <c r="A4359" s="26"/>
      <c r="B4359" s="26"/>
      <c r="C4359" s="26"/>
      <c r="D4359" s="26"/>
      <c r="E4359" s="26"/>
      <c r="F4359" s="26"/>
      <c r="G4359" s="26"/>
      <c r="H4359" s="26"/>
      <c r="I4359" s="26"/>
      <c r="J4359" s="26"/>
      <c r="K4359" s="26"/>
      <c r="L4359" s="26"/>
      <c r="M4359" s="26"/>
      <c r="N4359" s="26"/>
      <c r="O4359" s="26"/>
      <c r="P4359" s="26"/>
      <c r="Q4359" s="26"/>
      <c r="R4359" s="26"/>
      <c r="S4359" s="63"/>
      <c r="T4359" s="26"/>
      <c r="U4359" s="25"/>
      <c r="V4359" s="24"/>
      <c r="W4359" s="24"/>
      <c r="X4359" s="26"/>
      <c r="Y4359" s="26"/>
      <c r="Z4359" s="26"/>
      <c r="AA4359" s="26"/>
      <c r="AB4359" s="26"/>
      <c r="AC4359" s="26"/>
      <c r="AD4359" s="26"/>
    </row>
    <row r="4360" spans="1:30" x14ac:dyDescent="0.25">
      <c r="A4360" s="26"/>
      <c r="B4360" s="26"/>
      <c r="C4360" s="26"/>
      <c r="D4360" s="26"/>
      <c r="E4360" s="26"/>
      <c r="F4360" s="26"/>
      <c r="G4360" s="26"/>
      <c r="H4360" s="26"/>
      <c r="I4360" s="26"/>
      <c r="J4360" s="26"/>
      <c r="K4360" s="26"/>
      <c r="L4360" s="26"/>
      <c r="M4360" s="26"/>
      <c r="N4360" s="26"/>
      <c r="O4360" s="26"/>
      <c r="P4360" s="26"/>
      <c r="Q4360" s="26"/>
      <c r="R4360" s="26"/>
      <c r="S4360" s="63"/>
      <c r="T4360" s="26"/>
      <c r="U4360" s="25"/>
      <c r="V4360" s="24"/>
      <c r="W4360" s="24"/>
      <c r="X4360" s="26"/>
      <c r="Y4360" s="26"/>
      <c r="Z4360" s="26"/>
      <c r="AA4360" s="26"/>
      <c r="AB4360" s="26"/>
      <c r="AC4360" s="26"/>
      <c r="AD4360" s="26"/>
    </row>
    <row r="4361" spans="1:30" x14ac:dyDescent="0.25">
      <c r="A4361" s="26"/>
      <c r="B4361" s="26"/>
      <c r="C4361" s="26"/>
      <c r="D4361" s="26"/>
      <c r="E4361" s="26"/>
      <c r="F4361" s="26"/>
      <c r="G4361" s="26"/>
      <c r="H4361" s="26"/>
      <c r="I4361" s="26"/>
      <c r="J4361" s="26"/>
      <c r="K4361" s="26"/>
      <c r="L4361" s="26"/>
      <c r="M4361" s="26"/>
      <c r="N4361" s="26"/>
      <c r="O4361" s="26"/>
      <c r="P4361" s="26"/>
      <c r="Q4361" s="26"/>
      <c r="R4361" s="26"/>
      <c r="S4361" s="63"/>
      <c r="T4361" s="26"/>
      <c r="U4361" s="25"/>
      <c r="V4361" s="24"/>
      <c r="W4361" s="24"/>
      <c r="X4361" s="26"/>
      <c r="Y4361" s="26"/>
      <c r="Z4361" s="26"/>
      <c r="AA4361" s="26"/>
      <c r="AB4361" s="26"/>
      <c r="AC4361" s="26"/>
      <c r="AD4361" s="26"/>
    </row>
    <row r="4362" spans="1:30" x14ac:dyDescent="0.25">
      <c r="A4362" s="26"/>
      <c r="B4362" s="26"/>
      <c r="C4362" s="26"/>
      <c r="D4362" s="26"/>
      <c r="E4362" s="26"/>
      <c r="F4362" s="26"/>
      <c r="G4362" s="26"/>
      <c r="H4362" s="26"/>
      <c r="I4362" s="26"/>
      <c r="J4362" s="26"/>
      <c r="K4362" s="26"/>
      <c r="L4362" s="26"/>
      <c r="M4362" s="26"/>
      <c r="N4362" s="26"/>
      <c r="O4362" s="26"/>
      <c r="P4362" s="26"/>
      <c r="Q4362" s="26"/>
      <c r="R4362" s="26"/>
      <c r="S4362" s="63"/>
      <c r="T4362" s="26"/>
      <c r="U4362" s="25"/>
      <c r="V4362" s="24"/>
      <c r="W4362" s="24"/>
      <c r="X4362" s="26"/>
      <c r="Y4362" s="26"/>
      <c r="Z4362" s="26"/>
      <c r="AA4362" s="26"/>
      <c r="AB4362" s="26"/>
      <c r="AC4362" s="26"/>
      <c r="AD4362" s="26"/>
    </row>
    <row r="4363" spans="1:30" x14ac:dyDescent="0.25">
      <c r="A4363" s="26"/>
      <c r="B4363" s="26"/>
      <c r="C4363" s="26"/>
      <c r="D4363" s="26"/>
      <c r="E4363" s="26"/>
      <c r="F4363" s="26"/>
      <c r="G4363" s="26"/>
      <c r="H4363" s="26"/>
      <c r="I4363" s="26"/>
      <c r="J4363" s="26"/>
      <c r="K4363" s="26"/>
      <c r="L4363" s="26"/>
      <c r="M4363" s="26"/>
      <c r="N4363" s="26"/>
      <c r="O4363" s="26"/>
      <c r="P4363" s="26"/>
      <c r="Q4363" s="26"/>
      <c r="R4363" s="26"/>
      <c r="S4363" s="63"/>
      <c r="T4363" s="26"/>
      <c r="U4363" s="25"/>
      <c r="V4363" s="24"/>
      <c r="W4363" s="24"/>
      <c r="X4363" s="26"/>
      <c r="Y4363" s="26"/>
      <c r="Z4363" s="26"/>
      <c r="AA4363" s="26"/>
      <c r="AB4363" s="26"/>
      <c r="AC4363" s="26"/>
      <c r="AD4363" s="26"/>
    </row>
    <row r="4364" spans="1:30" x14ac:dyDescent="0.25">
      <c r="A4364" s="26"/>
      <c r="B4364" s="26"/>
      <c r="C4364" s="26"/>
      <c r="D4364" s="26"/>
      <c r="E4364" s="26"/>
      <c r="F4364" s="26"/>
      <c r="G4364" s="26"/>
      <c r="H4364" s="26"/>
      <c r="I4364" s="26"/>
      <c r="J4364" s="26"/>
      <c r="K4364" s="26"/>
      <c r="L4364" s="26"/>
      <c r="M4364" s="26"/>
      <c r="N4364" s="26"/>
      <c r="O4364" s="26"/>
      <c r="P4364" s="26"/>
      <c r="Q4364" s="26"/>
      <c r="R4364" s="26"/>
      <c r="S4364" s="63"/>
      <c r="T4364" s="26"/>
      <c r="U4364" s="25"/>
      <c r="V4364" s="24"/>
      <c r="W4364" s="24"/>
      <c r="X4364" s="26"/>
      <c r="Y4364" s="26"/>
      <c r="Z4364" s="26"/>
      <c r="AA4364" s="26"/>
      <c r="AB4364" s="26"/>
      <c r="AC4364" s="26"/>
      <c r="AD4364" s="26"/>
    </row>
    <row r="4365" spans="1:30" x14ac:dyDescent="0.25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  <c r="N4365" s="26"/>
      <c r="O4365" s="26"/>
      <c r="P4365" s="26"/>
      <c r="Q4365" s="26"/>
      <c r="R4365" s="26"/>
      <c r="S4365" s="63"/>
      <c r="T4365" s="26"/>
      <c r="U4365" s="25"/>
      <c r="V4365" s="24"/>
      <c r="W4365" s="24"/>
      <c r="X4365" s="26"/>
      <c r="Y4365" s="26"/>
      <c r="Z4365" s="26"/>
      <c r="AA4365" s="26"/>
      <c r="AB4365" s="26"/>
      <c r="AC4365" s="26"/>
      <c r="AD4365" s="26"/>
    </row>
    <row r="4366" spans="1:30" x14ac:dyDescent="0.25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26"/>
      <c r="O4366" s="26"/>
      <c r="P4366" s="26"/>
      <c r="Q4366" s="26"/>
      <c r="R4366" s="26"/>
      <c r="S4366" s="63"/>
      <c r="T4366" s="26"/>
      <c r="U4366" s="33"/>
      <c r="V4366" s="24"/>
      <c r="W4366" s="24"/>
      <c r="X4366" s="26"/>
      <c r="Y4366" s="26"/>
      <c r="Z4366" s="26"/>
      <c r="AA4366" s="26"/>
      <c r="AB4366" s="26"/>
      <c r="AC4366" s="26"/>
      <c r="AD4366" s="26"/>
    </row>
    <row r="4367" spans="1:30" x14ac:dyDescent="0.25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  <c r="N4367" s="26"/>
      <c r="O4367" s="26"/>
      <c r="P4367" s="26"/>
      <c r="Q4367" s="26"/>
      <c r="R4367" s="26"/>
      <c r="S4367" s="63"/>
      <c r="T4367" s="26"/>
      <c r="U4367" s="33"/>
      <c r="V4367" s="24"/>
      <c r="W4367" s="24"/>
      <c r="X4367" s="26"/>
      <c r="Y4367" s="26"/>
      <c r="Z4367" s="26"/>
      <c r="AA4367" s="26"/>
      <c r="AB4367" s="26"/>
      <c r="AC4367" s="26"/>
      <c r="AD4367" s="26"/>
    </row>
    <row r="4368" spans="1:30" x14ac:dyDescent="0.25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26"/>
      <c r="O4368" s="26"/>
      <c r="P4368" s="26"/>
      <c r="Q4368" s="26"/>
      <c r="R4368" s="26"/>
      <c r="S4368" s="63"/>
      <c r="T4368" s="26"/>
      <c r="U4368" s="33"/>
      <c r="V4368" s="24"/>
      <c r="W4368" s="24"/>
      <c r="X4368" s="26"/>
      <c r="Y4368" s="26"/>
      <c r="Z4368" s="26"/>
      <c r="AA4368" s="26"/>
      <c r="AB4368" s="26"/>
      <c r="AC4368" s="26"/>
      <c r="AD4368" s="26"/>
    </row>
    <row r="4369" spans="1:30" x14ac:dyDescent="0.25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  <c r="N4369" s="26"/>
      <c r="O4369" s="26"/>
      <c r="P4369" s="26"/>
      <c r="Q4369" s="26"/>
      <c r="R4369" s="26"/>
      <c r="S4369" s="63"/>
      <c r="T4369" s="26"/>
      <c r="U4369" s="33"/>
      <c r="V4369" s="24"/>
      <c r="W4369" s="24"/>
      <c r="X4369" s="26"/>
      <c r="Y4369" s="26"/>
      <c r="Z4369" s="26"/>
      <c r="AA4369" s="26"/>
      <c r="AB4369" s="26"/>
      <c r="AC4369" s="26"/>
      <c r="AD4369" s="26"/>
    </row>
    <row r="4370" spans="1:30" x14ac:dyDescent="0.25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26"/>
      <c r="O4370" s="26"/>
      <c r="P4370" s="26"/>
      <c r="Q4370" s="26"/>
      <c r="R4370" s="26"/>
      <c r="S4370" s="63"/>
      <c r="T4370" s="26"/>
      <c r="U4370" s="25"/>
      <c r="V4370" s="24"/>
      <c r="W4370" s="24"/>
      <c r="X4370" s="26"/>
      <c r="Y4370" s="26"/>
      <c r="Z4370" s="26"/>
      <c r="AA4370" s="26"/>
      <c r="AB4370" s="26"/>
      <c r="AC4370" s="26"/>
      <c r="AD4370" s="26"/>
    </row>
    <row r="4371" spans="1:30" x14ac:dyDescent="0.25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  <c r="N4371" s="26"/>
      <c r="O4371" s="26"/>
      <c r="P4371" s="26"/>
      <c r="Q4371" s="26"/>
      <c r="R4371" s="26"/>
      <c r="S4371" s="63"/>
      <c r="T4371" s="26"/>
      <c r="U4371" s="33"/>
      <c r="V4371" s="24"/>
      <c r="W4371" s="24"/>
      <c r="X4371" s="26"/>
      <c r="Y4371" s="26"/>
      <c r="Z4371" s="26"/>
      <c r="AA4371" s="26"/>
      <c r="AB4371" s="26"/>
      <c r="AC4371" s="26"/>
      <c r="AD4371" s="26"/>
    </row>
    <row r="4372" spans="1:30" x14ac:dyDescent="0.25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26"/>
      <c r="O4372" s="26"/>
      <c r="P4372" s="26"/>
      <c r="Q4372" s="26"/>
      <c r="R4372" s="26"/>
      <c r="S4372" s="63"/>
      <c r="T4372" s="26"/>
      <c r="U4372" s="33"/>
      <c r="V4372" s="24"/>
      <c r="W4372" s="24"/>
      <c r="X4372" s="26"/>
      <c r="Y4372" s="26"/>
      <c r="Z4372" s="26"/>
      <c r="AA4372" s="26"/>
      <c r="AB4372" s="26"/>
      <c r="AC4372" s="26"/>
      <c r="AD4372" s="26"/>
    </row>
    <row r="4373" spans="1:30" x14ac:dyDescent="0.25">
      <c r="A4373" s="26"/>
      <c r="B4373" s="26"/>
      <c r="C4373" s="26"/>
      <c r="D4373" s="26"/>
      <c r="E4373" s="26"/>
      <c r="F4373" s="26"/>
      <c r="G4373" s="26"/>
      <c r="H4373" s="26"/>
      <c r="I4373" s="26"/>
      <c r="J4373" s="26"/>
      <c r="K4373" s="26"/>
      <c r="L4373" s="26"/>
      <c r="M4373" s="26"/>
      <c r="N4373" s="26"/>
      <c r="O4373" s="26"/>
      <c r="P4373" s="26"/>
      <c r="Q4373" s="26"/>
      <c r="R4373" s="26"/>
      <c r="S4373" s="63"/>
      <c r="T4373" s="26"/>
      <c r="U4373" s="33"/>
      <c r="V4373" s="24"/>
      <c r="W4373" s="24"/>
      <c r="X4373" s="26"/>
      <c r="Y4373" s="26"/>
      <c r="Z4373" s="26"/>
      <c r="AA4373" s="26"/>
      <c r="AB4373" s="26"/>
      <c r="AC4373" s="26"/>
      <c r="AD4373" s="26"/>
    </row>
    <row r="4374" spans="1:30" x14ac:dyDescent="0.25">
      <c r="A4374" s="26"/>
      <c r="B4374" s="26"/>
      <c r="C4374" s="26"/>
      <c r="D4374" s="26"/>
      <c r="E4374" s="26"/>
      <c r="F4374" s="26"/>
      <c r="G4374" s="26"/>
      <c r="H4374" s="26"/>
      <c r="I4374" s="26"/>
      <c r="J4374" s="26"/>
      <c r="K4374" s="26"/>
      <c r="L4374" s="26"/>
      <c r="M4374" s="26"/>
      <c r="N4374" s="26"/>
      <c r="O4374" s="26"/>
      <c r="P4374" s="26"/>
      <c r="Q4374" s="26"/>
      <c r="R4374" s="26"/>
      <c r="S4374" s="63"/>
      <c r="T4374" s="26"/>
      <c r="U4374" s="33"/>
      <c r="V4374" s="24"/>
      <c r="W4374" s="24"/>
      <c r="X4374" s="26"/>
      <c r="Y4374" s="26"/>
      <c r="Z4374" s="26"/>
      <c r="AA4374" s="26"/>
      <c r="AB4374" s="26"/>
      <c r="AC4374" s="26"/>
      <c r="AD4374" s="26"/>
    </row>
    <row r="4375" spans="1:30" x14ac:dyDescent="0.25">
      <c r="A4375" s="26"/>
      <c r="B4375" s="26"/>
      <c r="C4375" s="26"/>
      <c r="D4375" s="26"/>
      <c r="E4375" s="26"/>
      <c r="F4375" s="26"/>
      <c r="G4375" s="26"/>
      <c r="H4375" s="26"/>
      <c r="I4375" s="26"/>
      <c r="J4375" s="26"/>
      <c r="K4375" s="26"/>
      <c r="L4375" s="26"/>
      <c r="M4375" s="26"/>
      <c r="N4375" s="26"/>
      <c r="O4375" s="26"/>
      <c r="P4375" s="26"/>
      <c r="Q4375" s="26"/>
      <c r="R4375" s="26"/>
      <c r="S4375" s="63"/>
      <c r="T4375" s="26"/>
      <c r="U4375" s="33"/>
      <c r="V4375" s="24"/>
      <c r="W4375" s="24"/>
      <c r="X4375" s="26"/>
      <c r="Y4375" s="26"/>
      <c r="Z4375" s="26"/>
      <c r="AA4375" s="26"/>
      <c r="AB4375" s="26"/>
      <c r="AC4375" s="26"/>
      <c r="AD4375" s="26"/>
    </row>
    <row r="4376" spans="1:30" x14ac:dyDescent="0.25">
      <c r="A4376" s="26"/>
      <c r="B4376" s="26"/>
      <c r="C4376" s="26"/>
      <c r="D4376" s="26"/>
      <c r="E4376" s="26"/>
      <c r="F4376" s="26"/>
      <c r="G4376" s="26"/>
      <c r="H4376" s="26"/>
      <c r="I4376" s="26"/>
      <c r="J4376" s="26"/>
      <c r="K4376" s="26"/>
      <c r="L4376" s="26"/>
      <c r="M4376" s="26"/>
      <c r="N4376" s="26"/>
      <c r="O4376" s="26"/>
      <c r="P4376" s="26"/>
      <c r="Q4376" s="26"/>
      <c r="R4376" s="26"/>
      <c r="S4376" s="63"/>
      <c r="T4376" s="26"/>
      <c r="U4376" s="33"/>
      <c r="V4376" s="24"/>
      <c r="W4376" s="24"/>
      <c r="X4376" s="26"/>
      <c r="Y4376" s="26"/>
      <c r="Z4376" s="26"/>
      <c r="AA4376" s="26"/>
      <c r="AB4376" s="26"/>
      <c r="AC4376" s="26"/>
      <c r="AD4376" s="26"/>
    </row>
    <row r="4377" spans="1:30" x14ac:dyDescent="0.25">
      <c r="A4377" s="26"/>
      <c r="B4377" s="26"/>
      <c r="C4377" s="26"/>
      <c r="D4377" s="26"/>
      <c r="E4377" s="26"/>
      <c r="F4377" s="26"/>
      <c r="G4377" s="26"/>
      <c r="H4377" s="26"/>
      <c r="I4377" s="26"/>
      <c r="J4377" s="26"/>
      <c r="K4377" s="26"/>
      <c r="L4377" s="26"/>
      <c r="M4377" s="26"/>
      <c r="N4377" s="26"/>
      <c r="O4377" s="26"/>
      <c r="P4377" s="26"/>
      <c r="Q4377" s="26"/>
      <c r="R4377" s="26"/>
      <c r="S4377" s="63"/>
      <c r="T4377" s="26"/>
      <c r="U4377" s="33"/>
      <c r="V4377" s="24"/>
      <c r="W4377" s="24"/>
      <c r="X4377" s="26"/>
      <c r="Y4377" s="26"/>
      <c r="Z4377" s="26"/>
      <c r="AA4377" s="26"/>
      <c r="AB4377" s="26"/>
      <c r="AC4377" s="26"/>
      <c r="AD4377" s="26"/>
    </row>
    <row r="4378" spans="1:30" x14ac:dyDescent="0.25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26"/>
      <c r="O4378" s="26"/>
      <c r="P4378" s="26"/>
      <c r="Q4378" s="26"/>
      <c r="R4378" s="26"/>
      <c r="S4378" s="63"/>
      <c r="T4378" s="26"/>
      <c r="U4378" s="33"/>
      <c r="V4378" s="24"/>
      <c r="W4378" s="24"/>
      <c r="X4378" s="26"/>
      <c r="Y4378" s="26"/>
      <c r="Z4378" s="26"/>
      <c r="AA4378" s="26"/>
      <c r="AB4378" s="26"/>
      <c r="AC4378" s="26"/>
      <c r="AD4378" s="26"/>
    </row>
    <row r="4379" spans="1:30" x14ac:dyDescent="0.25">
      <c r="A4379" s="26"/>
      <c r="B4379" s="26"/>
      <c r="C4379" s="26"/>
      <c r="D4379" s="26"/>
      <c r="E4379" s="26"/>
      <c r="F4379" s="26"/>
      <c r="G4379" s="26"/>
      <c r="H4379" s="26"/>
      <c r="I4379" s="26"/>
      <c r="J4379" s="26"/>
      <c r="K4379" s="26"/>
      <c r="L4379" s="26"/>
      <c r="M4379" s="26"/>
      <c r="N4379" s="26"/>
      <c r="O4379" s="26"/>
      <c r="P4379" s="26"/>
      <c r="Q4379" s="26"/>
      <c r="R4379" s="26"/>
      <c r="S4379" s="63"/>
      <c r="T4379" s="26"/>
      <c r="U4379" s="33"/>
      <c r="V4379" s="24"/>
      <c r="W4379" s="24"/>
      <c r="X4379" s="26"/>
      <c r="Y4379" s="26"/>
      <c r="Z4379" s="26"/>
      <c r="AA4379" s="26"/>
      <c r="AB4379" s="26"/>
      <c r="AC4379" s="26"/>
      <c r="AD4379" s="26"/>
    </row>
    <row r="4380" spans="1:30" x14ac:dyDescent="0.25">
      <c r="A4380" s="26"/>
      <c r="B4380" s="26"/>
      <c r="C4380" s="26"/>
      <c r="D4380" s="26"/>
      <c r="E4380" s="26"/>
      <c r="F4380" s="26"/>
      <c r="G4380" s="26"/>
      <c r="H4380" s="26"/>
      <c r="I4380" s="26"/>
      <c r="J4380" s="26"/>
      <c r="K4380" s="26"/>
      <c r="L4380" s="26"/>
      <c r="M4380" s="26"/>
      <c r="N4380" s="26"/>
      <c r="O4380" s="26"/>
      <c r="P4380" s="26"/>
      <c r="Q4380" s="26"/>
      <c r="R4380" s="26"/>
      <c r="S4380" s="63"/>
      <c r="T4380" s="26"/>
      <c r="U4380" s="33"/>
      <c r="V4380" s="24"/>
      <c r="W4380" s="24"/>
      <c r="X4380" s="26"/>
      <c r="Y4380" s="26"/>
      <c r="Z4380" s="26"/>
      <c r="AA4380" s="26"/>
      <c r="AB4380" s="26"/>
      <c r="AC4380" s="26"/>
      <c r="AD4380" s="26"/>
    </row>
    <row r="4381" spans="1:30" x14ac:dyDescent="0.25">
      <c r="A4381" s="26"/>
      <c r="B4381" s="26"/>
      <c r="C4381" s="26"/>
      <c r="D4381" s="26"/>
      <c r="E4381" s="26"/>
      <c r="F4381" s="26"/>
      <c r="G4381" s="26"/>
      <c r="H4381" s="26"/>
      <c r="I4381" s="26"/>
      <c r="J4381" s="26"/>
      <c r="K4381" s="26"/>
      <c r="L4381" s="26"/>
      <c r="M4381" s="26"/>
      <c r="N4381" s="26"/>
      <c r="O4381" s="26"/>
      <c r="P4381" s="26"/>
      <c r="Q4381" s="26"/>
      <c r="R4381" s="26"/>
      <c r="S4381" s="63"/>
      <c r="T4381" s="26"/>
      <c r="U4381" s="33"/>
      <c r="V4381" s="24"/>
      <c r="W4381" s="24"/>
      <c r="X4381" s="26"/>
      <c r="Y4381" s="26"/>
      <c r="Z4381" s="26"/>
      <c r="AA4381" s="26"/>
      <c r="AB4381" s="26"/>
      <c r="AC4381" s="26"/>
      <c r="AD4381" s="26"/>
    </row>
    <row r="4382" spans="1:30" x14ac:dyDescent="0.25">
      <c r="A4382" s="26"/>
      <c r="B4382" s="26"/>
      <c r="C4382" s="26"/>
      <c r="D4382" s="26"/>
      <c r="E4382" s="26"/>
      <c r="F4382" s="26"/>
      <c r="G4382" s="26"/>
      <c r="H4382" s="26"/>
      <c r="I4382" s="26"/>
      <c r="J4382" s="26"/>
      <c r="K4382" s="26"/>
      <c r="L4382" s="26"/>
      <c r="M4382" s="26"/>
      <c r="N4382" s="26"/>
      <c r="O4382" s="26"/>
      <c r="P4382" s="26"/>
      <c r="Q4382" s="26"/>
      <c r="R4382" s="26"/>
      <c r="S4382" s="63"/>
      <c r="T4382" s="26"/>
      <c r="U4382" s="33"/>
      <c r="V4382" s="24"/>
      <c r="W4382" s="24"/>
      <c r="X4382" s="26"/>
      <c r="Y4382" s="26"/>
      <c r="Z4382" s="26"/>
      <c r="AA4382" s="26"/>
      <c r="AB4382" s="26"/>
      <c r="AC4382" s="26"/>
      <c r="AD4382" s="26"/>
    </row>
    <row r="4383" spans="1:30" x14ac:dyDescent="0.25">
      <c r="A4383" s="26"/>
      <c r="B4383" s="26"/>
      <c r="C4383" s="26"/>
      <c r="D4383" s="26"/>
      <c r="E4383" s="26"/>
      <c r="F4383" s="26"/>
      <c r="G4383" s="26"/>
      <c r="H4383" s="26"/>
      <c r="I4383" s="26"/>
      <c r="J4383" s="26"/>
      <c r="K4383" s="26"/>
      <c r="L4383" s="26"/>
      <c r="M4383" s="26"/>
      <c r="N4383" s="26"/>
      <c r="O4383" s="26"/>
      <c r="P4383" s="26"/>
      <c r="Q4383" s="26"/>
      <c r="R4383" s="26"/>
      <c r="S4383" s="63"/>
      <c r="T4383" s="26"/>
      <c r="U4383" s="33"/>
      <c r="V4383" s="24"/>
      <c r="W4383" s="24"/>
      <c r="X4383" s="26"/>
      <c r="Y4383" s="26"/>
      <c r="Z4383" s="26"/>
      <c r="AA4383" s="26"/>
      <c r="AB4383" s="26"/>
      <c r="AC4383" s="26"/>
      <c r="AD4383" s="26"/>
    </row>
    <row r="4384" spans="1:30" x14ac:dyDescent="0.25">
      <c r="A4384" s="26"/>
      <c r="B4384" s="26"/>
      <c r="C4384" s="26"/>
      <c r="D4384" s="26"/>
      <c r="E4384" s="26"/>
      <c r="F4384" s="26"/>
      <c r="G4384" s="26"/>
      <c r="H4384" s="26"/>
      <c r="I4384" s="26"/>
      <c r="J4384" s="26"/>
      <c r="K4384" s="26"/>
      <c r="L4384" s="26"/>
      <c r="M4384" s="26"/>
      <c r="N4384" s="26"/>
      <c r="O4384" s="26"/>
      <c r="P4384" s="26"/>
      <c r="Q4384" s="26"/>
      <c r="R4384" s="26"/>
      <c r="S4384" s="63"/>
      <c r="T4384" s="26"/>
      <c r="U4384" s="33"/>
      <c r="V4384" s="24"/>
      <c r="W4384" s="24"/>
      <c r="X4384" s="26"/>
      <c r="Y4384" s="26"/>
      <c r="Z4384" s="26"/>
      <c r="AA4384" s="26"/>
      <c r="AB4384" s="26"/>
      <c r="AC4384" s="26"/>
      <c r="AD4384" s="26"/>
    </row>
    <row r="4385" spans="1:30" x14ac:dyDescent="0.25">
      <c r="A4385" s="26"/>
      <c r="B4385" s="26"/>
      <c r="C4385" s="26"/>
      <c r="D4385" s="26"/>
      <c r="E4385" s="26"/>
      <c r="F4385" s="26"/>
      <c r="G4385" s="26"/>
      <c r="H4385" s="26"/>
      <c r="I4385" s="26"/>
      <c r="J4385" s="26"/>
      <c r="K4385" s="26"/>
      <c r="L4385" s="26"/>
      <c r="M4385" s="26"/>
      <c r="N4385" s="26"/>
      <c r="O4385" s="26"/>
      <c r="P4385" s="26"/>
      <c r="Q4385" s="26"/>
      <c r="R4385" s="26"/>
      <c r="S4385" s="63"/>
      <c r="T4385" s="26"/>
      <c r="U4385" s="33"/>
      <c r="V4385" s="24"/>
      <c r="W4385" s="24"/>
      <c r="X4385" s="26"/>
      <c r="Y4385" s="26"/>
      <c r="Z4385" s="26"/>
      <c r="AA4385" s="26"/>
      <c r="AB4385" s="26"/>
      <c r="AC4385" s="26"/>
      <c r="AD4385" s="26"/>
    </row>
    <row r="4386" spans="1:30" x14ac:dyDescent="0.25">
      <c r="A4386" s="26"/>
      <c r="B4386" s="26"/>
      <c r="C4386" s="26"/>
      <c r="D4386" s="26"/>
      <c r="E4386" s="26"/>
      <c r="F4386" s="26"/>
      <c r="G4386" s="26"/>
      <c r="H4386" s="26"/>
      <c r="I4386" s="26"/>
      <c r="J4386" s="26"/>
      <c r="K4386" s="26"/>
      <c r="L4386" s="26"/>
      <c r="M4386" s="26"/>
      <c r="N4386" s="26"/>
      <c r="O4386" s="26"/>
      <c r="P4386" s="26"/>
      <c r="Q4386" s="26"/>
      <c r="R4386" s="26"/>
      <c r="S4386" s="63"/>
      <c r="T4386" s="26"/>
      <c r="U4386" s="25"/>
      <c r="V4386" s="24"/>
      <c r="W4386" s="24"/>
      <c r="X4386" s="26"/>
      <c r="Y4386" s="26"/>
      <c r="Z4386" s="26"/>
      <c r="AA4386" s="26"/>
      <c r="AB4386" s="26"/>
      <c r="AC4386" s="26"/>
      <c r="AD4386" s="26"/>
    </row>
    <row r="4387" spans="1:30" x14ac:dyDescent="0.25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  <c r="N4387" s="26"/>
      <c r="O4387" s="26"/>
      <c r="P4387" s="26"/>
      <c r="Q4387" s="26"/>
      <c r="R4387" s="26"/>
      <c r="S4387" s="63"/>
      <c r="T4387" s="26"/>
      <c r="U4387" s="25"/>
      <c r="V4387" s="24"/>
      <c r="W4387" s="24"/>
      <c r="X4387" s="26"/>
      <c r="Y4387" s="26"/>
      <c r="Z4387" s="26"/>
      <c r="AA4387" s="26"/>
      <c r="AB4387" s="26"/>
      <c r="AC4387" s="26"/>
      <c r="AD4387" s="26"/>
    </row>
    <row r="4388" spans="1:30" x14ac:dyDescent="0.25">
      <c r="A4388" s="26"/>
      <c r="B4388" s="26"/>
      <c r="C4388" s="26"/>
      <c r="D4388" s="26"/>
      <c r="E4388" s="26"/>
      <c r="F4388" s="26"/>
      <c r="G4388" s="26"/>
      <c r="H4388" s="26"/>
      <c r="I4388" s="26"/>
      <c r="J4388" s="26"/>
      <c r="K4388" s="26"/>
      <c r="L4388" s="26"/>
      <c r="M4388" s="26"/>
      <c r="N4388" s="26"/>
      <c r="O4388" s="26"/>
      <c r="P4388" s="26"/>
      <c r="Q4388" s="26"/>
      <c r="R4388" s="26"/>
      <c r="S4388" s="63"/>
      <c r="T4388" s="26"/>
      <c r="U4388" s="25"/>
      <c r="V4388" s="24"/>
      <c r="W4388" s="24"/>
      <c r="X4388" s="26"/>
      <c r="Y4388" s="26"/>
      <c r="Z4388" s="26"/>
      <c r="AA4388" s="26"/>
      <c r="AB4388" s="26"/>
      <c r="AC4388" s="26"/>
      <c r="AD4388" s="26"/>
    </row>
    <row r="4389" spans="1:30" x14ac:dyDescent="0.25">
      <c r="A4389" s="26"/>
      <c r="B4389" s="26"/>
      <c r="C4389" s="26"/>
      <c r="D4389" s="26"/>
      <c r="E4389" s="26"/>
      <c r="F4389" s="26"/>
      <c r="G4389" s="26"/>
      <c r="H4389" s="26"/>
      <c r="I4389" s="26"/>
      <c r="J4389" s="26"/>
      <c r="K4389" s="26"/>
      <c r="L4389" s="26"/>
      <c r="M4389" s="26"/>
      <c r="N4389" s="26"/>
      <c r="O4389" s="26"/>
      <c r="P4389" s="26"/>
      <c r="Q4389" s="26"/>
      <c r="R4389" s="26"/>
      <c r="S4389" s="63"/>
      <c r="T4389" s="26"/>
      <c r="U4389" s="25"/>
      <c r="V4389" s="24"/>
      <c r="W4389" s="24"/>
      <c r="X4389" s="26"/>
      <c r="Y4389" s="26"/>
      <c r="Z4389" s="26"/>
      <c r="AA4389" s="26"/>
      <c r="AB4389" s="26"/>
      <c r="AC4389" s="26"/>
      <c r="AD4389" s="26"/>
    </row>
    <row r="4390" spans="1:30" x14ac:dyDescent="0.25">
      <c r="A4390" s="26"/>
      <c r="B4390" s="26"/>
      <c r="C4390" s="26"/>
      <c r="D4390" s="26"/>
      <c r="E4390" s="26"/>
      <c r="F4390" s="26"/>
      <c r="G4390" s="26"/>
      <c r="H4390" s="26"/>
      <c r="I4390" s="26"/>
      <c r="J4390" s="26"/>
      <c r="K4390" s="26"/>
      <c r="L4390" s="26"/>
      <c r="M4390" s="26"/>
      <c r="N4390" s="26"/>
      <c r="O4390" s="26"/>
      <c r="P4390" s="26"/>
      <c r="Q4390" s="26"/>
      <c r="R4390" s="26"/>
      <c r="S4390" s="63"/>
      <c r="T4390" s="26"/>
      <c r="U4390" s="25"/>
      <c r="V4390" s="24"/>
      <c r="W4390" s="24"/>
      <c r="X4390" s="26"/>
      <c r="Y4390" s="26"/>
      <c r="Z4390" s="26"/>
      <c r="AA4390" s="26"/>
      <c r="AB4390" s="26"/>
      <c r="AC4390" s="26"/>
      <c r="AD4390" s="26"/>
    </row>
    <row r="4391" spans="1:30" x14ac:dyDescent="0.25">
      <c r="A4391" s="26"/>
      <c r="B4391" s="26"/>
      <c r="C4391" s="26"/>
      <c r="D4391" s="26"/>
      <c r="E4391" s="26"/>
      <c r="F4391" s="26"/>
      <c r="G4391" s="26"/>
      <c r="H4391" s="26"/>
      <c r="I4391" s="26"/>
      <c r="J4391" s="26"/>
      <c r="K4391" s="26"/>
      <c r="L4391" s="26"/>
      <c r="M4391" s="26"/>
      <c r="N4391" s="26"/>
      <c r="O4391" s="26"/>
      <c r="P4391" s="26"/>
      <c r="Q4391" s="26"/>
      <c r="R4391" s="26"/>
      <c r="S4391" s="63"/>
      <c r="T4391" s="26"/>
      <c r="U4391" s="25"/>
      <c r="V4391" s="24"/>
      <c r="W4391" s="24"/>
      <c r="X4391" s="26"/>
      <c r="Y4391" s="26"/>
      <c r="Z4391" s="26"/>
      <c r="AA4391" s="26"/>
      <c r="AB4391" s="26"/>
      <c r="AC4391" s="26"/>
      <c r="AD4391" s="26"/>
    </row>
    <row r="4392" spans="1:30" x14ac:dyDescent="0.25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26"/>
      <c r="O4392" s="26"/>
      <c r="P4392" s="26"/>
      <c r="Q4392" s="26"/>
      <c r="R4392" s="26"/>
      <c r="S4392" s="63"/>
      <c r="T4392" s="26"/>
      <c r="U4392" s="33"/>
      <c r="V4392" s="24"/>
      <c r="W4392" s="24"/>
      <c r="X4392" s="26"/>
      <c r="Y4392" s="26"/>
      <c r="Z4392" s="26"/>
      <c r="AA4392" s="26"/>
      <c r="AB4392" s="26"/>
      <c r="AC4392" s="26"/>
      <c r="AD4392" s="26"/>
    </row>
    <row r="4393" spans="1:30" x14ac:dyDescent="0.25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  <c r="N4393" s="26"/>
      <c r="O4393" s="26"/>
      <c r="P4393" s="26"/>
      <c r="Q4393" s="26"/>
      <c r="R4393" s="26"/>
      <c r="S4393" s="63"/>
      <c r="T4393" s="26"/>
      <c r="U4393" s="25"/>
      <c r="V4393" s="24"/>
      <c r="W4393" s="24"/>
      <c r="X4393" s="26"/>
      <c r="Y4393" s="26"/>
      <c r="Z4393" s="26"/>
      <c r="AA4393" s="26"/>
      <c r="AB4393" s="26"/>
      <c r="AC4393" s="26"/>
      <c r="AD4393" s="26"/>
    </row>
    <row r="4394" spans="1:30" x14ac:dyDescent="0.25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26"/>
      <c r="O4394" s="26"/>
      <c r="P4394" s="26"/>
      <c r="Q4394" s="26"/>
      <c r="R4394" s="26"/>
      <c r="S4394" s="63"/>
      <c r="T4394" s="26"/>
      <c r="U4394" s="33"/>
      <c r="V4394" s="24"/>
      <c r="W4394" s="24"/>
      <c r="X4394" s="26"/>
      <c r="Y4394" s="26"/>
      <c r="Z4394" s="26"/>
      <c r="AA4394" s="26"/>
      <c r="AB4394" s="26"/>
      <c r="AC4394" s="26"/>
      <c r="AD4394" s="26"/>
    </row>
    <row r="4395" spans="1:30" x14ac:dyDescent="0.25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  <c r="N4395" s="26"/>
      <c r="O4395" s="26"/>
      <c r="P4395" s="26"/>
      <c r="Q4395" s="26"/>
      <c r="R4395" s="26"/>
      <c r="S4395" s="63"/>
      <c r="T4395" s="26"/>
      <c r="U4395" s="25"/>
      <c r="V4395" s="24"/>
      <c r="W4395" s="24"/>
      <c r="X4395" s="26"/>
      <c r="Y4395" s="26"/>
      <c r="Z4395" s="26"/>
      <c r="AA4395" s="26"/>
      <c r="AB4395" s="26"/>
      <c r="AC4395" s="26"/>
      <c r="AD4395" s="26"/>
    </row>
    <row r="4396" spans="1:30" x14ac:dyDescent="0.25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  <c r="N4396" s="26"/>
      <c r="O4396" s="26"/>
      <c r="P4396" s="26"/>
      <c r="Q4396" s="26"/>
      <c r="R4396" s="26"/>
      <c r="S4396" s="63"/>
      <c r="T4396" s="26"/>
      <c r="U4396" s="25"/>
      <c r="V4396" s="24"/>
      <c r="W4396" s="24"/>
      <c r="X4396" s="26"/>
      <c r="Y4396" s="26"/>
      <c r="Z4396" s="26"/>
      <c r="AA4396" s="26"/>
      <c r="AB4396" s="26"/>
      <c r="AC4396" s="26"/>
      <c r="AD4396" s="26"/>
    </row>
    <row r="4397" spans="1:30" x14ac:dyDescent="0.25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  <c r="N4397" s="26"/>
      <c r="O4397" s="26"/>
      <c r="P4397" s="26"/>
      <c r="Q4397" s="26"/>
      <c r="R4397" s="26"/>
      <c r="S4397" s="63"/>
      <c r="T4397" s="26"/>
      <c r="U4397" s="25"/>
      <c r="V4397" s="24"/>
      <c r="W4397" s="24"/>
      <c r="X4397" s="26"/>
      <c r="Y4397" s="26"/>
      <c r="Z4397" s="26"/>
      <c r="AA4397" s="26"/>
      <c r="AB4397" s="26"/>
      <c r="AC4397" s="26"/>
      <c r="AD4397" s="26"/>
    </row>
    <row r="4398" spans="1:30" x14ac:dyDescent="0.25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  <c r="N4398" s="26"/>
      <c r="O4398" s="26"/>
      <c r="P4398" s="26"/>
      <c r="Q4398" s="26"/>
      <c r="R4398" s="26"/>
      <c r="S4398" s="63"/>
      <c r="T4398" s="26"/>
      <c r="U4398" s="25"/>
      <c r="V4398" s="24"/>
      <c r="W4398" s="24"/>
      <c r="X4398" s="26"/>
      <c r="Y4398" s="26"/>
      <c r="Z4398" s="26"/>
      <c r="AA4398" s="26"/>
      <c r="AB4398" s="26"/>
      <c r="AC4398" s="26"/>
      <c r="AD4398" s="26"/>
    </row>
    <row r="4399" spans="1:30" x14ac:dyDescent="0.25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  <c r="N4399" s="26"/>
      <c r="O4399" s="26"/>
      <c r="P4399" s="26"/>
      <c r="Q4399" s="26"/>
      <c r="R4399" s="26"/>
      <c r="S4399" s="63"/>
      <c r="T4399" s="26"/>
      <c r="U4399" s="25"/>
      <c r="V4399" s="24"/>
      <c r="W4399" s="24"/>
      <c r="X4399" s="26"/>
      <c r="Y4399" s="26"/>
      <c r="Z4399" s="26"/>
      <c r="AA4399" s="26"/>
      <c r="AB4399" s="26"/>
      <c r="AC4399" s="26"/>
      <c r="AD4399" s="26"/>
    </row>
    <row r="4400" spans="1:30" x14ac:dyDescent="0.25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  <c r="N4400" s="26"/>
      <c r="O4400" s="26"/>
      <c r="P4400" s="26"/>
      <c r="Q4400" s="26"/>
      <c r="R4400" s="26"/>
      <c r="S4400" s="63"/>
      <c r="T4400" s="26"/>
      <c r="U4400" s="25"/>
      <c r="V4400" s="24"/>
      <c r="W4400" s="24"/>
      <c r="X4400" s="26"/>
      <c r="Y4400" s="26"/>
      <c r="Z4400" s="26"/>
      <c r="AA4400" s="26"/>
      <c r="AB4400" s="26"/>
      <c r="AC4400" s="26"/>
      <c r="AD4400" s="26"/>
    </row>
    <row r="4401" spans="1:32" x14ac:dyDescent="0.25">
      <c r="A4401" s="26"/>
      <c r="B4401" s="26"/>
      <c r="C4401" s="26"/>
      <c r="D4401" s="26"/>
      <c r="E4401" s="26"/>
      <c r="F4401" s="26"/>
      <c r="G4401" s="26"/>
      <c r="H4401" s="26"/>
      <c r="I4401" s="26"/>
      <c r="J4401" s="26"/>
      <c r="K4401" s="26"/>
      <c r="L4401" s="26"/>
      <c r="M4401" s="26"/>
      <c r="N4401" s="26"/>
      <c r="O4401" s="26"/>
      <c r="P4401" s="26"/>
      <c r="Q4401" s="26"/>
      <c r="R4401" s="26"/>
      <c r="S4401" s="63"/>
      <c r="T4401" s="26"/>
      <c r="U4401" s="25"/>
      <c r="V4401" s="24"/>
      <c r="W4401" s="24"/>
      <c r="X4401" s="26"/>
      <c r="Y4401" s="26"/>
      <c r="Z4401" s="26"/>
      <c r="AA4401" s="26"/>
      <c r="AB4401" s="26"/>
      <c r="AC4401" s="26"/>
      <c r="AD4401" s="26"/>
    </row>
    <row r="4402" spans="1:32" x14ac:dyDescent="0.25">
      <c r="A4402" s="26"/>
      <c r="B4402" s="26"/>
      <c r="C4402" s="26"/>
      <c r="D4402" s="26"/>
      <c r="E4402" s="26"/>
      <c r="F4402" s="26"/>
      <c r="G4402" s="26"/>
      <c r="H4402" s="26"/>
      <c r="I4402" s="26"/>
      <c r="J4402" s="26"/>
      <c r="K4402" s="26"/>
      <c r="L4402" s="26"/>
      <c r="M4402" s="26"/>
      <c r="N4402" s="26"/>
      <c r="O4402" s="26"/>
      <c r="P4402" s="26"/>
      <c r="Q4402" s="26"/>
      <c r="R4402" s="26"/>
      <c r="S4402" s="63"/>
      <c r="T4402" s="26"/>
      <c r="U4402" s="25"/>
      <c r="V4402" s="24"/>
      <c r="W4402" s="24"/>
      <c r="X4402" s="26"/>
      <c r="Y4402" s="26"/>
      <c r="Z4402" s="26"/>
      <c r="AA4402" s="26"/>
      <c r="AB4402" s="26"/>
      <c r="AC4402" s="26"/>
      <c r="AD4402" s="26"/>
    </row>
    <row r="4403" spans="1:32" x14ac:dyDescent="0.25">
      <c r="A4403" s="26"/>
      <c r="B4403" s="26"/>
      <c r="C4403" s="26"/>
      <c r="D4403" s="26"/>
      <c r="E4403" s="26"/>
      <c r="F4403" s="26"/>
      <c r="G4403" s="26"/>
      <c r="H4403" s="26"/>
      <c r="I4403" s="26"/>
      <c r="J4403" s="26"/>
      <c r="K4403" s="26"/>
      <c r="L4403" s="26"/>
      <c r="M4403" s="26"/>
      <c r="N4403" s="26"/>
      <c r="O4403" s="26"/>
      <c r="P4403" s="26"/>
      <c r="Q4403" s="26"/>
      <c r="R4403" s="26"/>
      <c r="S4403" s="63"/>
      <c r="T4403" s="26"/>
      <c r="U4403" s="25"/>
      <c r="V4403" s="24"/>
      <c r="W4403" s="24"/>
      <c r="X4403" s="26"/>
      <c r="Y4403" s="26"/>
      <c r="Z4403" s="26"/>
      <c r="AA4403" s="26"/>
      <c r="AB4403" s="26"/>
      <c r="AC4403" s="26"/>
      <c r="AD4403" s="26"/>
    </row>
    <row r="4404" spans="1:32" x14ac:dyDescent="0.25">
      <c r="A4404" s="26"/>
      <c r="B4404" s="26"/>
      <c r="C4404" s="26"/>
      <c r="D4404" s="26"/>
      <c r="E4404" s="26"/>
      <c r="F4404" s="26"/>
      <c r="G4404" s="26"/>
      <c r="H4404" s="26"/>
      <c r="I4404" s="26"/>
      <c r="J4404" s="26"/>
      <c r="K4404" s="26"/>
      <c r="L4404" s="26"/>
      <c r="M4404" s="26"/>
      <c r="N4404" s="26"/>
      <c r="O4404" s="26"/>
      <c r="P4404" s="26"/>
      <c r="Q4404" s="26"/>
      <c r="R4404" s="26"/>
      <c r="S4404" s="63"/>
      <c r="T4404" s="26"/>
      <c r="U4404" s="25"/>
      <c r="V4404" s="24"/>
      <c r="W4404" s="24"/>
      <c r="X4404" s="26"/>
      <c r="Y4404" s="26"/>
      <c r="Z4404" s="26"/>
      <c r="AA4404" s="26"/>
      <c r="AB4404" s="26"/>
      <c r="AC4404" s="26"/>
      <c r="AD4404" s="26"/>
    </row>
    <row r="4405" spans="1:32" x14ac:dyDescent="0.25">
      <c r="A4405" s="26"/>
      <c r="B4405" s="26"/>
      <c r="C4405" s="26"/>
      <c r="D4405" s="26"/>
      <c r="E4405" s="26"/>
      <c r="F4405" s="26"/>
      <c r="G4405" s="26"/>
      <c r="H4405" s="26"/>
      <c r="I4405" s="26"/>
      <c r="J4405" s="26"/>
      <c r="K4405" s="26"/>
      <c r="L4405" s="26"/>
      <c r="M4405" s="26"/>
      <c r="N4405" s="26"/>
      <c r="O4405" s="26"/>
      <c r="P4405" s="26"/>
      <c r="Q4405" s="26"/>
      <c r="R4405" s="26"/>
      <c r="S4405" s="63"/>
      <c r="T4405" s="26"/>
      <c r="U4405" s="25"/>
      <c r="V4405" s="24"/>
      <c r="W4405" s="24"/>
      <c r="X4405" s="26"/>
      <c r="Y4405" s="26"/>
      <c r="Z4405" s="26"/>
      <c r="AA4405" s="26"/>
      <c r="AB4405" s="26"/>
      <c r="AC4405" s="26"/>
      <c r="AD4405" s="26"/>
    </row>
    <row r="4406" spans="1:32" x14ac:dyDescent="0.25">
      <c r="A4406" s="26"/>
      <c r="B4406" s="26"/>
      <c r="C4406" s="26"/>
      <c r="D4406" s="26"/>
      <c r="E4406" s="26"/>
      <c r="F4406" s="26"/>
      <c r="G4406" s="26"/>
      <c r="H4406" s="26"/>
      <c r="I4406" s="26"/>
      <c r="J4406" s="26"/>
      <c r="K4406" s="26"/>
      <c r="L4406" s="26"/>
      <c r="M4406" s="26"/>
      <c r="N4406" s="26"/>
      <c r="O4406" s="26"/>
      <c r="P4406" s="26"/>
      <c r="Q4406" s="26"/>
      <c r="R4406" s="26"/>
      <c r="S4406" s="63"/>
      <c r="T4406" s="26"/>
      <c r="U4406" s="25"/>
      <c r="V4406" s="24"/>
      <c r="W4406" s="24"/>
      <c r="X4406" s="26"/>
      <c r="Y4406" s="26"/>
      <c r="Z4406" s="26"/>
      <c r="AA4406" s="26"/>
      <c r="AB4406" s="26"/>
      <c r="AC4406" s="26"/>
      <c r="AD4406" s="26"/>
    </row>
    <row r="4407" spans="1:32" x14ac:dyDescent="0.25">
      <c r="A4407" s="26"/>
      <c r="B4407" s="26"/>
      <c r="C4407" s="26"/>
      <c r="D4407" s="26"/>
      <c r="E4407" s="26"/>
      <c r="F4407" s="26"/>
      <c r="G4407" s="26"/>
      <c r="H4407" s="26"/>
      <c r="I4407" s="26"/>
      <c r="J4407" s="26"/>
      <c r="K4407" s="26"/>
      <c r="L4407" s="26"/>
      <c r="M4407" s="26"/>
      <c r="N4407" s="26"/>
      <c r="O4407" s="26"/>
      <c r="P4407" s="26"/>
      <c r="Q4407" s="26"/>
      <c r="R4407" s="26"/>
      <c r="S4407" s="63"/>
      <c r="T4407" s="26"/>
      <c r="U4407" s="25"/>
      <c r="V4407" s="24"/>
      <c r="W4407" s="24"/>
      <c r="X4407" s="26"/>
      <c r="Y4407" s="26"/>
      <c r="Z4407" s="26"/>
      <c r="AA4407" s="26"/>
      <c r="AB4407" s="26"/>
      <c r="AC4407" s="26"/>
      <c r="AD4407" s="26"/>
    </row>
    <row r="4408" spans="1:32" x14ac:dyDescent="0.25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  <c r="N4408" s="26"/>
      <c r="O4408" s="26"/>
      <c r="P4408" s="26"/>
      <c r="Q4408" s="26"/>
      <c r="R4408" s="26"/>
      <c r="S4408" s="63"/>
      <c r="T4408" s="26"/>
      <c r="U4408" s="25"/>
      <c r="V4408" s="24"/>
      <c r="W4408" s="24"/>
      <c r="X4408" s="26"/>
      <c r="Y4408" s="26"/>
      <c r="Z4408" s="26"/>
      <c r="AA4408" s="26"/>
      <c r="AB4408" s="26"/>
      <c r="AC4408" s="26"/>
      <c r="AD4408" s="26"/>
    </row>
    <row r="4409" spans="1:32" x14ac:dyDescent="0.25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  <c r="N4409" s="26"/>
      <c r="O4409" s="26"/>
      <c r="P4409" s="26"/>
      <c r="Q4409" s="26"/>
      <c r="R4409" s="26"/>
      <c r="S4409" s="63"/>
      <c r="T4409" s="26"/>
      <c r="U4409" s="25"/>
      <c r="V4409" s="24"/>
      <c r="W4409" s="24"/>
      <c r="X4409" s="26"/>
      <c r="Y4409" s="26"/>
      <c r="Z4409" s="26"/>
      <c r="AA4409" s="26"/>
      <c r="AB4409" s="26"/>
      <c r="AC4409" s="26"/>
      <c r="AD4409" s="26"/>
    </row>
    <row r="4410" spans="1:32" x14ac:dyDescent="0.25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  <c r="N4410" s="26"/>
      <c r="O4410" s="26"/>
      <c r="P4410" s="26"/>
      <c r="Q4410" s="26"/>
      <c r="R4410" s="26"/>
      <c r="S4410" s="63"/>
      <c r="T4410" s="26"/>
      <c r="U4410" s="25"/>
      <c r="V4410" s="24"/>
      <c r="W4410" s="24"/>
      <c r="X4410" s="26"/>
      <c r="Y4410" s="26"/>
      <c r="Z4410" s="26"/>
      <c r="AA4410" s="26"/>
      <c r="AB4410" s="26"/>
      <c r="AC4410" s="26"/>
      <c r="AD4410" s="26"/>
    </row>
    <row r="4411" spans="1:32" x14ac:dyDescent="0.25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  <c r="N4411" s="26"/>
      <c r="O4411" s="26"/>
      <c r="P4411" s="26"/>
      <c r="Q4411" s="26"/>
      <c r="R4411" s="26"/>
      <c r="S4411" s="63"/>
      <c r="T4411" s="26"/>
      <c r="U4411" s="25"/>
      <c r="V4411" s="24"/>
      <c r="W4411" s="24"/>
      <c r="X4411" s="26"/>
      <c r="Y4411" s="26"/>
      <c r="Z4411" s="26"/>
      <c r="AA4411" s="26"/>
      <c r="AB4411" s="26"/>
      <c r="AC4411" s="26"/>
      <c r="AD4411" s="26"/>
    </row>
    <row r="4412" spans="1:32" x14ac:dyDescent="0.25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  <c r="N4412" s="26"/>
      <c r="O4412" s="26"/>
      <c r="P4412" s="26"/>
      <c r="Q4412" s="26"/>
      <c r="R4412" s="26"/>
      <c r="S4412" s="63"/>
      <c r="T4412" s="26"/>
      <c r="U4412" s="25"/>
      <c r="V4412" s="24"/>
      <c r="W4412" s="24"/>
      <c r="X4412" s="26"/>
      <c r="Y4412" s="26"/>
      <c r="Z4412" s="26"/>
      <c r="AA4412" s="26"/>
      <c r="AB4412" s="26"/>
      <c r="AC4412" s="26"/>
      <c r="AD4412" s="26"/>
    </row>
    <row r="4413" spans="1:32" x14ac:dyDescent="0.25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  <c r="N4413" s="26"/>
      <c r="O4413" s="26"/>
      <c r="P4413" s="26"/>
      <c r="Q4413" s="26"/>
      <c r="R4413" s="26"/>
      <c r="S4413" s="63"/>
      <c r="T4413" s="26"/>
      <c r="U4413" s="25"/>
      <c r="V4413" s="24"/>
      <c r="W4413" s="24"/>
      <c r="X4413" s="26"/>
      <c r="Y4413" s="26"/>
      <c r="Z4413" s="26"/>
      <c r="AA4413" s="26"/>
      <c r="AB4413" s="26"/>
      <c r="AC4413" s="26"/>
      <c r="AD4413" s="26"/>
      <c r="AE4413" s="34"/>
      <c r="AF4413" s="34"/>
    </row>
    <row r="4414" spans="1:32" x14ac:dyDescent="0.25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  <c r="N4414" s="26"/>
      <c r="O4414" s="26"/>
      <c r="P4414" s="26"/>
      <c r="Q4414" s="26"/>
      <c r="R4414" s="26"/>
      <c r="S4414" s="63"/>
      <c r="T4414" s="26"/>
      <c r="U4414" s="25"/>
      <c r="V4414" s="24"/>
      <c r="W4414" s="24"/>
      <c r="X4414" s="26"/>
      <c r="Y4414" s="26"/>
      <c r="Z4414" s="26"/>
      <c r="AA4414" s="26"/>
      <c r="AB4414" s="26"/>
      <c r="AC4414" s="26"/>
      <c r="AD4414" s="26"/>
      <c r="AE4414" s="34"/>
      <c r="AF4414" s="34"/>
    </row>
    <row r="4415" spans="1:32" x14ac:dyDescent="0.25">
      <c r="A4415" s="26"/>
      <c r="B4415" s="26"/>
      <c r="C4415" s="26"/>
      <c r="D4415" s="26"/>
      <c r="E4415" s="26"/>
      <c r="F4415" s="26"/>
      <c r="G4415" s="26"/>
      <c r="H4415" s="26"/>
      <c r="I4415" s="26"/>
      <c r="J4415" s="26"/>
      <c r="K4415" s="26"/>
      <c r="L4415" s="26"/>
      <c r="M4415" s="26"/>
      <c r="N4415" s="26"/>
      <c r="O4415" s="26"/>
      <c r="P4415" s="26"/>
      <c r="Q4415" s="26"/>
      <c r="R4415" s="26"/>
      <c r="S4415" s="63"/>
      <c r="T4415" s="26"/>
      <c r="U4415" s="25"/>
      <c r="V4415" s="24"/>
      <c r="W4415" s="24"/>
      <c r="X4415" s="26"/>
      <c r="Y4415" s="26"/>
      <c r="Z4415" s="26"/>
      <c r="AA4415" s="26"/>
      <c r="AB4415" s="26"/>
      <c r="AC4415" s="26"/>
      <c r="AD4415" s="26"/>
      <c r="AE4415" s="34"/>
      <c r="AF4415" s="34"/>
    </row>
    <row r="4416" spans="1:32" x14ac:dyDescent="0.25">
      <c r="A4416" s="26"/>
      <c r="B4416" s="26"/>
      <c r="C4416" s="26"/>
      <c r="D4416" s="26"/>
      <c r="E4416" s="26"/>
      <c r="F4416" s="26"/>
      <c r="G4416" s="26"/>
      <c r="H4416" s="26"/>
      <c r="I4416" s="26"/>
      <c r="J4416" s="26"/>
      <c r="K4416" s="26"/>
      <c r="L4416" s="26"/>
      <c r="M4416" s="26"/>
      <c r="N4416" s="26"/>
      <c r="O4416" s="26"/>
      <c r="P4416" s="26"/>
      <c r="Q4416" s="26"/>
      <c r="R4416" s="26"/>
      <c r="S4416" s="63"/>
      <c r="T4416" s="26"/>
      <c r="U4416" s="25"/>
      <c r="V4416" s="24"/>
      <c r="W4416" s="24"/>
      <c r="X4416" s="26"/>
      <c r="Y4416" s="26"/>
      <c r="Z4416" s="26"/>
      <c r="AA4416" s="26"/>
      <c r="AB4416" s="26"/>
      <c r="AC4416" s="26"/>
      <c r="AD4416" s="26"/>
      <c r="AE4416" s="34"/>
      <c r="AF4416" s="34"/>
    </row>
    <row r="4417" spans="1:32" x14ac:dyDescent="0.25">
      <c r="A4417" s="26"/>
      <c r="B4417" s="26"/>
      <c r="C4417" s="26"/>
      <c r="D4417" s="26"/>
      <c r="E4417" s="26"/>
      <c r="F4417" s="26"/>
      <c r="G4417" s="26"/>
      <c r="H4417" s="26"/>
      <c r="I4417" s="26"/>
      <c r="J4417" s="26"/>
      <c r="K4417" s="26"/>
      <c r="L4417" s="26"/>
      <c r="M4417" s="26"/>
      <c r="N4417" s="26"/>
      <c r="O4417" s="26"/>
      <c r="P4417" s="26"/>
      <c r="Q4417" s="26"/>
      <c r="R4417" s="26"/>
      <c r="S4417" s="63"/>
      <c r="T4417" s="26"/>
      <c r="U4417" s="25"/>
      <c r="V4417" s="24"/>
      <c r="W4417" s="24"/>
      <c r="X4417" s="26"/>
      <c r="Y4417" s="26"/>
      <c r="Z4417" s="26"/>
      <c r="AA4417" s="26"/>
      <c r="AB4417" s="26"/>
      <c r="AC4417" s="26"/>
      <c r="AD4417" s="26"/>
      <c r="AE4417" s="34"/>
      <c r="AF4417" s="34"/>
    </row>
    <row r="4418" spans="1:32" x14ac:dyDescent="0.25">
      <c r="A4418" s="26"/>
      <c r="B4418" s="26"/>
      <c r="C4418" s="26"/>
      <c r="D4418" s="26"/>
      <c r="E4418" s="26"/>
      <c r="F4418" s="26"/>
      <c r="G4418" s="26"/>
      <c r="H4418" s="26"/>
      <c r="I4418" s="26"/>
      <c r="J4418" s="26"/>
      <c r="K4418" s="26"/>
      <c r="L4418" s="26"/>
      <c r="M4418" s="26"/>
      <c r="N4418" s="26"/>
      <c r="O4418" s="26"/>
      <c r="P4418" s="26"/>
      <c r="Q4418" s="26"/>
      <c r="R4418" s="26"/>
      <c r="S4418" s="63"/>
      <c r="T4418" s="26"/>
      <c r="U4418" s="25"/>
      <c r="V4418" s="24"/>
      <c r="W4418" s="24"/>
      <c r="X4418" s="26"/>
      <c r="Y4418" s="26"/>
      <c r="Z4418" s="26"/>
      <c r="AA4418" s="26"/>
      <c r="AB4418" s="26"/>
      <c r="AC4418" s="26"/>
      <c r="AD4418" s="26"/>
      <c r="AE4418" s="34"/>
      <c r="AF4418" s="34"/>
    </row>
    <row r="4419" spans="1:32" x14ac:dyDescent="0.25">
      <c r="A4419" s="26"/>
      <c r="B4419" s="26"/>
      <c r="C4419" s="26"/>
      <c r="D4419" s="26"/>
      <c r="E4419" s="26"/>
      <c r="F4419" s="26"/>
      <c r="G4419" s="26"/>
      <c r="H4419" s="26"/>
      <c r="I4419" s="26"/>
      <c r="J4419" s="26"/>
      <c r="K4419" s="26"/>
      <c r="L4419" s="26"/>
      <c r="M4419" s="26"/>
      <c r="N4419" s="26"/>
      <c r="O4419" s="26"/>
      <c r="P4419" s="26"/>
      <c r="Q4419" s="26"/>
      <c r="R4419" s="26"/>
      <c r="S4419" s="63"/>
      <c r="T4419" s="26"/>
      <c r="U4419" s="25"/>
      <c r="V4419" s="24"/>
      <c r="W4419" s="24"/>
      <c r="X4419" s="26"/>
      <c r="Y4419" s="26"/>
      <c r="Z4419" s="26"/>
      <c r="AA4419" s="26"/>
      <c r="AB4419" s="26"/>
      <c r="AC4419" s="26"/>
      <c r="AD4419" s="26"/>
      <c r="AE4419" s="34"/>
      <c r="AF4419" s="34"/>
    </row>
    <row r="4420" spans="1:32" x14ac:dyDescent="0.25">
      <c r="A4420" s="26"/>
      <c r="B4420" s="26"/>
      <c r="C4420" s="26"/>
      <c r="D4420" s="26"/>
      <c r="E4420" s="26"/>
      <c r="F4420" s="26"/>
      <c r="G4420" s="26"/>
      <c r="H4420" s="26"/>
      <c r="I4420" s="26"/>
      <c r="J4420" s="26"/>
      <c r="K4420" s="26"/>
      <c r="L4420" s="26"/>
      <c r="M4420" s="26"/>
      <c r="N4420" s="26"/>
      <c r="O4420" s="26"/>
      <c r="P4420" s="26"/>
      <c r="Q4420" s="26"/>
      <c r="R4420" s="26"/>
      <c r="S4420" s="63"/>
      <c r="T4420" s="26"/>
      <c r="U4420" s="25"/>
      <c r="V4420" s="24"/>
      <c r="W4420" s="24"/>
      <c r="X4420" s="26"/>
      <c r="Y4420" s="26"/>
      <c r="Z4420" s="26"/>
      <c r="AA4420" s="26"/>
      <c r="AB4420" s="26"/>
      <c r="AC4420" s="26"/>
      <c r="AD4420" s="26"/>
      <c r="AE4420" s="34"/>
      <c r="AF4420" s="34"/>
    </row>
    <row r="4421" spans="1:32" x14ac:dyDescent="0.25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  <c r="N4421" s="26"/>
      <c r="O4421" s="26"/>
      <c r="P4421" s="26"/>
      <c r="Q4421" s="26"/>
      <c r="R4421" s="26"/>
      <c r="S4421" s="63"/>
      <c r="T4421" s="26"/>
      <c r="U4421" s="25"/>
      <c r="V4421" s="24"/>
      <c r="W4421" s="24"/>
      <c r="X4421" s="26"/>
      <c r="Y4421" s="26"/>
      <c r="Z4421" s="26"/>
      <c r="AA4421" s="26"/>
      <c r="AB4421" s="26"/>
      <c r="AC4421" s="26"/>
      <c r="AD4421" s="26"/>
      <c r="AE4421" s="34"/>
      <c r="AF4421" s="34"/>
    </row>
    <row r="4422" spans="1:32" x14ac:dyDescent="0.25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  <c r="N4422" s="26"/>
      <c r="O4422" s="26"/>
      <c r="P4422" s="26"/>
      <c r="Q4422" s="26"/>
      <c r="R4422" s="26"/>
      <c r="S4422" s="63"/>
      <c r="T4422" s="26"/>
      <c r="U4422" s="25"/>
      <c r="V4422" s="24"/>
      <c r="W4422" s="24"/>
      <c r="X4422" s="26"/>
      <c r="Y4422" s="26"/>
      <c r="Z4422" s="26"/>
      <c r="AA4422" s="26"/>
      <c r="AB4422" s="26"/>
      <c r="AC4422" s="26"/>
      <c r="AD4422" s="26"/>
      <c r="AE4422" s="34"/>
      <c r="AF4422" s="34"/>
    </row>
    <row r="4423" spans="1:32" x14ac:dyDescent="0.25">
      <c r="A4423" s="26"/>
      <c r="B4423" s="26"/>
      <c r="C4423" s="26"/>
      <c r="D4423" s="26"/>
      <c r="E4423" s="26"/>
      <c r="F4423" s="26"/>
      <c r="G4423" s="26"/>
      <c r="H4423" s="26"/>
      <c r="I4423" s="26"/>
      <c r="J4423" s="26"/>
      <c r="K4423" s="26"/>
      <c r="L4423" s="26"/>
      <c r="M4423" s="26"/>
      <c r="N4423" s="26"/>
      <c r="O4423" s="26"/>
      <c r="P4423" s="26"/>
      <c r="Q4423" s="26"/>
      <c r="R4423" s="26"/>
      <c r="S4423" s="63"/>
      <c r="T4423" s="26"/>
      <c r="U4423" s="25"/>
      <c r="V4423" s="24"/>
      <c r="W4423" s="24"/>
      <c r="X4423" s="26"/>
      <c r="Y4423" s="26"/>
      <c r="Z4423" s="26"/>
      <c r="AA4423" s="26"/>
      <c r="AB4423" s="26"/>
      <c r="AC4423" s="26"/>
      <c r="AD4423" s="26"/>
      <c r="AE4423" s="34"/>
      <c r="AF4423" s="34"/>
    </row>
    <row r="4424" spans="1:32" x14ac:dyDescent="0.25">
      <c r="A4424" s="26"/>
      <c r="B4424" s="26"/>
      <c r="C4424" s="26"/>
      <c r="D4424" s="26"/>
      <c r="E4424" s="26"/>
      <c r="F4424" s="26"/>
      <c r="G4424" s="26"/>
      <c r="H4424" s="26"/>
      <c r="I4424" s="26"/>
      <c r="J4424" s="26"/>
      <c r="K4424" s="26"/>
      <c r="L4424" s="26"/>
      <c r="M4424" s="26"/>
      <c r="N4424" s="26"/>
      <c r="O4424" s="26"/>
      <c r="P4424" s="26"/>
      <c r="Q4424" s="26"/>
      <c r="R4424" s="26"/>
      <c r="S4424" s="63"/>
      <c r="T4424" s="26"/>
      <c r="U4424" s="25"/>
      <c r="V4424" s="24"/>
      <c r="W4424" s="24"/>
      <c r="X4424" s="26"/>
      <c r="Y4424" s="26"/>
      <c r="Z4424" s="26"/>
      <c r="AA4424" s="26"/>
      <c r="AB4424" s="26"/>
      <c r="AC4424" s="26"/>
      <c r="AD4424" s="26"/>
      <c r="AE4424" s="34"/>
      <c r="AF4424" s="34"/>
    </row>
    <row r="4425" spans="1:32" x14ac:dyDescent="0.25">
      <c r="A4425" s="26"/>
      <c r="B4425" s="26"/>
      <c r="C4425" s="26"/>
      <c r="D4425" s="26"/>
      <c r="E4425" s="26"/>
      <c r="F4425" s="26"/>
      <c r="G4425" s="26"/>
      <c r="H4425" s="26"/>
      <c r="I4425" s="26"/>
      <c r="J4425" s="26"/>
      <c r="K4425" s="26"/>
      <c r="L4425" s="26"/>
      <c r="M4425" s="26"/>
      <c r="N4425" s="26"/>
      <c r="O4425" s="26"/>
      <c r="P4425" s="26"/>
      <c r="Q4425" s="26"/>
      <c r="R4425" s="26"/>
      <c r="S4425" s="63"/>
      <c r="T4425" s="26"/>
      <c r="U4425" s="25"/>
      <c r="V4425" s="24"/>
      <c r="W4425" s="24"/>
      <c r="X4425" s="26"/>
      <c r="Y4425" s="26"/>
      <c r="Z4425" s="26"/>
      <c r="AA4425" s="26"/>
      <c r="AB4425" s="26"/>
      <c r="AC4425" s="26"/>
      <c r="AD4425" s="26"/>
      <c r="AE4425" s="34"/>
      <c r="AF4425" s="34"/>
    </row>
    <row r="4426" spans="1:32" x14ac:dyDescent="0.25">
      <c r="A4426" s="26"/>
      <c r="B4426" s="26"/>
      <c r="C4426" s="26"/>
      <c r="D4426" s="26"/>
      <c r="E4426" s="26"/>
      <c r="F4426" s="26"/>
      <c r="G4426" s="26"/>
      <c r="H4426" s="26"/>
      <c r="I4426" s="26"/>
      <c r="J4426" s="26"/>
      <c r="K4426" s="26"/>
      <c r="L4426" s="26"/>
      <c r="M4426" s="26"/>
      <c r="N4426" s="26"/>
      <c r="O4426" s="26"/>
      <c r="P4426" s="26"/>
      <c r="Q4426" s="26"/>
      <c r="R4426" s="26"/>
      <c r="S4426" s="63"/>
      <c r="T4426" s="26"/>
      <c r="U4426" s="25"/>
      <c r="V4426" s="24"/>
      <c r="W4426" s="24"/>
      <c r="X4426" s="26"/>
      <c r="Y4426" s="26"/>
      <c r="Z4426" s="26"/>
      <c r="AA4426" s="26"/>
      <c r="AB4426" s="26"/>
      <c r="AC4426" s="26"/>
      <c r="AD4426" s="26"/>
      <c r="AE4426" s="34"/>
      <c r="AF4426" s="34"/>
    </row>
    <row r="4427" spans="1:32" x14ac:dyDescent="0.25">
      <c r="A4427" s="26"/>
      <c r="B4427" s="26"/>
      <c r="C4427" s="26"/>
      <c r="D4427" s="26"/>
      <c r="E4427" s="26"/>
      <c r="F4427" s="26"/>
      <c r="G4427" s="26"/>
      <c r="H4427" s="26"/>
      <c r="I4427" s="26"/>
      <c r="J4427" s="26"/>
      <c r="K4427" s="26"/>
      <c r="L4427" s="26"/>
      <c r="M4427" s="26"/>
      <c r="N4427" s="26"/>
      <c r="O4427" s="26"/>
      <c r="P4427" s="26"/>
      <c r="Q4427" s="26"/>
      <c r="R4427" s="26"/>
      <c r="S4427" s="63"/>
      <c r="T4427" s="26"/>
      <c r="U4427" s="25"/>
      <c r="V4427" s="24"/>
      <c r="W4427" s="24"/>
      <c r="X4427" s="26"/>
      <c r="Y4427" s="26"/>
      <c r="Z4427" s="26"/>
      <c r="AA4427" s="26"/>
      <c r="AB4427" s="26"/>
      <c r="AC4427" s="26"/>
      <c r="AD4427" s="26"/>
      <c r="AE4427" s="34"/>
      <c r="AF4427" s="34"/>
    </row>
    <row r="4428" spans="1:32" x14ac:dyDescent="0.25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  <c r="N4428" s="26"/>
      <c r="O4428" s="26"/>
      <c r="P4428" s="26"/>
      <c r="Q4428" s="26"/>
      <c r="R4428" s="26"/>
      <c r="S4428" s="63"/>
      <c r="T4428" s="26"/>
      <c r="U4428" s="25"/>
      <c r="V4428" s="24"/>
      <c r="W4428" s="24"/>
      <c r="X4428" s="26"/>
      <c r="Y4428" s="26"/>
      <c r="Z4428" s="26"/>
      <c r="AA4428" s="26"/>
      <c r="AB4428" s="26"/>
      <c r="AC4428" s="26"/>
      <c r="AD4428" s="26"/>
    </row>
    <row r="4429" spans="1:32" x14ac:dyDescent="0.25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  <c r="N4429" s="26"/>
      <c r="O4429" s="26"/>
      <c r="P4429" s="26"/>
      <c r="Q4429" s="26"/>
      <c r="R4429" s="26"/>
      <c r="S4429" s="63"/>
      <c r="T4429" s="26"/>
      <c r="U4429" s="25"/>
      <c r="V4429" s="24"/>
      <c r="W4429" s="24"/>
      <c r="X4429" s="26"/>
      <c r="Y4429" s="26"/>
      <c r="Z4429" s="26"/>
      <c r="AA4429" s="26"/>
      <c r="AB4429" s="26"/>
      <c r="AC4429" s="26"/>
      <c r="AD4429" s="26"/>
    </row>
    <row r="4430" spans="1:32" x14ac:dyDescent="0.25">
      <c r="A4430" s="26"/>
      <c r="B4430" s="26"/>
      <c r="C4430" s="26"/>
      <c r="D4430" s="26"/>
      <c r="E4430" s="26"/>
      <c r="F4430" s="26"/>
      <c r="G4430" s="26"/>
      <c r="H4430" s="26"/>
      <c r="I4430" s="26"/>
      <c r="J4430" s="26"/>
      <c r="K4430" s="26"/>
      <c r="L4430" s="26"/>
      <c r="M4430" s="26"/>
      <c r="N4430" s="26"/>
      <c r="O4430" s="26"/>
      <c r="P4430" s="26"/>
      <c r="Q4430" s="26"/>
      <c r="R4430" s="26"/>
      <c r="S4430" s="63"/>
      <c r="T4430" s="26"/>
      <c r="U4430" s="25"/>
      <c r="V4430" s="24"/>
      <c r="W4430" s="24"/>
      <c r="X4430" s="26"/>
      <c r="Y4430" s="26"/>
      <c r="Z4430" s="26"/>
      <c r="AA4430" s="26"/>
      <c r="AB4430" s="26"/>
      <c r="AC4430" s="26"/>
      <c r="AD4430" s="26"/>
    </row>
    <row r="4431" spans="1:32" x14ac:dyDescent="0.25">
      <c r="A4431" s="26"/>
      <c r="B4431" s="26"/>
      <c r="C4431" s="26"/>
      <c r="D4431" s="26"/>
      <c r="E4431" s="26"/>
      <c r="F4431" s="26"/>
      <c r="G4431" s="26"/>
      <c r="H4431" s="26"/>
      <c r="I4431" s="26"/>
      <c r="J4431" s="26"/>
      <c r="K4431" s="26"/>
      <c r="L4431" s="26"/>
      <c r="M4431" s="26"/>
      <c r="N4431" s="26"/>
      <c r="O4431" s="26"/>
      <c r="P4431" s="26"/>
      <c r="Q4431" s="26"/>
      <c r="R4431" s="26"/>
      <c r="S4431" s="63"/>
      <c r="T4431" s="26"/>
      <c r="U4431" s="25"/>
      <c r="V4431" s="24"/>
      <c r="W4431" s="24"/>
      <c r="X4431" s="26"/>
      <c r="Y4431" s="26"/>
      <c r="Z4431" s="26"/>
      <c r="AA4431" s="26"/>
      <c r="AB4431" s="26"/>
      <c r="AC4431" s="26"/>
      <c r="AD4431" s="26"/>
    </row>
    <row r="4432" spans="1:32" x14ac:dyDescent="0.25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  <c r="N4432" s="26"/>
      <c r="O4432" s="26"/>
      <c r="P4432" s="26"/>
      <c r="Q4432" s="26"/>
      <c r="R4432" s="26"/>
      <c r="S4432" s="63"/>
      <c r="T4432" s="26"/>
      <c r="U4432" s="25"/>
      <c r="V4432" s="24"/>
      <c r="W4432" s="24"/>
      <c r="X4432" s="26"/>
      <c r="Y4432" s="26"/>
      <c r="Z4432" s="26"/>
      <c r="AA4432" s="26"/>
      <c r="AB4432" s="26"/>
      <c r="AC4432" s="26"/>
      <c r="AD4432" s="26"/>
    </row>
    <row r="4433" spans="1:30" x14ac:dyDescent="0.25">
      <c r="A4433" s="26"/>
      <c r="B4433" s="26"/>
      <c r="C4433" s="26"/>
      <c r="D4433" s="26"/>
      <c r="E4433" s="26"/>
      <c r="F4433" s="26"/>
      <c r="G4433" s="26"/>
      <c r="H4433" s="26"/>
      <c r="I4433" s="26"/>
      <c r="J4433" s="26"/>
      <c r="K4433" s="26"/>
      <c r="L4433" s="26"/>
      <c r="M4433" s="26"/>
      <c r="N4433" s="26"/>
      <c r="O4433" s="26"/>
      <c r="P4433" s="26"/>
      <c r="Q4433" s="26"/>
      <c r="R4433" s="26"/>
      <c r="S4433" s="63"/>
      <c r="T4433" s="26"/>
      <c r="U4433" s="25"/>
      <c r="V4433" s="24"/>
      <c r="W4433" s="24"/>
      <c r="X4433" s="26"/>
      <c r="Y4433" s="26"/>
      <c r="Z4433" s="26"/>
      <c r="AA4433" s="26"/>
      <c r="AB4433" s="26"/>
      <c r="AC4433" s="26"/>
      <c r="AD4433" s="26"/>
    </row>
    <row r="4434" spans="1:30" x14ac:dyDescent="0.25">
      <c r="A4434" s="26"/>
      <c r="B4434" s="26"/>
      <c r="C4434" s="26"/>
      <c r="D4434" s="26"/>
      <c r="E4434" s="26"/>
      <c r="F4434" s="26"/>
      <c r="G4434" s="26"/>
      <c r="H4434" s="26"/>
      <c r="I4434" s="26"/>
      <c r="J4434" s="26"/>
      <c r="K4434" s="26"/>
      <c r="L4434" s="26"/>
      <c r="M4434" s="26"/>
      <c r="N4434" s="26"/>
      <c r="O4434" s="26"/>
      <c r="P4434" s="26"/>
      <c r="Q4434" s="26"/>
      <c r="R4434" s="26"/>
      <c r="S4434" s="63"/>
      <c r="T4434" s="26"/>
      <c r="U4434" s="25"/>
      <c r="V4434" s="24"/>
      <c r="W4434" s="24"/>
      <c r="X4434" s="26"/>
      <c r="Y4434" s="26"/>
      <c r="Z4434" s="26"/>
      <c r="AA4434" s="26"/>
      <c r="AB4434" s="26"/>
      <c r="AC4434" s="26"/>
      <c r="AD4434" s="26"/>
    </row>
    <row r="4435" spans="1:30" x14ac:dyDescent="0.25">
      <c r="A4435" s="26"/>
      <c r="B4435" s="26"/>
      <c r="C4435" s="26"/>
      <c r="D4435" s="26"/>
      <c r="E4435" s="26"/>
      <c r="F4435" s="26"/>
      <c r="G4435" s="26"/>
      <c r="H4435" s="26"/>
      <c r="I4435" s="26"/>
      <c r="J4435" s="26"/>
      <c r="K4435" s="26"/>
      <c r="L4435" s="26"/>
      <c r="M4435" s="26"/>
      <c r="N4435" s="26"/>
      <c r="O4435" s="26"/>
      <c r="P4435" s="26"/>
      <c r="Q4435" s="26"/>
      <c r="R4435" s="26"/>
      <c r="S4435" s="63"/>
      <c r="T4435" s="26"/>
      <c r="U4435" s="25"/>
      <c r="V4435" s="24"/>
      <c r="W4435" s="24"/>
      <c r="X4435" s="26"/>
      <c r="Y4435" s="26"/>
      <c r="Z4435" s="26"/>
      <c r="AA4435" s="26"/>
      <c r="AB4435" s="26"/>
      <c r="AC4435" s="26"/>
      <c r="AD4435" s="26"/>
    </row>
    <row r="4436" spans="1:30" x14ac:dyDescent="0.25">
      <c r="A4436" s="26"/>
      <c r="B4436" s="26"/>
      <c r="C4436" s="26"/>
      <c r="D4436" s="26"/>
      <c r="E4436" s="26"/>
      <c r="F4436" s="26"/>
      <c r="G4436" s="26"/>
      <c r="H4436" s="26"/>
      <c r="I4436" s="26"/>
      <c r="J4436" s="26"/>
      <c r="K4436" s="26"/>
      <c r="L4436" s="26"/>
      <c r="M4436" s="26"/>
      <c r="N4436" s="26"/>
      <c r="O4436" s="26"/>
      <c r="P4436" s="26"/>
      <c r="Q4436" s="26"/>
      <c r="R4436" s="26"/>
      <c r="S4436" s="63"/>
      <c r="T4436" s="26"/>
      <c r="U4436" s="25"/>
      <c r="V4436" s="24"/>
      <c r="W4436" s="24"/>
      <c r="X4436" s="26"/>
      <c r="Y4436" s="26"/>
      <c r="Z4436" s="26"/>
      <c r="AA4436" s="26"/>
      <c r="AB4436" s="26"/>
      <c r="AC4436" s="26"/>
      <c r="AD4436" s="26"/>
    </row>
    <row r="4437" spans="1:30" x14ac:dyDescent="0.25">
      <c r="A4437" s="26"/>
      <c r="B4437" s="26"/>
      <c r="C4437" s="26"/>
      <c r="D4437" s="26"/>
      <c r="E4437" s="26"/>
      <c r="F4437" s="26"/>
      <c r="G4437" s="26"/>
      <c r="H4437" s="26"/>
      <c r="I4437" s="26"/>
      <c r="J4437" s="26"/>
      <c r="K4437" s="26"/>
      <c r="L4437" s="26"/>
      <c r="M4437" s="26"/>
      <c r="N4437" s="26"/>
      <c r="O4437" s="26"/>
      <c r="P4437" s="26"/>
      <c r="Q4437" s="26"/>
      <c r="R4437" s="26"/>
      <c r="S4437" s="63"/>
      <c r="T4437" s="26"/>
      <c r="U4437" s="25"/>
      <c r="V4437" s="24"/>
      <c r="W4437" s="24"/>
      <c r="X4437" s="26"/>
      <c r="Y4437" s="26"/>
      <c r="Z4437" s="26"/>
      <c r="AA4437" s="26"/>
      <c r="AB4437" s="26"/>
      <c r="AC4437" s="26"/>
      <c r="AD4437" s="26"/>
    </row>
    <row r="4438" spans="1:30" x14ac:dyDescent="0.25">
      <c r="A4438" s="26"/>
      <c r="B4438" s="26"/>
      <c r="C4438" s="26"/>
      <c r="D4438" s="26"/>
      <c r="E4438" s="26"/>
      <c r="F4438" s="26"/>
      <c r="G4438" s="26"/>
      <c r="H4438" s="26"/>
      <c r="I4438" s="26"/>
      <c r="J4438" s="26"/>
      <c r="K4438" s="26"/>
      <c r="L4438" s="26"/>
      <c r="M4438" s="26"/>
      <c r="N4438" s="26"/>
      <c r="O4438" s="26"/>
      <c r="P4438" s="26"/>
      <c r="Q4438" s="26"/>
      <c r="R4438" s="26"/>
      <c r="S4438" s="63"/>
      <c r="T4438" s="26"/>
      <c r="U4438" s="25"/>
      <c r="V4438" s="24"/>
      <c r="W4438" s="24"/>
      <c r="X4438" s="26"/>
      <c r="Y4438" s="26"/>
      <c r="Z4438" s="26"/>
      <c r="AA4438" s="26"/>
      <c r="AB4438" s="26"/>
      <c r="AC4438" s="26"/>
      <c r="AD4438" s="26"/>
    </row>
    <row r="4439" spans="1:30" x14ac:dyDescent="0.25">
      <c r="A4439" s="26"/>
      <c r="B4439" s="26"/>
      <c r="C4439" s="26"/>
      <c r="D4439" s="26"/>
      <c r="E4439" s="26"/>
      <c r="F4439" s="26"/>
      <c r="G4439" s="26"/>
      <c r="H4439" s="26"/>
      <c r="I4439" s="26"/>
      <c r="J4439" s="26"/>
      <c r="K4439" s="26"/>
      <c r="L4439" s="26"/>
      <c r="M4439" s="26"/>
      <c r="N4439" s="26"/>
      <c r="O4439" s="26"/>
      <c r="P4439" s="26"/>
      <c r="Q4439" s="26"/>
      <c r="R4439" s="26"/>
      <c r="S4439" s="63"/>
      <c r="T4439" s="26"/>
      <c r="U4439" s="25"/>
      <c r="V4439" s="24"/>
      <c r="W4439" s="24"/>
      <c r="X4439" s="26"/>
      <c r="Y4439" s="26"/>
      <c r="Z4439" s="26"/>
      <c r="AA4439" s="26"/>
      <c r="AB4439" s="26"/>
      <c r="AC4439" s="26"/>
      <c r="AD4439" s="26"/>
    </row>
    <row r="4440" spans="1:30" x14ac:dyDescent="0.25">
      <c r="A4440" s="26"/>
      <c r="B4440" s="26"/>
      <c r="C4440" s="26"/>
      <c r="D4440" s="26"/>
      <c r="E4440" s="26"/>
      <c r="F4440" s="26"/>
      <c r="G4440" s="26"/>
      <c r="H4440" s="26"/>
      <c r="I4440" s="26"/>
      <c r="J4440" s="26"/>
      <c r="K4440" s="26"/>
      <c r="L4440" s="26"/>
      <c r="M4440" s="26"/>
      <c r="N4440" s="26"/>
      <c r="O4440" s="26"/>
      <c r="P4440" s="26"/>
      <c r="Q4440" s="26"/>
      <c r="R4440" s="26"/>
      <c r="S4440" s="63"/>
      <c r="T4440" s="26"/>
      <c r="U4440" s="25"/>
      <c r="V4440" s="24"/>
      <c r="W4440" s="24"/>
      <c r="X4440" s="26"/>
      <c r="Y4440" s="26"/>
      <c r="Z4440" s="26"/>
      <c r="AA4440" s="26"/>
      <c r="AB4440" s="26"/>
      <c r="AC4440" s="26"/>
      <c r="AD4440" s="26"/>
    </row>
    <row r="4441" spans="1:30" x14ac:dyDescent="0.25">
      <c r="A4441" s="26"/>
      <c r="B4441" s="26"/>
      <c r="C4441" s="26"/>
      <c r="D4441" s="26"/>
      <c r="E4441" s="26"/>
      <c r="F4441" s="26"/>
      <c r="G4441" s="26"/>
      <c r="H4441" s="26"/>
      <c r="I4441" s="26"/>
      <c r="J4441" s="26"/>
      <c r="K4441" s="26"/>
      <c r="L4441" s="26"/>
      <c r="M4441" s="26"/>
      <c r="N4441" s="26"/>
      <c r="O4441" s="26"/>
      <c r="P4441" s="26"/>
      <c r="Q4441" s="26"/>
      <c r="R4441" s="26"/>
      <c r="S4441" s="63"/>
      <c r="T4441" s="26"/>
      <c r="U4441" s="25"/>
      <c r="V4441" s="24"/>
      <c r="W4441" s="24"/>
      <c r="X4441" s="26"/>
      <c r="Y4441" s="26"/>
      <c r="Z4441" s="26"/>
      <c r="AA4441" s="26"/>
      <c r="AB4441" s="26"/>
      <c r="AC4441" s="26"/>
      <c r="AD4441" s="26"/>
    </row>
    <row r="4442" spans="1:30" x14ac:dyDescent="0.25">
      <c r="A4442" s="26"/>
      <c r="B4442" s="26"/>
      <c r="C4442" s="26"/>
      <c r="D4442" s="26"/>
      <c r="E4442" s="26"/>
      <c r="F4442" s="26"/>
      <c r="G4442" s="26"/>
      <c r="H4442" s="26"/>
      <c r="I4442" s="26"/>
      <c r="J4442" s="26"/>
      <c r="K4442" s="26"/>
      <c r="L4442" s="26"/>
      <c r="M4442" s="26"/>
      <c r="N4442" s="26"/>
      <c r="O4442" s="26"/>
      <c r="P4442" s="26"/>
      <c r="Q4442" s="26"/>
      <c r="R4442" s="26"/>
      <c r="S4442" s="63"/>
      <c r="T4442" s="26"/>
      <c r="U4442" s="25"/>
      <c r="V4442" s="24"/>
      <c r="W4442" s="24"/>
      <c r="X4442" s="26"/>
      <c r="Y4442" s="26"/>
      <c r="Z4442" s="26"/>
      <c r="AA4442" s="26"/>
      <c r="AB4442" s="26"/>
      <c r="AC4442" s="26"/>
      <c r="AD4442" s="26"/>
    </row>
    <row r="4443" spans="1:30" x14ac:dyDescent="0.25">
      <c r="A4443" s="26"/>
      <c r="B4443" s="26"/>
      <c r="C4443" s="26"/>
      <c r="D4443" s="26"/>
      <c r="E4443" s="26"/>
      <c r="F4443" s="26"/>
      <c r="G4443" s="26"/>
      <c r="H4443" s="26"/>
      <c r="I4443" s="26"/>
      <c r="J4443" s="26"/>
      <c r="K4443" s="26"/>
      <c r="L4443" s="26"/>
      <c r="M4443" s="26"/>
      <c r="N4443" s="26"/>
      <c r="O4443" s="26"/>
      <c r="P4443" s="26"/>
      <c r="Q4443" s="26"/>
      <c r="R4443" s="26"/>
      <c r="S4443" s="63"/>
      <c r="T4443" s="26"/>
      <c r="U4443" s="25"/>
      <c r="V4443" s="24"/>
      <c r="W4443" s="24"/>
      <c r="X4443" s="26"/>
      <c r="Y4443" s="26"/>
      <c r="Z4443" s="26"/>
      <c r="AA4443" s="26"/>
      <c r="AB4443" s="26"/>
      <c r="AC4443" s="26"/>
      <c r="AD4443" s="26"/>
    </row>
    <row r="4444" spans="1:30" x14ac:dyDescent="0.25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  <c r="N4444" s="26"/>
      <c r="O4444" s="26"/>
      <c r="P4444" s="26"/>
      <c r="Q4444" s="26"/>
      <c r="R4444" s="26"/>
      <c r="S4444" s="63"/>
      <c r="T4444" s="26"/>
      <c r="U4444" s="25"/>
      <c r="V4444" s="24"/>
      <c r="W4444" s="24"/>
      <c r="X4444" s="26"/>
      <c r="Y4444" s="26"/>
      <c r="Z4444" s="26"/>
      <c r="AA4444" s="26"/>
      <c r="AB4444" s="26"/>
      <c r="AC4444" s="26"/>
      <c r="AD4444" s="26"/>
    </row>
    <row r="4445" spans="1:30" x14ac:dyDescent="0.25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  <c r="N4445" s="26"/>
      <c r="O4445" s="26"/>
      <c r="P4445" s="26"/>
      <c r="Q4445" s="26"/>
      <c r="R4445" s="26"/>
      <c r="S4445" s="63"/>
      <c r="T4445" s="26"/>
      <c r="U4445" s="25"/>
      <c r="V4445" s="24"/>
      <c r="W4445" s="24"/>
      <c r="X4445" s="26"/>
      <c r="Y4445" s="26"/>
      <c r="Z4445" s="26"/>
      <c r="AA4445" s="26"/>
      <c r="AB4445" s="26"/>
      <c r="AC4445" s="26"/>
      <c r="AD4445" s="26"/>
    </row>
    <row r="4446" spans="1:30" x14ac:dyDescent="0.25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  <c r="N4446" s="26"/>
      <c r="O4446" s="26"/>
      <c r="P4446" s="26"/>
      <c r="Q4446" s="26"/>
      <c r="R4446" s="26"/>
      <c r="S4446" s="63"/>
      <c r="T4446" s="26"/>
      <c r="U4446" s="25"/>
      <c r="V4446" s="24"/>
      <c r="W4446" s="24"/>
      <c r="X4446" s="26"/>
      <c r="Y4446" s="26"/>
      <c r="Z4446" s="26"/>
      <c r="AA4446" s="26"/>
      <c r="AB4446" s="26"/>
      <c r="AC4446" s="26"/>
      <c r="AD4446" s="26"/>
    </row>
    <row r="4447" spans="1:30" x14ac:dyDescent="0.25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  <c r="N4447" s="26"/>
      <c r="O4447" s="26"/>
      <c r="P4447" s="26"/>
      <c r="Q4447" s="26"/>
      <c r="R4447" s="26"/>
      <c r="S4447" s="63"/>
      <c r="T4447" s="26"/>
      <c r="U4447" s="25"/>
      <c r="V4447" s="24"/>
      <c r="W4447" s="24"/>
      <c r="X4447" s="26"/>
      <c r="Y4447" s="26"/>
      <c r="Z4447" s="26"/>
      <c r="AA4447" s="26"/>
      <c r="AB4447" s="26"/>
      <c r="AC4447" s="26"/>
      <c r="AD4447" s="26"/>
    </row>
    <row r="4448" spans="1:30" x14ac:dyDescent="0.25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  <c r="N4448" s="26"/>
      <c r="O4448" s="26"/>
      <c r="P4448" s="26"/>
      <c r="Q4448" s="26"/>
      <c r="R4448" s="26"/>
      <c r="S4448" s="63"/>
      <c r="T4448" s="26"/>
      <c r="U4448" s="25"/>
      <c r="V4448" s="24"/>
      <c r="W4448" s="24"/>
      <c r="X4448" s="26"/>
      <c r="Y4448" s="26"/>
      <c r="Z4448" s="26"/>
      <c r="AA4448" s="26"/>
      <c r="AB4448" s="26"/>
      <c r="AC4448" s="26"/>
      <c r="AD4448" s="26"/>
    </row>
    <row r="4449" spans="1:30" x14ac:dyDescent="0.25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  <c r="N4449" s="26"/>
      <c r="O4449" s="26"/>
      <c r="P4449" s="26"/>
      <c r="Q4449" s="26"/>
      <c r="R4449" s="26"/>
      <c r="S4449" s="63"/>
      <c r="T4449" s="26"/>
      <c r="U4449" s="25"/>
      <c r="V4449" s="24"/>
      <c r="W4449" s="24"/>
      <c r="X4449" s="26"/>
      <c r="Y4449" s="26"/>
      <c r="Z4449" s="26"/>
      <c r="AA4449" s="26"/>
      <c r="AB4449" s="26"/>
      <c r="AC4449" s="26"/>
      <c r="AD4449" s="26"/>
    </row>
    <row r="4450" spans="1:30" x14ac:dyDescent="0.25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  <c r="N4450" s="26"/>
      <c r="O4450" s="26"/>
      <c r="P4450" s="26"/>
      <c r="Q4450" s="26"/>
      <c r="R4450" s="26"/>
      <c r="S4450" s="63"/>
      <c r="T4450" s="26"/>
      <c r="U4450" s="25"/>
      <c r="V4450" s="24"/>
      <c r="W4450" s="24"/>
      <c r="X4450" s="26"/>
      <c r="Y4450" s="26"/>
      <c r="Z4450" s="26"/>
      <c r="AA4450" s="26"/>
      <c r="AB4450" s="26"/>
      <c r="AC4450" s="26"/>
      <c r="AD4450" s="26"/>
    </row>
    <row r="4451" spans="1:30" x14ac:dyDescent="0.25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  <c r="N4451" s="26"/>
      <c r="O4451" s="26"/>
      <c r="P4451" s="26"/>
      <c r="Q4451" s="26"/>
      <c r="R4451" s="26"/>
      <c r="S4451" s="63"/>
      <c r="T4451" s="26"/>
      <c r="U4451" s="25"/>
      <c r="V4451" s="24"/>
      <c r="W4451" s="24"/>
      <c r="X4451" s="26"/>
      <c r="Y4451" s="26"/>
      <c r="Z4451" s="26"/>
      <c r="AA4451" s="26"/>
      <c r="AB4451" s="26"/>
      <c r="AC4451" s="26"/>
      <c r="AD4451" s="26"/>
    </row>
    <row r="4452" spans="1:30" x14ac:dyDescent="0.25">
      <c r="A4452" s="26"/>
      <c r="B4452" s="26"/>
      <c r="C4452" s="26"/>
      <c r="D4452" s="26"/>
      <c r="E4452" s="26"/>
      <c r="F4452" s="26"/>
      <c r="G4452" s="26"/>
      <c r="H4452" s="26"/>
      <c r="I4452" s="26"/>
      <c r="J4452" s="26"/>
      <c r="K4452" s="26"/>
      <c r="L4452" s="26"/>
      <c r="M4452" s="26"/>
      <c r="N4452" s="26"/>
      <c r="O4452" s="26"/>
      <c r="P4452" s="26"/>
      <c r="Q4452" s="26"/>
      <c r="R4452" s="26"/>
      <c r="S4452" s="63"/>
      <c r="T4452" s="26"/>
      <c r="U4452" s="25"/>
      <c r="V4452" s="24"/>
      <c r="W4452" s="24"/>
      <c r="X4452" s="26"/>
      <c r="Y4452" s="26"/>
      <c r="Z4452" s="26"/>
      <c r="AA4452" s="26"/>
      <c r="AB4452" s="26"/>
      <c r="AC4452" s="26"/>
      <c r="AD4452" s="26"/>
    </row>
    <row r="4453" spans="1:30" x14ac:dyDescent="0.25">
      <c r="A4453" s="26"/>
      <c r="B4453" s="26"/>
      <c r="C4453" s="26"/>
      <c r="D4453" s="26"/>
      <c r="E4453" s="26"/>
      <c r="F4453" s="26"/>
      <c r="G4453" s="26"/>
      <c r="H4453" s="26"/>
      <c r="I4453" s="26"/>
      <c r="J4453" s="26"/>
      <c r="K4453" s="26"/>
      <c r="L4453" s="26"/>
      <c r="M4453" s="26"/>
      <c r="N4453" s="26"/>
      <c r="O4453" s="26"/>
      <c r="P4453" s="26"/>
      <c r="Q4453" s="26"/>
      <c r="R4453" s="26"/>
      <c r="S4453" s="63"/>
      <c r="T4453" s="26"/>
      <c r="U4453" s="25"/>
      <c r="V4453" s="24"/>
      <c r="W4453" s="24"/>
      <c r="X4453" s="26"/>
      <c r="Y4453" s="26"/>
      <c r="Z4453" s="26"/>
      <c r="AA4453" s="26"/>
      <c r="AB4453" s="26"/>
      <c r="AC4453" s="26"/>
      <c r="AD4453" s="26"/>
    </row>
    <row r="4454" spans="1:30" x14ac:dyDescent="0.25">
      <c r="A4454" s="26"/>
      <c r="B4454" s="26"/>
      <c r="C4454" s="26"/>
      <c r="D4454" s="26"/>
      <c r="E4454" s="26"/>
      <c r="F4454" s="26"/>
      <c r="G4454" s="26"/>
      <c r="H4454" s="26"/>
      <c r="I4454" s="26"/>
      <c r="J4454" s="26"/>
      <c r="K4454" s="26"/>
      <c r="L4454" s="26"/>
      <c r="M4454" s="26"/>
      <c r="N4454" s="26"/>
      <c r="O4454" s="26"/>
      <c r="P4454" s="26"/>
      <c r="Q4454" s="26"/>
      <c r="R4454" s="26"/>
      <c r="S4454" s="63"/>
      <c r="T4454" s="26"/>
      <c r="U4454" s="25"/>
      <c r="V4454" s="24"/>
      <c r="W4454" s="24"/>
      <c r="X4454" s="26"/>
      <c r="Y4454" s="26"/>
      <c r="Z4454" s="26"/>
      <c r="AA4454" s="26"/>
      <c r="AB4454" s="26"/>
      <c r="AC4454" s="26"/>
      <c r="AD4454" s="26"/>
    </row>
    <row r="4455" spans="1:30" x14ac:dyDescent="0.25">
      <c r="A4455" s="26"/>
      <c r="B4455" s="26"/>
      <c r="C4455" s="26"/>
      <c r="D4455" s="26"/>
      <c r="E4455" s="26"/>
      <c r="F4455" s="26"/>
      <c r="G4455" s="26"/>
      <c r="H4455" s="26"/>
      <c r="I4455" s="26"/>
      <c r="J4455" s="26"/>
      <c r="K4455" s="26"/>
      <c r="L4455" s="26"/>
      <c r="M4455" s="26"/>
      <c r="N4455" s="26"/>
      <c r="O4455" s="26"/>
      <c r="P4455" s="26"/>
      <c r="Q4455" s="26"/>
      <c r="R4455" s="26"/>
      <c r="S4455" s="63"/>
      <c r="T4455" s="26"/>
      <c r="U4455" s="25"/>
      <c r="V4455" s="24"/>
      <c r="W4455" s="24"/>
      <c r="X4455" s="26"/>
      <c r="Y4455" s="26"/>
      <c r="Z4455" s="26"/>
      <c r="AA4455" s="26"/>
      <c r="AB4455" s="26"/>
      <c r="AC4455" s="26"/>
      <c r="AD4455" s="26"/>
    </row>
    <row r="4456" spans="1:30" x14ac:dyDescent="0.25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  <c r="N4456" s="26"/>
      <c r="O4456" s="26"/>
      <c r="P4456" s="26"/>
      <c r="Q4456" s="26"/>
      <c r="R4456" s="26"/>
      <c r="S4456" s="63"/>
      <c r="T4456" s="26"/>
      <c r="U4456" s="25"/>
      <c r="V4456" s="24"/>
      <c r="W4456" s="24"/>
      <c r="X4456" s="26"/>
      <c r="Y4456" s="26"/>
      <c r="Z4456" s="26"/>
      <c r="AA4456" s="26"/>
      <c r="AB4456" s="26"/>
      <c r="AC4456" s="26"/>
      <c r="AD4456" s="26"/>
    </row>
    <row r="4457" spans="1:30" x14ac:dyDescent="0.25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  <c r="N4457" s="26"/>
      <c r="O4457" s="26"/>
      <c r="P4457" s="26"/>
      <c r="Q4457" s="26"/>
      <c r="R4457" s="26"/>
      <c r="S4457" s="63"/>
      <c r="T4457" s="26"/>
      <c r="U4457" s="25"/>
      <c r="V4457" s="24"/>
      <c r="W4457" s="24"/>
      <c r="X4457" s="26"/>
      <c r="Y4457" s="26"/>
      <c r="Z4457" s="26"/>
      <c r="AA4457" s="26"/>
      <c r="AB4457" s="26"/>
      <c r="AC4457" s="26"/>
      <c r="AD4457" s="26"/>
    </row>
    <row r="4458" spans="1:30" x14ac:dyDescent="0.25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  <c r="N4458" s="26"/>
      <c r="O4458" s="26"/>
      <c r="P4458" s="26"/>
      <c r="Q4458" s="26"/>
      <c r="R4458" s="26"/>
      <c r="S4458" s="63"/>
      <c r="T4458" s="26"/>
      <c r="U4458" s="25"/>
      <c r="V4458" s="24"/>
      <c r="W4458" s="24"/>
      <c r="X4458" s="26"/>
      <c r="Y4458" s="26"/>
      <c r="Z4458" s="26"/>
      <c r="AA4458" s="26"/>
      <c r="AB4458" s="26"/>
      <c r="AC4458" s="26"/>
      <c r="AD4458" s="26"/>
    </row>
    <row r="4459" spans="1:30" x14ac:dyDescent="0.25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  <c r="N4459" s="26"/>
      <c r="O4459" s="26"/>
      <c r="P4459" s="26"/>
      <c r="Q4459" s="26"/>
      <c r="R4459" s="26"/>
      <c r="S4459" s="63"/>
      <c r="T4459" s="26"/>
      <c r="U4459" s="25"/>
      <c r="V4459" s="24"/>
      <c r="W4459" s="24"/>
      <c r="X4459" s="26"/>
      <c r="Y4459" s="26"/>
      <c r="Z4459" s="26"/>
      <c r="AA4459" s="26"/>
      <c r="AB4459" s="26"/>
      <c r="AC4459" s="26"/>
      <c r="AD4459" s="26"/>
    </row>
    <row r="4460" spans="1:30" x14ac:dyDescent="0.25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  <c r="N4460" s="26"/>
      <c r="O4460" s="26"/>
      <c r="P4460" s="26"/>
      <c r="Q4460" s="26"/>
      <c r="R4460" s="26"/>
      <c r="S4460" s="63"/>
      <c r="T4460" s="26"/>
      <c r="U4460" s="25"/>
      <c r="V4460" s="24"/>
      <c r="W4460" s="24"/>
      <c r="X4460" s="26"/>
      <c r="Y4460" s="26"/>
      <c r="Z4460" s="26"/>
      <c r="AA4460" s="26"/>
      <c r="AB4460" s="26"/>
      <c r="AC4460" s="26"/>
      <c r="AD4460" s="26"/>
    </row>
    <row r="4461" spans="1:30" x14ac:dyDescent="0.25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  <c r="N4461" s="26"/>
      <c r="O4461" s="26"/>
      <c r="P4461" s="26"/>
      <c r="Q4461" s="26"/>
      <c r="R4461" s="26"/>
      <c r="S4461" s="63"/>
      <c r="T4461" s="26"/>
      <c r="U4461" s="25"/>
      <c r="V4461" s="24"/>
      <c r="W4461" s="24"/>
      <c r="X4461" s="26"/>
      <c r="Y4461" s="26"/>
      <c r="Z4461" s="26"/>
      <c r="AA4461" s="26"/>
      <c r="AB4461" s="26"/>
      <c r="AC4461" s="26"/>
      <c r="AD4461" s="26"/>
    </row>
    <row r="4462" spans="1:30" x14ac:dyDescent="0.25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  <c r="N4462" s="26"/>
      <c r="O4462" s="26"/>
      <c r="P4462" s="26"/>
      <c r="Q4462" s="26"/>
      <c r="R4462" s="26"/>
      <c r="S4462" s="63"/>
      <c r="T4462" s="26"/>
      <c r="U4462" s="25"/>
      <c r="V4462" s="24"/>
      <c r="W4462" s="24"/>
      <c r="X4462" s="26"/>
      <c r="Y4462" s="26"/>
      <c r="Z4462" s="26"/>
      <c r="AA4462" s="26"/>
      <c r="AB4462" s="26"/>
      <c r="AC4462" s="26"/>
      <c r="AD4462" s="26"/>
    </row>
    <row r="4463" spans="1:30" x14ac:dyDescent="0.25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  <c r="N4463" s="26"/>
      <c r="O4463" s="26"/>
      <c r="P4463" s="26"/>
      <c r="Q4463" s="26"/>
      <c r="R4463" s="26"/>
      <c r="S4463" s="63"/>
      <c r="T4463" s="26"/>
      <c r="U4463" s="25"/>
      <c r="V4463" s="24"/>
      <c r="W4463" s="24"/>
      <c r="X4463" s="26"/>
      <c r="Y4463" s="26"/>
      <c r="Z4463" s="26"/>
      <c r="AA4463" s="26"/>
      <c r="AB4463" s="26"/>
      <c r="AC4463" s="26"/>
      <c r="AD4463" s="26"/>
    </row>
    <row r="4464" spans="1:30" x14ac:dyDescent="0.25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  <c r="N4464" s="26"/>
      <c r="O4464" s="26"/>
      <c r="P4464" s="26"/>
      <c r="Q4464" s="26"/>
      <c r="R4464" s="26"/>
      <c r="S4464" s="63"/>
      <c r="T4464" s="26"/>
      <c r="U4464" s="25"/>
      <c r="V4464" s="24"/>
      <c r="W4464" s="24"/>
      <c r="X4464" s="26"/>
      <c r="Y4464" s="26"/>
      <c r="Z4464" s="26"/>
      <c r="AA4464" s="26"/>
      <c r="AB4464" s="26"/>
      <c r="AC4464" s="26"/>
      <c r="AD4464" s="26"/>
    </row>
    <row r="4465" spans="1:256" x14ac:dyDescent="0.25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  <c r="N4465" s="26"/>
      <c r="O4465" s="26"/>
      <c r="P4465" s="26"/>
      <c r="Q4465" s="26"/>
      <c r="R4465" s="26"/>
      <c r="S4465" s="63"/>
      <c r="T4465" s="26"/>
      <c r="U4465" s="25"/>
      <c r="V4465" s="24"/>
      <c r="W4465" s="24"/>
      <c r="X4465" s="26"/>
      <c r="Y4465" s="26"/>
      <c r="Z4465" s="26"/>
      <c r="AA4465" s="26"/>
      <c r="AB4465" s="26"/>
      <c r="AC4465" s="26"/>
      <c r="AD4465" s="26"/>
    </row>
    <row r="4466" spans="1:256" x14ac:dyDescent="0.25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  <c r="N4466" s="26"/>
      <c r="O4466" s="26"/>
      <c r="P4466" s="26"/>
      <c r="Q4466" s="26"/>
      <c r="R4466" s="26"/>
      <c r="S4466" s="63"/>
      <c r="T4466" s="26"/>
      <c r="U4466" s="25"/>
      <c r="V4466" s="24"/>
      <c r="W4466" s="24"/>
      <c r="X4466" s="26"/>
      <c r="Y4466" s="26"/>
      <c r="Z4466" s="26"/>
      <c r="AA4466" s="26"/>
      <c r="AB4466" s="26"/>
      <c r="AC4466" s="26"/>
      <c r="AD4466" s="26"/>
    </row>
    <row r="4467" spans="1:256" x14ac:dyDescent="0.25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  <c r="N4467" s="26"/>
      <c r="O4467" s="26"/>
      <c r="P4467" s="26"/>
      <c r="Q4467" s="26"/>
      <c r="R4467" s="26"/>
      <c r="S4467" s="63"/>
      <c r="T4467" s="26"/>
      <c r="U4467" s="25"/>
      <c r="V4467" s="24"/>
      <c r="W4467" s="24"/>
      <c r="X4467" s="26"/>
      <c r="Y4467" s="26"/>
      <c r="Z4467" s="26"/>
      <c r="AA4467" s="26"/>
      <c r="AB4467" s="26"/>
      <c r="AC4467" s="26"/>
      <c r="AD4467" s="26"/>
    </row>
    <row r="4468" spans="1:256" x14ac:dyDescent="0.25">
      <c r="A4468" s="31"/>
      <c r="B4468" s="31"/>
      <c r="C4468" s="31"/>
      <c r="D4468" s="31"/>
      <c r="E4468" s="31"/>
      <c r="F4468" s="31"/>
      <c r="G4468" s="31"/>
      <c r="H4468" s="31"/>
      <c r="I4468" s="31"/>
      <c r="J4468" s="31"/>
      <c r="K4468" s="31"/>
      <c r="L4468" s="31"/>
      <c r="M4468" s="31"/>
      <c r="N4468" s="31"/>
      <c r="O4468" s="31"/>
      <c r="P4468" s="31"/>
      <c r="Q4468" s="31"/>
      <c r="R4468" s="31"/>
      <c r="S4468" s="63"/>
      <c r="T4468" s="31"/>
      <c r="U4468" s="30"/>
      <c r="V4468" s="24"/>
      <c r="W4468" s="24"/>
      <c r="X4468" s="31"/>
      <c r="Y4468" s="31"/>
      <c r="Z4468" s="31"/>
      <c r="AA4468" s="31"/>
      <c r="AB4468" s="31"/>
      <c r="AC4468" s="31"/>
      <c r="AD4468" s="31"/>
      <c r="AG4468" s="30"/>
      <c r="AH4468" s="30"/>
      <c r="AI4468" s="30"/>
      <c r="AJ4468" s="30"/>
      <c r="AK4468" s="30"/>
      <c r="AL4468" s="30"/>
      <c r="AM4468" s="30"/>
      <c r="AN4468" s="30"/>
      <c r="AO4468" s="30"/>
      <c r="AP4468" s="30"/>
      <c r="AQ4468" s="30"/>
      <c r="AR4468" s="30"/>
      <c r="AS4468" s="30"/>
      <c r="AT4468" s="30"/>
      <c r="AU4468" s="30"/>
      <c r="AV4468" s="30"/>
      <c r="AW4468" s="30"/>
      <c r="AX4468" s="30"/>
      <c r="AY4468" s="30"/>
      <c r="AZ4468" s="30"/>
      <c r="BA4468" s="30"/>
      <c r="BB4468" s="30"/>
      <c r="BC4468" s="30"/>
      <c r="BD4468" s="30"/>
      <c r="BE4468" s="30"/>
      <c r="BF4468" s="30"/>
      <c r="BG4468" s="30"/>
      <c r="BH4468" s="30"/>
      <c r="BI4468" s="30"/>
      <c r="BJ4468" s="30"/>
      <c r="BK4468" s="30"/>
      <c r="BL4468" s="30"/>
      <c r="BM4468" s="30"/>
      <c r="BN4468" s="30"/>
      <c r="BO4468" s="30"/>
      <c r="BP4468" s="30"/>
      <c r="BQ4468" s="30"/>
      <c r="BR4468" s="30"/>
      <c r="BS4468" s="30"/>
      <c r="BT4468" s="30"/>
      <c r="BU4468" s="30"/>
      <c r="BV4468" s="30"/>
      <c r="BW4468" s="30"/>
      <c r="BX4468" s="30"/>
      <c r="BY4468" s="30"/>
      <c r="BZ4468" s="30"/>
      <c r="CA4468" s="30"/>
      <c r="CB4468" s="30"/>
      <c r="CC4468" s="30"/>
      <c r="CD4468" s="30"/>
      <c r="CE4468" s="30"/>
      <c r="CF4468" s="30"/>
      <c r="CG4468" s="30"/>
      <c r="CH4468" s="30"/>
      <c r="CI4468" s="30"/>
      <c r="CJ4468" s="30"/>
      <c r="CK4468" s="30"/>
      <c r="CL4468" s="30"/>
      <c r="CM4468" s="30"/>
      <c r="CN4468" s="30"/>
      <c r="CO4468" s="30"/>
      <c r="CP4468" s="30"/>
      <c r="CQ4468" s="30"/>
      <c r="CR4468" s="30"/>
      <c r="CS4468" s="30"/>
      <c r="CT4468" s="30"/>
      <c r="CU4468" s="30"/>
      <c r="CV4468" s="30"/>
      <c r="CW4468" s="30"/>
      <c r="CX4468" s="30"/>
      <c r="CY4468" s="30"/>
      <c r="CZ4468" s="30"/>
      <c r="DA4468" s="30"/>
      <c r="DB4468" s="30"/>
      <c r="DC4468" s="30"/>
      <c r="DD4468" s="30"/>
      <c r="DE4468" s="30"/>
      <c r="DF4468" s="30"/>
      <c r="DG4468" s="30"/>
      <c r="DH4468" s="30"/>
      <c r="DI4468" s="30"/>
      <c r="DJ4468" s="30"/>
      <c r="DK4468" s="30"/>
      <c r="DL4468" s="30"/>
      <c r="DM4468" s="30"/>
      <c r="DN4468" s="30"/>
      <c r="DO4468" s="30"/>
      <c r="DP4468" s="30"/>
      <c r="DQ4468" s="30"/>
      <c r="DR4468" s="30"/>
      <c r="DS4468" s="30"/>
      <c r="DT4468" s="30"/>
      <c r="DU4468" s="30"/>
      <c r="DV4468" s="30"/>
      <c r="DW4468" s="30"/>
      <c r="DX4468" s="30"/>
      <c r="DY4468" s="30"/>
      <c r="DZ4468" s="30"/>
      <c r="EA4468" s="30"/>
      <c r="EB4468" s="30"/>
      <c r="EC4468" s="30"/>
      <c r="ED4468" s="30"/>
      <c r="EE4468" s="30"/>
      <c r="EF4468" s="30"/>
      <c r="EG4468" s="30"/>
      <c r="EH4468" s="30"/>
      <c r="EI4468" s="30"/>
      <c r="EJ4468" s="30"/>
      <c r="EK4468" s="30"/>
      <c r="EL4468" s="30"/>
      <c r="EM4468" s="30"/>
      <c r="EN4468" s="30"/>
      <c r="EO4468" s="30"/>
      <c r="EP4468" s="30"/>
      <c r="EQ4468" s="30"/>
      <c r="ER4468" s="30"/>
      <c r="ES4468" s="30"/>
      <c r="ET4468" s="30"/>
      <c r="EU4468" s="30"/>
      <c r="EV4468" s="30"/>
      <c r="EW4468" s="30"/>
      <c r="EX4468" s="30"/>
      <c r="EY4468" s="30"/>
      <c r="EZ4468" s="30"/>
      <c r="FA4468" s="30"/>
      <c r="FB4468" s="30"/>
      <c r="FC4468" s="30"/>
      <c r="FD4468" s="30"/>
      <c r="FE4468" s="30"/>
      <c r="FF4468" s="30"/>
      <c r="FG4468" s="30"/>
      <c r="FH4468" s="30"/>
      <c r="FI4468" s="30"/>
      <c r="FJ4468" s="30"/>
      <c r="FK4468" s="30"/>
      <c r="FL4468" s="30"/>
      <c r="FM4468" s="30"/>
      <c r="FN4468" s="30"/>
      <c r="FO4468" s="30"/>
      <c r="FP4468" s="30"/>
      <c r="FQ4468" s="30"/>
      <c r="FR4468" s="30"/>
      <c r="FS4468" s="30"/>
      <c r="FT4468" s="30"/>
      <c r="FU4468" s="30"/>
      <c r="FV4468" s="30"/>
      <c r="FW4468" s="30"/>
      <c r="FX4468" s="30"/>
      <c r="FY4468" s="30"/>
      <c r="FZ4468" s="30"/>
      <c r="GA4468" s="30"/>
      <c r="GB4468" s="30"/>
      <c r="GC4468" s="30"/>
      <c r="GD4468" s="30"/>
      <c r="GE4468" s="30"/>
      <c r="GF4468" s="30"/>
      <c r="GG4468" s="30"/>
      <c r="GH4468" s="30"/>
      <c r="GI4468" s="30"/>
      <c r="GJ4468" s="30"/>
      <c r="GK4468" s="30"/>
      <c r="GL4468" s="30"/>
      <c r="GM4468" s="30"/>
      <c r="GN4468" s="30"/>
      <c r="GO4468" s="30"/>
      <c r="GP4468" s="30"/>
      <c r="GQ4468" s="30"/>
      <c r="GR4468" s="30"/>
      <c r="GS4468" s="30"/>
      <c r="GT4468" s="30"/>
      <c r="GU4468" s="30"/>
      <c r="GV4468" s="30"/>
      <c r="GW4468" s="30"/>
      <c r="GX4468" s="30"/>
      <c r="GY4468" s="30"/>
      <c r="GZ4468" s="30"/>
      <c r="HA4468" s="30"/>
      <c r="HB4468" s="30"/>
      <c r="HC4468" s="30"/>
      <c r="HD4468" s="30"/>
      <c r="HE4468" s="30"/>
      <c r="HF4468" s="30"/>
      <c r="HG4468" s="30"/>
      <c r="HH4468" s="30"/>
      <c r="HI4468" s="30"/>
      <c r="HJ4468" s="30"/>
      <c r="HK4468" s="30"/>
      <c r="HL4468" s="30"/>
      <c r="HM4468" s="30"/>
      <c r="HN4468" s="30"/>
      <c r="HO4468" s="30"/>
      <c r="HP4468" s="30"/>
      <c r="HQ4468" s="30"/>
      <c r="HR4468" s="30"/>
      <c r="HS4468" s="30"/>
      <c r="HT4468" s="30"/>
      <c r="HU4468" s="30"/>
      <c r="HV4468" s="30"/>
      <c r="HW4468" s="30"/>
      <c r="HX4468" s="30"/>
      <c r="HY4468" s="30"/>
      <c r="HZ4468" s="30"/>
      <c r="IA4468" s="30"/>
      <c r="IB4468" s="30"/>
      <c r="IC4468" s="30"/>
      <c r="ID4468" s="30"/>
      <c r="IE4468" s="30"/>
      <c r="IF4468" s="30"/>
      <c r="IG4468" s="30"/>
      <c r="IH4468" s="30"/>
      <c r="II4468" s="30"/>
      <c r="IJ4468" s="30"/>
      <c r="IK4468" s="30"/>
      <c r="IL4468" s="30"/>
      <c r="IM4468" s="30"/>
      <c r="IN4468" s="30"/>
      <c r="IO4468" s="30"/>
      <c r="IP4468" s="30"/>
      <c r="IQ4468" s="30"/>
      <c r="IR4468" s="30"/>
      <c r="IS4468" s="30"/>
      <c r="IT4468" s="30"/>
      <c r="IU4468" s="30"/>
      <c r="IV4468" s="30"/>
    </row>
    <row r="4469" spans="1:256" x14ac:dyDescent="0.25">
      <c r="A4469" s="31"/>
      <c r="B4469" s="31"/>
      <c r="C4469" s="31"/>
      <c r="D4469" s="31"/>
      <c r="E4469" s="31"/>
      <c r="F4469" s="31"/>
      <c r="G4469" s="31"/>
      <c r="H4469" s="31"/>
      <c r="I4469" s="31"/>
      <c r="J4469" s="31"/>
      <c r="K4469" s="31"/>
      <c r="L4469" s="31"/>
      <c r="M4469" s="31"/>
      <c r="N4469" s="31"/>
      <c r="O4469" s="31"/>
      <c r="P4469" s="31"/>
      <c r="Q4469" s="31"/>
      <c r="R4469" s="31"/>
      <c r="S4469" s="63"/>
      <c r="T4469" s="31"/>
      <c r="U4469" s="30"/>
      <c r="V4469" s="24"/>
      <c r="W4469" s="24"/>
      <c r="X4469" s="31"/>
      <c r="Y4469" s="31"/>
      <c r="Z4469" s="31"/>
      <c r="AA4469" s="31"/>
      <c r="AB4469" s="31"/>
      <c r="AC4469" s="31"/>
      <c r="AD4469" s="31"/>
      <c r="AG4469" s="30"/>
      <c r="AH4469" s="30"/>
      <c r="AI4469" s="30"/>
      <c r="AJ4469" s="30"/>
      <c r="AK4469" s="30"/>
      <c r="AL4469" s="30"/>
      <c r="AM4469" s="30"/>
      <c r="AN4469" s="30"/>
      <c r="AO4469" s="30"/>
      <c r="AP4469" s="30"/>
      <c r="AQ4469" s="30"/>
      <c r="AR4469" s="30"/>
      <c r="AS4469" s="30"/>
      <c r="AT4469" s="30"/>
      <c r="AU4469" s="30"/>
      <c r="AV4469" s="30"/>
      <c r="AW4469" s="30"/>
      <c r="AX4469" s="30"/>
      <c r="AY4469" s="30"/>
      <c r="AZ4469" s="30"/>
      <c r="BA4469" s="30"/>
      <c r="BB4469" s="30"/>
      <c r="BC4469" s="30"/>
      <c r="BD4469" s="30"/>
      <c r="BE4469" s="30"/>
      <c r="BF4469" s="30"/>
      <c r="BG4469" s="30"/>
      <c r="BH4469" s="30"/>
      <c r="BI4469" s="30"/>
      <c r="BJ4469" s="30"/>
      <c r="BK4469" s="30"/>
      <c r="BL4469" s="30"/>
      <c r="BM4469" s="30"/>
      <c r="BN4469" s="30"/>
      <c r="BO4469" s="30"/>
      <c r="BP4469" s="30"/>
      <c r="BQ4469" s="30"/>
      <c r="BR4469" s="30"/>
      <c r="BS4469" s="30"/>
      <c r="BT4469" s="30"/>
      <c r="BU4469" s="30"/>
      <c r="BV4469" s="30"/>
      <c r="BW4469" s="30"/>
      <c r="BX4469" s="30"/>
      <c r="BY4469" s="30"/>
      <c r="BZ4469" s="30"/>
      <c r="CA4469" s="30"/>
      <c r="CB4469" s="30"/>
      <c r="CC4469" s="30"/>
      <c r="CD4469" s="30"/>
      <c r="CE4469" s="30"/>
      <c r="CF4469" s="30"/>
      <c r="CG4469" s="30"/>
      <c r="CH4469" s="30"/>
      <c r="CI4469" s="30"/>
      <c r="CJ4469" s="30"/>
      <c r="CK4469" s="30"/>
      <c r="CL4469" s="30"/>
      <c r="CM4469" s="30"/>
      <c r="CN4469" s="30"/>
      <c r="CO4469" s="30"/>
      <c r="CP4469" s="30"/>
      <c r="CQ4469" s="30"/>
      <c r="CR4469" s="30"/>
      <c r="CS4469" s="30"/>
      <c r="CT4469" s="30"/>
      <c r="CU4469" s="30"/>
      <c r="CV4469" s="30"/>
      <c r="CW4469" s="30"/>
      <c r="CX4469" s="30"/>
      <c r="CY4469" s="30"/>
      <c r="CZ4469" s="30"/>
      <c r="DA4469" s="30"/>
      <c r="DB4469" s="30"/>
      <c r="DC4469" s="30"/>
      <c r="DD4469" s="30"/>
      <c r="DE4469" s="30"/>
      <c r="DF4469" s="30"/>
      <c r="DG4469" s="30"/>
      <c r="DH4469" s="30"/>
      <c r="DI4469" s="30"/>
      <c r="DJ4469" s="30"/>
      <c r="DK4469" s="30"/>
      <c r="DL4469" s="30"/>
      <c r="DM4469" s="30"/>
      <c r="DN4469" s="30"/>
      <c r="DO4469" s="30"/>
      <c r="DP4469" s="30"/>
      <c r="DQ4469" s="30"/>
      <c r="DR4469" s="30"/>
      <c r="DS4469" s="30"/>
      <c r="DT4469" s="30"/>
      <c r="DU4469" s="30"/>
      <c r="DV4469" s="30"/>
      <c r="DW4469" s="30"/>
      <c r="DX4469" s="30"/>
      <c r="DY4469" s="30"/>
      <c r="DZ4469" s="30"/>
      <c r="EA4469" s="30"/>
      <c r="EB4469" s="30"/>
      <c r="EC4469" s="30"/>
      <c r="ED4469" s="30"/>
      <c r="EE4469" s="30"/>
      <c r="EF4469" s="30"/>
      <c r="EG4469" s="30"/>
      <c r="EH4469" s="30"/>
      <c r="EI4469" s="30"/>
      <c r="EJ4469" s="30"/>
      <c r="EK4469" s="30"/>
      <c r="EL4469" s="30"/>
      <c r="EM4469" s="30"/>
      <c r="EN4469" s="30"/>
      <c r="EO4469" s="30"/>
      <c r="EP4469" s="30"/>
      <c r="EQ4469" s="30"/>
      <c r="ER4469" s="30"/>
      <c r="ES4469" s="30"/>
      <c r="ET4469" s="30"/>
      <c r="EU4469" s="30"/>
      <c r="EV4469" s="30"/>
      <c r="EW4469" s="30"/>
      <c r="EX4469" s="30"/>
      <c r="EY4469" s="30"/>
      <c r="EZ4469" s="30"/>
      <c r="FA4469" s="30"/>
      <c r="FB4469" s="30"/>
      <c r="FC4469" s="30"/>
      <c r="FD4469" s="30"/>
      <c r="FE4469" s="30"/>
      <c r="FF4469" s="30"/>
      <c r="FG4469" s="30"/>
      <c r="FH4469" s="30"/>
      <c r="FI4469" s="30"/>
      <c r="FJ4469" s="30"/>
      <c r="FK4469" s="30"/>
      <c r="FL4469" s="30"/>
      <c r="FM4469" s="30"/>
      <c r="FN4469" s="30"/>
      <c r="FO4469" s="30"/>
      <c r="FP4469" s="30"/>
      <c r="FQ4469" s="30"/>
      <c r="FR4469" s="30"/>
      <c r="FS4469" s="30"/>
      <c r="FT4469" s="30"/>
      <c r="FU4469" s="30"/>
      <c r="FV4469" s="30"/>
      <c r="FW4469" s="30"/>
      <c r="FX4469" s="30"/>
      <c r="FY4469" s="30"/>
      <c r="FZ4469" s="30"/>
      <c r="GA4469" s="30"/>
      <c r="GB4469" s="30"/>
      <c r="GC4469" s="30"/>
      <c r="GD4469" s="30"/>
      <c r="GE4469" s="30"/>
      <c r="GF4469" s="30"/>
      <c r="GG4469" s="30"/>
      <c r="GH4469" s="30"/>
      <c r="GI4469" s="30"/>
      <c r="GJ4469" s="30"/>
      <c r="GK4469" s="30"/>
      <c r="GL4469" s="30"/>
      <c r="GM4469" s="30"/>
      <c r="GN4469" s="30"/>
      <c r="GO4469" s="30"/>
      <c r="GP4469" s="30"/>
      <c r="GQ4469" s="30"/>
      <c r="GR4469" s="30"/>
      <c r="GS4469" s="30"/>
      <c r="GT4469" s="30"/>
      <c r="GU4469" s="30"/>
      <c r="GV4469" s="30"/>
      <c r="GW4469" s="30"/>
      <c r="GX4469" s="30"/>
      <c r="GY4469" s="30"/>
      <c r="GZ4469" s="30"/>
      <c r="HA4469" s="30"/>
      <c r="HB4469" s="30"/>
      <c r="HC4469" s="30"/>
      <c r="HD4469" s="30"/>
      <c r="HE4469" s="30"/>
      <c r="HF4469" s="30"/>
      <c r="HG4469" s="30"/>
      <c r="HH4469" s="30"/>
      <c r="HI4469" s="30"/>
      <c r="HJ4469" s="30"/>
      <c r="HK4469" s="30"/>
      <c r="HL4469" s="30"/>
      <c r="HM4469" s="30"/>
      <c r="HN4469" s="30"/>
      <c r="HO4469" s="30"/>
      <c r="HP4469" s="30"/>
      <c r="HQ4469" s="30"/>
      <c r="HR4469" s="30"/>
      <c r="HS4469" s="30"/>
      <c r="HT4469" s="30"/>
      <c r="HU4469" s="30"/>
      <c r="HV4469" s="30"/>
      <c r="HW4469" s="30"/>
      <c r="HX4469" s="30"/>
      <c r="HY4469" s="30"/>
      <c r="HZ4469" s="30"/>
      <c r="IA4469" s="30"/>
      <c r="IB4469" s="30"/>
      <c r="IC4469" s="30"/>
      <c r="ID4469" s="30"/>
      <c r="IE4469" s="30"/>
      <c r="IF4469" s="30"/>
      <c r="IG4469" s="30"/>
      <c r="IH4469" s="30"/>
      <c r="II4469" s="30"/>
      <c r="IJ4469" s="30"/>
      <c r="IK4469" s="30"/>
      <c r="IL4469" s="30"/>
      <c r="IM4469" s="30"/>
      <c r="IN4469" s="30"/>
      <c r="IO4469" s="30"/>
      <c r="IP4469" s="30"/>
      <c r="IQ4469" s="30"/>
      <c r="IR4469" s="30"/>
      <c r="IS4469" s="30"/>
      <c r="IT4469" s="30"/>
      <c r="IU4469" s="30"/>
      <c r="IV4469" s="30"/>
    </row>
    <row r="4470" spans="1:256" x14ac:dyDescent="0.25">
      <c r="A4470" s="31"/>
      <c r="B4470" s="31"/>
      <c r="C4470" s="31"/>
      <c r="D4470" s="31"/>
      <c r="E4470" s="31"/>
      <c r="F4470" s="31"/>
      <c r="G4470" s="31"/>
      <c r="H4470" s="31"/>
      <c r="I4470" s="31"/>
      <c r="J4470" s="31"/>
      <c r="K4470" s="31"/>
      <c r="L4470" s="31"/>
      <c r="M4470" s="31"/>
      <c r="N4470" s="31"/>
      <c r="O4470" s="31"/>
      <c r="P4470" s="31"/>
      <c r="Q4470" s="31"/>
      <c r="R4470" s="31"/>
      <c r="S4470" s="63"/>
      <c r="T4470" s="31"/>
      <c r="U4470" s="30"/>
      <c r="V4470" s="24"/>
      <c r="W4470" s="24"/>
      <c r="X4470" s="31"/>
      <c r="Y4470" s="31"/>
      <c r="Z4470" s="31"/>
      <c r="AA4470" s="31"/>
      <c r="AB4470" s="31"/>
      <c r="AC4470" s="31"/>
      <c r="AD4470" s="31"/>
      <c r="AG4470" s="30"/>
      <c r="AH4470" s="30"/>
      <c r="AI4470" s="30"/>
      <c r="AJ4470" s="30"/>
      <c r="AK4470" s="30"/>
      <c r="AL4470" s="30"/>
      <c r="AM4470" s="30"/>
      <c r="AN4470" s="30"/>
      <c r="AO4470" s="30"/>
      <c r="AP4470" s="30"/>
      <c r="AQ4470" s="30"/>
      <c r="AR4470" s="30"/>
      <c r="AS4470" s="30"/>
      <c r="AT4470" s="30"/>
      <c r="AU4470" s="30"/>
      <c r="AV4470" s="30"/>
      <c r="AW4470" s="30"/>
      <c r="AX4470" s="30"/>
      <c r="AY4470" s="30"/>
      <c r="AZ4470" s="30"/>
      <c r="BA4470" s="30"/>
      <c r="BB4470" s="30"/>
      <c r="BC4470" s="30"/>
      <c r="BD4470" s="30"/>
      <c r="BE4470" s="30"/>
      <c r="BF4470" s="30"/>
      <c r="BG4470" s="30"/>
      <c r="BH4470" s="30"/>
      <c r="BI4470" s="30"/>
      <c r="BJ4470" s="30"/>
      <c r="BK4470" s="30"/>
      <c r="BL4470" s="30"/>
      <c r="BM4470" s="30"/>
      <c r="BN4470" s="30"/>
      <c r="BO4470" s="30"/>
      <c r="BP4470" s="30"/>
      <c r="BQ4470" s="30"/>
      <c r="BR4470" s="30"/>
      <c r="BS4470" s="30"/>
      <c r="BT4470" s="30"/>
      <c r="BU4470" s="30"/>
      <c r="BV4470" s="30"/>
      <c r="BW4470" s="30"/>
      <c r="BX4470" s="30"/>
      <c r="BY4470" s="30"/>
      <c r="BZ4470" s="30"/>
      <c r="CA4470" s="30"/>
      <c r="CB4470" s="30"/>
      <c r="CC4470" s="30"/>
      <c r="CD4470" s="30"/>
      <c r="CE4470" s="30"/>
      <c r="CF4470" s="30"/>
      <c r="CG4470" s="30"/>
      <c r="CH4470" s="30"/>
      <c r="CI4470" s="30"/>
      <c r="CJ4470" s="30"/>
      <c r="CK4470" s="30"/>
      <c r="CL4470" s="30"/>
      <c r="CM4470" s="30"/>
      <c r="CN4470" s="30"/>
      <c r="CO4470" s="30"/>
      <c r="CP4470" s="30"/>
      <c r="CQ4470" s="30"/>
      <c r="CR4470" s="30"/>
      <c r="CS4470" s="30"/>
      <c r="CT4470" s="30"/>
      <c r="CU4470" s="30"/>
      <c r="CV4470" s="30"/>
      <c r="CW4470" s="30"/>
      <c r="CX4470" s="30"/>
      <c r="CY4470" s="30"/>
      <c r="CZ4470" s="30"/>
      <c r="DA4470" s="30"/>
      <c r="DB4470" s="30"/>
      <c r="DC4470" s="30"/>
      <c r="DD4470" s="30"/>
      <c r="DE4470" s="30"/>
      <c r="DF4470" s="30"/>
      <c r="DG4470" s="30"/>
      <c r="DH4470" s="30"/>
      <c r="DI4470" s="30"/>
      <c r="DJ4470" s="30"/>
      <c r="DK4470" s="30"/>
      <c r="DL4470" s="30"/>
      <c r="DM4470" s="30"/>
      <c r="DN4470" s="30"/>
      <c r="DO4470" s="30"/>
      <c r="DP4470" s="30"/>
      <c r="DQ4470" s="30"/>
      <c r="DR4470" s="30"/>
      <c r="DS4470" s="30"/>
      <c r="DT4470" s="30"/>
      <c r="DU4470" s="30"/>
      <c r="DV4470" s="30"/>
      <c r="DW4470" s="30"/>
      <c r="DX4470" s="30"/>
      <c r="DY4470" s="30"/>
      <c r="DZ4470" s="30"/>
      <c r="EA4470" s="30"/>
      <c r="EB4470" s="30"/>
      <c r="EC4470" s="30"/>
      <c r="ED4470" s="30"/>
      <c r="EE4470" s="30"/>
      <c r="EF4470" s="30"/>
      <c r="EG4470" s="30"/>
      <c r="EH4470" s="30"/>
      <c r="EI4470" s="30"/>
      <c r="EJ4470" s="30"/>
      <c r="EK4470" s="30"/>
      <c r="EL4470" s="30"/>
      <c r="EM4470" s="30"/>
      <c r="EN4470" s="30"/>
      <c r="EO4470" s="30"/>
      <c r="EP4470" s="30"/>
      <c r="EQ4470" s="30"/>
      <c r="ER4470" s="30"/>
      <c r="ES4470" s="30"/>
      <c r="ET4470" s="30"/>
      <c r="EU4470" s="30"/>
      <c r="EV4470" s="30"/>
      <c r="EW4470" s="30"/>
      <c r="EX4470" s="30"/>
      <c r="EY4470" s="30"/>
      <c r="EZ4470" s="30"/>
      <c r="FA4470" s="30"/>
      <c r="FB4470" s="30"/>
      <c r="FC4470" s="30"/>
      <c r="FD4470" s="30"/>
      <c r="FE4470" s="30"/>
      <c r="FF4470" s="30"/>
      <c r="FG4470" s="30"/>
      <c r="FH4470" s="30"/>
      <c r="FI4470" s="30"/>
      <c r="FJ4470" s="30"/>
      <c r="FK4470" s="30"/>
      <c r="FL4470" s="30"/>
      <c r="FM4470" s="30"/>
      <c r="FN4470" s="30"/>
      <c r="FO4470" s="30"/>
      <c r="FP4470" s="30"/>
      <c r="FQ4470" s="30"/>
      <c r="FR4470" s="30"/>
      <c r="FS4470" s="30"/>
      <c r="FT4470" s="30"/>
      <c r="FU4470" s="30"/>
      <c r="FV4470" s="30"/>
      <c r="FW4470" s="30"/>
      <c r="FX4470" s="30"/>
      <c r="FY4470" s="30"/>
      <c r="FZ4470" s="30"/>
      <c r="GA4470" s="30"/>
      <c r="GB4470" s="30"/>
      <c r="GC4470" s="30"/>
      <c r="GD4470" s="30"/>
      <c r="GE4470" s="30"/>
      <c r="GF4470" s="30"/>
      <c r="GG4470" s="30"/>
      <c r="GH4470" s="30"/>
      <c r="GI4470" s="30"/>
      <c r="GJ4470" s="30"/>
      <c r="GK4470" s="30"/>
      <c r="GL4470" s="30"/>
      <c r="GM4470" s="30"/>
      <c r="GN4470" s="30"/>
      <c r="GO4470" s="30"/>
      <c r="GP4470" s="30"/>
      <c r="GQ4470" s="30"/>
      <c r="GR4470" s="30"/>
      <c r="GS4470" s="30"/>
      <c r="GT4470" s="30"/>
      <c r="GU4470" s="30"/>
      <c r="GV4470" s="30"/>
      <c r="GW4470" s="30"/>
      <c r="GX4470" s="30"/>
      <c r="GY4470" s="30"/>
      <c r="GZ4470" s="30"/>
      <c r="HA4470" s="30"/>
      <c r="HB4470" s="30"/>
      <c r="HC4470" s="30"/>
      <c r="HD4470" s="30"/>
      <c r="HE4470" s="30"/>
      <c r="HF4470" s="30"/>
      <c r="HG4470" s="30"/>
      <c r="HH4470" s="30"/>
      <c r="HI4470" s="30"/>
      <c r="HJ4470" s="30"/>
      <c r="HK4470" s="30"/>
      <c r="HL4470" s="30"/>
      <c r="HM4470" s="30"/>
      <c r="HN4470" s="30"/>
      <c r="HO4470" s="30"/>
      <c r="HP4470" s="30"/>
      <c r="HQ4470" s="30"/>
      <c r="HR4470" s="30"/>
      <c r="HS4470" s="30"/>
      <c r="HT4470" s="30"/>
      <c r="HU4470" s="30"/>
      <c r="HV4470" s="30"/>
      <c r="HW4470" s="30"/>
      <c r="HX4470" s="30"/>
      <c r="HY4470" s="30"/>
      <c r="HZ4470" s="30"/>
      <c r="IA4470" s="30"/>
      <c r="IB4470" s="30"/>
      <c r="IC4470" s="30"/>
      <c r="ID4470" s="30"/>
      <c r="IE4470" s="30"/>
      <c r="IF4470" s="30"/>
      <c r="IG4470" s="30"/>
      <c r="IH4470" s="30"/>
      <c r="II4470" s="30"/>
      <c r="IJ4470" s="30"/>
      <c r="IK4470" s="30"/>
      <c r="IL4470" s="30"/>
      <c r="IM4470" s="30"/>
      <c r="IN4470" s="30"/>
      <c r="IO4470" s="30"/>
      <c r="IP4470" s="30"/>
      <c r="IQ4470" s="30"/>
      <c r="IR4470" s="30"/>
      <c r="IS4470" s="30"/>
      <c r="IT4470" s="30"/>
      <c r="IU4470" s="30"/>
      <c r="IV4470" s="30"/>
    </row>
    <row r="4471" spans="1:256" x14ac:dyDescent="0.25">
      <c r="A4471" s="31"/>
      <c r="B4471" s="31"/>
      <c r="C4471" s="31"/>
      <c r="D4471" s="31"/>
      <c r="E4471" s="31"/>
      <c r="F4471" s="31"/>
      <c r="G4471" s="31"/>
      <c r="H4471" s="31"/>
      <c r="I4471" s="31"/>
      <c r="J4471" s="31"/>
      <c r="K4471" s="31"/>
      <c r="L4471" s="31"/>
      <c r="M4471" s="31"/>
      <c r="N4471" s="31"/>
      <c r="O4471" s="31"/>
      <c r="P4471" s="31"/>
      <c r="Q4471" s="31"/>
      <c r="R4471" s="31"/>
      <c r="S4471" s="63"/>
      <c r="T4471" s="31"/>
      <c r="U4471" s="30"/>
      <c r="V4471" s="24"/>
      <c r="W4471" s="24"/>
      <c r="X4471" s="31"/>
      <c r="Y4471" s="31"/>
      <c r="Z4471" s="31"/>
      <c r="AA4471" s="31"/>
      <c r="AB4471" s="31"/>
      <c r="AC4471" s="31"/>
      <c r="AD4471" s="31"/>
      <c r="AG4471" s="30"/>
      <c r="AH4471" s="30"/>
      <c r="AI4471" s="30"/>
      <c r="AJ4471" s="30"/>
      <c r="AK4471" s="30"/>
      <c r="AL4471" s="30"/>
      <c r="AM4471" s="30"/>
      <c r="AN4471" s="30"/>
      <c r="AO4471" s="30"/>
      <c r="AP4471" s="30"/>
      <c r="AQ4471" s="30"/>
      <c r="AR4471" s="30"/>
      <c r="AS4471" s="30"/>
      <c r="AT4471" s="30"/>
      <c r="AU4471" s="30"/>
      <c r="AV4471" s="30"/>
      <c r="AW4471" s="30"/>
      <c r="AX4471" s="30"/>
      <c r="AY4471" s="30"/>
      <c r="AZ4471" s="30"/>
      <c r="BA4471" s="30"/>
      <c r="BB4471" s="30"/>
      <c r="BC4471" s="30"/>
      <c r="BD4471" s="30"/>
      <c r="BE4471" s="30"/>
      <c r="BF4471" s="30"/>
      <c r="BG4471" s="30"/>
      <c r="BH4471" s="30"/>
      <c r="BI4471" s="30"/>
      <c r="BJ4471" s="30"/>
      <c r="BK4471" s="30"/>
      <c r="BL4471" s="30"/>
      <c r="BM4471" s="30"/>
      <c r="BN4471" s="30"/>
      <c r="BO4471" s="30"/>
      <c r="BP4471" s="30"/>
      <c r="BQ4471" s="30"/>
      <c r="BR4471" s="30"/>
      <c r="BS4471" s="30"/>
      <c r="BT4471" s="30"/>
      <c r="BU4471" s="30"/>
      <c r="BV4471" s="30"/>
      <c r="BW4471" s="30"/>
      <c r="BX4471" s="30"/>
      <c r="BY4471" s="30"/>
      <c r="BZ4471" s="30"/>
      <c r="CA4471" s="30"/>
      <c r="CB4471" s="30"/>
      <c r="CC4471" s="30"/>
      <c r="CD4471" s="30"/>
      <c r="CE4471" s="30"/>
      <c r="CF4471" s="30"/>
      <c r="CG4471" s="30"/>
      <c r="CH4471" s="30"/>
      <c r="CI4471" s="30"/>
      <c r="CJ4471" s="30"/>
      <c r="CK4471" s="30"/>
      <c r="CL4471" s="30"/>
      <c r="CM4471" s="30"/>
      <c r="CN4471" s="30"/>
      <c r="CO4471" s="30"/>
      <c r="CP4471" s="30"/>
      <c r="CQ4471" s="30"/>
      <c r="CR4471" s="30"/>
      <c r="CS4471" s="30"/>
      <c r="CT4471" s="30"/>
      <c r="CU4471" s="30"/>
      <c r="CV4471" s="30"/>
      <c r="CW4471" s="30"/>
      <c r="CX4471" s="30"/>
      <c r="CY4471" s="30"/>
      <c r="CZ4471" s="30"/>
      <c r="DA4471" s="30"/>
      <c r="DB4471" s="30"/>
      <c r="DC4471" s="30"/>
      <c r="DD4471" s="30"/>
      <c r="DE4471" s="30"/>
      <c r="DF4471" s="30"/>
      <c r="DG4471" s="30"/>
      <c r="DH4471" s="30"/>
      <c r="DI4471" s="30"/>
      <c r="DJ4471" s="30"/>
      <c r="DK4471" s="30"/>
      <c r="DL4471" s="30"/>
      <c r="DM4471" s="30"/>
      <c r="DN4471" s="30"/>
      <c r="DO4471" s="30"/>
      <c r="DP4471" s="30"/>
      <c r="DQ4471" s="30"/>
      <c r="DR4471" s="30"/>
      <c r="DS4471" s="30"/>
      <c r="DT4471" s="30"/>
      <c r="DU4471" s="30"/>
      <c r="DV4471" s="30"/>
      <c r="DW4471" s="30"/>
      <c r="DX4471" s="30"/>
      <c r="DY4471" s="30"/>
      <c r="DZ4471" s="30"/>
      <c r="EA4471" s="30"/>
      <c r="EB4471" s="30"/>
      <c r="EC4471" s="30"/>
      <c r="ED4471" s="30"/>
      <c r="EE4471" s="30"/>
      <c r="EF4471" s="30"/>
      <c r="EG4471" s="30"/>
      <c r="EH4471" s="30"/>
      <c r="EI4471" s="30"/>
      <c r="EJ4471" s="30"/>
      <c r="EK4471" s="30"/>
      <c r="EL4471" s="30"/>
      <c r="EM4471" s="30"/>
      <c r="EN4471" s="30"/>
      <c r="EO4471" s="30"/>
      <c r="EP4471" s="30"/>
      <c r="EQ4471" s="30"/>
      <c r="ER4471" s="30"/>
      <c r="ES4471" s="30"/>
      <c r="ET4471" s="30"/>
      <c r="EU4471" s="30"/>
      <c r="EV4471" s="30"/>
      <c r="EW4471" s="30"/>
      <c r="EX4471" s="30"/>
      <c r="EY4471" s="30"/>
      <c r="EZ4471" s="30"/>
      <c r="FA4471" s="30"/>
      <c r="FB4471" s="30"/>
      <c r="FC4471" s="30"/>
      <c r="FD4471" s="30"/>
      <c r="FE4471" s="30"/>
      <c r="FF4471" s="30"/>
      <c r="FG4471" s="30"/>
      <c r="FH4471" s="30"/>
      <c r="FI4471" s="30"/>
      <c r="FJ4471" s="30"/>
      <c r="FK4471" s="30"/>
      <c r="FL4471" s="30"/>
      <c r="FM4471" s="30"/>
      <c r="FN4471" s="30"/>
      <c r="FO4471" s="30"/>
      <c r="FP4471" s="30"/>
      <c r="FQ4471" s="30"/>
      <c r="FR4471" s="30"/>
      <c r="FS4471" s="30"/>
      <c r="FT4471" s="30"/>
      <c r="FU4471" s="30"/>
      <c r="FV4471" s="30"/>
      <c r="FW4471" s="30"/>
      <c r="FX4471" s="30"/>
      <c r="FY4471" s="30"/>
      <c r="FZ4471" s="30"/>
      <c r="GA4471" s="30"/>
      <c r="GB4471" s="30"/>
      <c r="GC4471" s="30"/>
      <c r="GD4471" s="30"/>
      <c r="GE4471" s="30"/>
      <c r="GF4471" s="30"/>
      <c r="GG4471" s="30"/>
      <c r="GH4471" s="30"/>
      <c r="GI4471" s="30"/>
      <c r="GJ4471" s="30"/>
      <c r="GK4471" s="30"/>
      <c r="GL4471" s="30"/>
      <c r="GM4471" s="30"/>
      <c r="GN4471" s="30"/>
      <c r="GO4471" s="30"/>
      <c r="GP4471" s="30"/>
      <c r="GQ4471" s="30"/>
      <c r="GR4471" s="30"/>
      <c r="GS4471" s="30"/>
      <c r="GT4471" s="30"/>
      <c r="GU4471" s="30"/>
      <c r="GV4471" s="30"/>
      <c r="GW4471" s="30"/>
      <c r="GX4471" s="30"/>
      <c r="GY4471" s="30"/>
      <c r="GZ4471" s="30"/>
      <c r="HA4471" s="30"/>
      <c r="HB4471" s="30"/>
      <c r="HC4471" s="30"/>
      <c r="HD4471" s="30"/>
      <c r="HE4471" s="30"/>
      <c r="HF4471" s="30"/>
      <c r="HG4471" s="30"/>
      <c r="HH4471" s="30"/>
      <c r="HI4471" s="30"/>
      <c r="HJ4471" s="30"/>
      <c r="HK4471" s="30"/>
      <c r="HL4471" s="30"/>
      <c r="HM4471" s="30"/>
      <c r="HN4471" s="30"/>
      <c r="HO4471" s="30"/>
      <c r="HP4471" s="30"/>
      <c r="HQ4471" s="30"/>
      <c r="HR4471" s="30"/>
      <c r="HS4471" s="30"/>
      <c r="HT4471" s="30"/>
      <c r="HU4471" s="30"/>
      <c r="HV4471" s="30"/>
      <c r="HW4471" s="30"/>
      <c r="HX4471" s="30"/>
      <c r="HY4471" s="30"/>
      <c r="HZ4471" s="30"/>
      <c r="IA4471" s="30"/>
      <c r="IB4471" s="30"/>
      <c r="IC4471" s="30"/>
      <c r="ID4471" s="30"/>
      <c r="IE4471" s="30"/>
      <c r="IF4471" s="30"/>
      <c r="IG4471" s="30"/>
      <c r="IH4471" s="30"/>
      <c r="II4471" s="30"/>
      <c r="IJ4471" s="30"/>
      <c r="IK4471" s="30"/>
      <c r="IL4471" s="30"/>
      <c r="IM4471" s="30"/>
      <c r="IN4471" s="30"/>
      <c r="IO4471" s="30"/>
      <c r="IP4471" s="30"/>
      <c r="IQ4471" s="30"/>
      <c r="IR4471" s="30"/>
      <c r="IS4471" s="30"/>
      <c r="IT4471" s="30"/>
      <c r="IU4471" s="30"/>
      <c r="IV4471" s="30"/>
    </row>
    <row r="4472" spans="1:256" x14ac:dyDescent="0.25">
      <c r="A4472" s="31"/>
      <c r="B4472" s="31"/>
      <c r="C4472" s="31"/>
      <c r="D4472" s="31"/>
      <c r="E4472" s="31"/>
      <c r="F4472" s="31"/>
      <c r="G4472" s="31"/>
      <c r="H4472" s="31"/>
      <c r="I4472" s="31"/>
      <c r="J4472" s="31"/>
      <c r="K4472" s="31"/>
      <c r="L4472" s="31"/>
      <c r="M4472" s="31"/>
      <c r="N4472" s="31"/>
      <c r="O4472" s="31"/>
      <c r="P4472" s="31"/>
      <c r="Q4472" s="31"/>
      <c r="R4472" s="31"/>
      <c r="S4472" s="63"/>
      <c r="T4472" s="31"/>
      <c r="U4472" s="30"/>
      <c r="V4472" s="24"/>
      <c r="W4472" s="24"/>
      <c r="X4472" s="31"/>
      <c r="Y4472" s="31"/>
      <c r="Z4472" s="31"/>
      <c r="AA4472" s="31"/>
      <c r="AB4472" s="31"/>
      <c r="AC4472" s="31"/>
      <c r="AD4472" s="31"/>
      <c r="AG4472" s="30"/>
      <c r="AH4472" s="30"/>
      <c r="AI4472" s="30"/>
      <c r="AJ4472" s="30"/>
      <c r="AK4472" s="30"/>
      <c r="AL4472" s="30"/>
      <c r="AM4472" s="30"/>
      <c r="AN4472" s="30"/>
      <c r="AO4472" s="30"/>
      <c r="AP4472" s="30"/>
      <c r="AQ4472" s="30"/>
      <c r="AR4472" s="30"/>
      <c r="AS4472" s="30"/>
      <c r="AT4472" s="30"/>
      <c r="AU4472" s="30"/>
      <c r="AV4472" s="30"/>
      <c r="AW4472" s="30"/>
      <c r="AX4472" s="30"/>
      <c r="AY4472" s="30"/>
      <c r="AZ4472" s="30"/>
      <c r="BA4472" s="30"/>
      <c r="BB4472" s="30"/>
      <c r="BC4472" s="30"/>
      <c r="BD4472" s="30"/>
      <c r="BE4472" s="30"/>
      <c r="BF4472" s="30"/>
      <c r="BG4472" s="30"/>
      <c r="BH4472" s="30"/>
      <c r="BI4472" s="30"/>
      <c r="BJ4472" s="30"/>
      <c r="BK4472" s="30"/>
      <c r="BL4472" s="30"/>
      <c r="BM4472" s="30"/>
      <c r="BN4472" s="30"/>
      <c r="BO4472" s="30"/>
      <c r="BP4472" s="30"/>
      <c r="BQ4472" s="30"/>
      <c r="BR4472" s="30"/>
      <c r="BS4472" s="30"/>
      <c r="BT4472" s="30"/>
      <c r="BU4472" s="30"/>
      <c r="BV4472" s="30"/>
      <c r="BW4472" s="30"/>
      <c r="BX4472" s="30"/>
      <c r="BY4472" s="30"/>
      <c r="BZ4472" s="30"/>
      <c r="CA4472" s="30"/>
      <c r="CB4472" s="30"/>
      <c r="CC4472" s="30"/>
      <c r="CD4472" s="30"/>
      <c r="CE4472" s="30"/>
      <c r="CF4472" s="30"/>
      <c r="CG4472" s="30"/>
      <c r="CH4472" s="30"/>
      <c r="CI4472" s="30"/>
      <c r="CJ4472" s="30"/>
      <c r="CK4472" s="30"/>
      <c r="CL4472" s="30"/>
      <c r="CM4472" s="30"/>
      <c r="CN4472" s="30"/>
      <c r="CO4472" s="30"/>
      <c r="CP4472" s="30"/>
      <c r="CQ4472" s="30"/>
      <c r="CR4472" s="30"/>
      <c r="CS4472" s="30"/>
      <c r="CT4472" s="30"/>
      <c r="CU4472" s="30"/>
      <c r="CV4472" s="30"/>
      <c r="CW4472" s="30"/>
      <c r="CX4472" s="30"/>
      <c r="CY4472" s="30"/>
      <c r="CZ4472" s="30"/>
      <c r="DA4472" s="30"/>
      <c r="DB4472" s="30"/>
      <c r="DC4472" s="30"/>
      <c r="DD4472" s="30"/>
      <c r="DE4472" s="30"/>
      <c r="DF4472" s="30"/>
      <c r="DG4472" s="30"/>
      <c r="DH4472" s="30"/>
      <c r="DI4472" s="30"/>
      <c r="DJ4472" s="30"/>
      <c r="DK4472" s="30"/>
      <c r="DL4472" s="30"/>
      <c r="DM4472" s="30"/>
      <c r="DN4472" s="30"/>
      <c r="DO4472" s="30"/>
      <c r="DP4472" s="30"/>
      <c r="DQ4472" s="30"/>
      <c r="DR4472" s="30"/>
      <c r="DS4472" s="30"/>
      <c r="DT4472" s="30"/>
      <c r="DU4472" s="30"/>
      <c r="DV4472" s="30"/>
      <c r="DW4472" s="30"/>
      <c r="DX4472" s="30"/>
      <c r="DY4472" s="30"/>
      <c r="DZ4472" s="30"/>
      <c r="EA4472" s="30"/>
      <c r="EB4472" s="30"/>
      <c r="EC4472" s="30"/>
      <c r="ED4472" s="30"/>
      <c r="EE4472" s="30"/>
      <c r="EF4472" s="30"/>
      <c r="EG4472" s="30"/>
      <c r="EH4472" s="30"/>
      <c r="EI4472" s="30"/>
      <c r="EJ4472" s="30"/>
      <c r="EK4472" s="30"/>
      <c r="EL4472" s="30"/>
      <c r="EM4472" s="30"/>
      <c r="EN4472" s="30"/>
      <c r="EO4472" s="30"/>
      <c r="EP4472" s="30"/>
      <c r="EQ4472" s="30"/>
      <c r="ER4472" s="30"/>
      <c r="ES4472" s="30"/>
      <c r="ET4472" s="30"/>
      <c r="EU4472" s="30"/>
      <c r="EV4472" s="30"/>
      <c r="EW4472" s="30"/>
      <c r="EX4472" s="30"/>
      <c r="EY4472" s="30"/>
      <c r="EZ4472" s="30"/>
      <c r="FA4472" s="30"/>
      <c r="FB4472" s="30"/>
      <c r="FC4472" s="30"/>
      <c r="FD4472" s="30"/>
      <c r="FE4472" s="30"/>
      <c r="FF4472" s="30"/>
      <c r="FG4472" s="30"/>
      <c r="FH4472" s="30"/>
      <c r="FI4472" s="30"/>
      <c r="FJ4472" s="30"/>
      <c r="FK4472" s="30"/>
      <c r="FL4472" s="30"/>
      <c r="FM4472" s="30"/>
      <c r="FN4472" s="30"/>
      <c r="FO4472" s="30"/>
      <c r="FP4472" s="30"/>
      <c r="FQ4472" s="30"/>
      <c r="FR4472" s="30"/>
      <c r="FS4472" s="30"/>
      <c r="FT4472" s="30"/>
      <c r="FU4472" s="30"/>
      <c r="FV4472" s="30"/>
      <c r="FW4472" s="30"/>
      <c r="FX4472" s="30"/>
      <c r="FY4472" s="30"/>
      <c r="FZ4472" s="30"/>
      <c r="GA4472" s="30"/>
      <c r="GB4472" s="30"/>
      <c r="GC4472" s="30"/>
      <c r="GD4472" s="30"/>
      <c r="GE4472" s="30"/>
      <c r="GF4472" s="30"/>
      <c r="GG4472" s="30"/>
      <c r="GH4472" s="30"/>
      <c r="GI4472" s="30"/>
      <c r="GJ4472" s="30"/>
      <c r="GK4472" s="30"/>
      <c r="GL4472" s="30"/>
      <c r="GM4472" s="30"/>
      <c r="GN4472" s="30"/>
      <c r="GO4472" s="30"/>
      <c r="GP4472" s="30"/>
      <c r="GQ4472" s="30"/>
      <c r="GR4472" s="30"/>
      <c r="GS4472" s="30"/>
      <c r="GT4472" s="30"/>
      <c r="GU4472" s="30"/>
      <c r="GV4472" s="30"/>
      <c r="GW4472" s="30"/>
      <c r="GX4472" s="30"/>
      <c r="GY4472" s="30"/>
      <c r="GZ4472" s="30"/>
      <c r="HA4472" s="30"/>
      <c r="HB4472" s="30"/>
      <c r="HC4472" s="30"/>
      <c r="HD4472" s="30"/>
      <c r="HE4472" s="30"/>
      <c r="HF4472" s="30"/>
      <c r="HG4472" s="30"/>
      <c r="HH4472" s="30"/>
      <c r="HI4472" s="30"/>
      <c r="HJ4472" s="30"/>
      <c r="HK4472" s="30"/>
      <c r="HL4472" s="30"/>
      <c r="HM4472" s="30"/>
      <c r="HN4472" s="30"/>
      <c r="HO4472" s="30"/>
      <c r="HP4472" s="30"/>
      <c r="HQ4472" s="30"/>
      <c r="HR4472" s="30"/>
      <c r="HS4472" s="30"/>
      <c r="HT4472" s="30"/>
      <c r="HU4472" s="30"/>
      <c r="HV4472" s="30"/>
      <c r="HW4472" s="30"/>
      <c r="HX4472" s="30"/>
      <c r="HY4472" s="30"/>
      <c r="HZ4472" s="30"/>
      <c r="IA4472" s="30"/>
      <c r="IB4472" s="30"/>
      <c r="IC4472" s="30"/>
      <c r="ID4472" s="30"/>
      <c r="IE4472" s="30"/>
      <c r="IF4472" s="30"/>
      <c r="IG4472" s="30"/>
      <c r="IH4472" s="30"/>
      <c r="II4472" s="30"/>
      <c r="IJ4472" s="30"/>
      <c r="IK4472" s="30"/>
      <c r="IL4472" s="30"/>
      <c r="IM4472" s="30"/>
      <c r="IN4472" s="30"/>
      <c r="IO4472" s="30"/>
      <c r="IP4472" s="30"/>
      <c r="IQ4472" s="30"/>
      <c r="IR4472" s="30"/>
      <c r="IS4472" s="30"/>
      <c r="IT4472" s="30"/>
      <c r="IU4472" s="30"/>
      <c r="IV4472" s="30"/>
    </row>
    <row r="4473" spans="1:256" x14ac:dyDescent="0.25">
      <c r="A4473" s="31"/>
      <c r="B4473" s="31"/>
      <c r="C4473" s="31"/>
      <c r="D4473" s="31"/>
      <c r="E4473" s="31"/>
      <c r="F4473" s="31"/>
      <c r="G4473" s="31"/>
      <c r="H4473" s="31"/>
      <c r="I4473" s="31"/>
      <c r="J4473" s="31"/>
      <c r="K4473" s="31"/>
      <c r="L4473" s="31"/>
      <c r="M4473" s="31"/>
      <c r="N4473" s="31"/>
      <c r="O4473" s="31"/>
      <c r="P4473" s="31"/>
      <c r="Q4473" s="31"/>
      <c r="R4473" s="31"/>
      <c r="S4473" s="63"/>
      <c r="T4473" s="31"/>
      <c r="U4473" s="30"/>
      <c r="V4473" s="24"/>
      <c r="W4473" s="24"/>
      <c r="X4473" s="31"/>
      <c r="Y4473" s="31"/>
      <c r="Z4473" s="31"/>
      <c r="AA4473" s="31"/>
      <c r="AB4473" s="31"/>
      <c r="AC4473" s="31"/>
      <c r="AD4473" s="31"/>
      <c r="AG4473" s="30"/>
      <c r="AH4473" s="30"/>
      <c r="AI4473" s="30"/>
      <c r="AJ4473" s="30"/>
      <c r="AK4473" s="30"/>
      <c r="AL4473" s="30"/>
      <c r="AM4473" s="30"/>
      <c r="AN4473" s="30"/>
      <c r="AO4473" s="30"/>
      <c r="AP4473" s="30"/>
      <c r="AQ4473" s="30"/>
      <c r="AR4473" s="30"/>
      <c r="AS4473" s="30"/>
      <c r="AT4473" s="30"/>
      <c r="AU4473" s="30"/>
      <c r="AV4473" s="30"/>
      <c r="AW4473" s="30"/>
      <c r="AX4473" s="30"/>
      <c r="AY4473" s="30"/>
      <c r="AZ4473" s="30"/>
      <c r="BA4473" s="30"/>
      <c r="BB4473" s="30"/>
      <c r="BC4473" s="30"/>
      <c r="BD4473" s="30"/>
      <c r="BE4473" s="30"/>
      <c r="BF4473" s="30"/>
      <c r="BG4473" s="30"/>
      <c r="BH4473" s="30"/>
      <c r="BI4473" s="30"/>
      <c r="BJ4473" s="30"/>
      <c r="BK4473" s="30"/>
      <c r="BL4473" s="30"/>
      <c r="BM4473" s="30"/>
      <c r="BN4473" s="30"/>
      <c r="BO4473" s="30"/>
      <c r="BP4473" s="30"/>
      <c r="BQ4473" s="30"/>
      <c r="BR4473" s="30"/>
      <c r="BS4473" s="30"/>
      <c r="BT4473" s="30"/>
      <c r="BU4473" s="30"/>
      <c r="BV4473" s="30"/>
      <c r="BW4473" s="30"/>
      <c r="BX4473" s="30"/>
      <c r="BY4473" s="30"/>
      <c r="BZ4473" s="30"/>
      <c r="CA4473" s="30"/>
      <c r="CB4473" s="30"/>
      <c r="CC4473" s="30"/>
      <c r="CD4473" s="30"/>
      <c r="CE4473" s="30"/>
      <c r="CF4473" s="30"/>
      <c r="CG4473" s="30"/>
      <c r="CH4473" s="30"/>
      <c r="CI4473" s="30"/>
      <c r="CJ4473" s="30"/>
      <c r="CK4473" s="30"/>
      <c r="CL4473" s="30"/>
      <c r="CM4473" s="30"/>
      <c r="CN4473" s="30"/>
      <c r="CO4473" s="30"/>
      <c r="CP4473" s="30"/>
      <c r="CQ4473" s="30"/>
      <c r="CR4473" s="30"/>
      <c r="CS4473" s="30"/>
      <c r="CT4473" s="30"/>
      <c r="CU4473" s="30"/>
      <c r="CV4473" s="30"/>
      <c r="CW4473" s="30"/>
      <c r="CX4473" s="30"/>
      <c r="CY4473" s="30"/>
      <c r="CZ4473" s="30"/>
      <c r="DA4473" s="30"/>
      <c r="DB4473" s="30"/>
      <c r="DC4473" s="30"/>
      <c r="DD4473" s="30"/>
      <c r="DE4473" s="30"/>
      <c r="DF4473" s="30"/>
      <c r="DG4473" s="30"/>
      <c r="DH4473" s="30"/>
      <c r="DI4473" s="30"/>
      <c r="DJ4473" s="30"/>
      <c r="DK4473" s="30"/>
      <c r="DL4473" s="30"/>
      <c r="DM4473" s="30"/>
      <c r="DN4473" s="30"/>
      <c r="DO4473" s="30"/>
      <c r="DP4473" s="30"/>
      <c r="DQ4473" s="30"/>
      <c r="DR4473" s="30"/>
      <c r="DS4473" s="30"/>
      <c r="DT4473" s="30"/>
      <c r="DU4473" s="30"/>
      <c r="DV4473" s="30"/>
      <c r="DW4473" s="30"/>
      <c r="DX4473" s="30"/>
      <c r="DY4473" s="30"/>
      <c r="DZ4473" s="30"/>
      <c r="EA4473" s="30"/>
      <c r="EB4473" s="30"/>
      <c r="EC4473" s="30"/>
      <c r="ED4473" s="30"/>
      <c r="EE4473" s="30"/>
      <c r="EF4473" s="30"/>
      <c r="EG4473" s="30"/>
      <c r="EH4473" s="30"/>
      <c r="EI4473" s="30"/>
      <c r="EJ4473" s="30"/>
      <c r="EK4473" s="30"/>
      <c r="EL4473" s="30"/>
      <c r="EM4473" s="30"/>
      <c r="EN4473" s="30"/>
      <c r="EO4473" s="30"/>
      <c r="EP4473" s="30"/>
      <c r="EQ4473" s="30"/>
      <c r="ER4473" s="30"/>
      <c r="ES4473" s="30"/>
      <c r="ET4473" s="30"/>
      <c r="EU4473" s="30"/>
      <c r="EV4473" s="30"/>
      <c r="EW4473" s="30"/>
      <c r="EX4473" s="30"/>
      <c r="EY4473" s="30"/>
      <c r="EZ4473" s="30"/>
      <c r="FA4473" s="30"/>
      <c r="FB4473" s="30"/>
      <c r="FC4473" s="30"/>
      <c r="FD4473" s="30"/>
      <c r="FE4473" s="30"/>
      <c r="FF4473" s="30"/>
      <c r="FG4473" s="30"/>
      <c r="FH4473" s="30"/>
      <c r="FI4473" s="30"/>
      <c r="FJ4473" s="30"/>
      <c r="FK4473" s="30"/>
      <c r="FL4473" s="30"/>
      <c r="FM4473" s="30"/>
      <c r="FN4473" s="30"/>
      <c r="FO4473" s="30"/>
      <c r="FP4473" s="30"/>
      <c r="FQ4473" s="30"/>
      <c r="FR4473" s="30"/>
      <c r="FS4473" s="30"/>
      <c r="FT4473" s="30"/>
      <c r="FU4473" s="30"/>
      <c r="FV4473" s="30"/>
      <c r="FW4473" s="30"/>
      <c r="FX4473" s="30"/>
      <c r="FY4473" s="30"/>
      <c r="FZ4473" s="30"/>
      <c r="GA4473" s="30"/>
      <c r="GB4473" s="30"/>
      <c r="GC4473" s="30"/>
      <c r="GD4473" s="30"/>
      <c r="GE4473" s="30"/>
      <c r="GF4473" s="30"/>
      <c r="GG4473" s="30"/>
      <c r="GH4473" s="30"/>
      <c r="GI4473" s="30"/>
      <c r="GJ4473" s="30"/>
      <c r="GK4473" s="30"/>
      <c r="GL4473" s="30"/>
      <c r="GM4473" s="30"/>
      <c r="GN4473" s="30"/>
      <c r="GO4473" s="30"/>
      <c r="GP4473" s="30"/>
      <c r="GQ4473" s="30"/>
      <c r="GR4473" s="30"/>
      <c r="GS4473" s="30"/>
      <c r="GT4473" s="30"/>
      <c r="GU4473" s="30"/>
      <c r="GV4473" s="30"/>
      <c r="GW4473" s="30"/>
      <c r="GX4473" s="30"/>
      <c r="GY4473" s="30"/>
      <c r="GZ4473" s="30"/>
      <c r="HA4473" s="30"/>
      <c r="HB4473" s="30"/>
      <c r="HC4473" s="30"/>
      <c r="HD4473" s="30"/>
      <c r="HE4473" s="30"/>
      <c r="HF4473" s="30"/>
      <c r="HG4473" s="30"/>
      <c r="HH4473" s="30"/>
      <c r="HI4473" s="30"/>
      <c r="HJ4473" s="30"/>
      <c r="HK4473" s="30"/>
      <c r="HL4473" s="30"/>
      <c r="HM4473" s="30"/>
      <c r="HN4473" s="30"/>
      <c r="HO4473" s="30"/>
      <c r="HP4473" s="30"/>
      <c r="HQ4473" s="30"/>
      <c r="HR4473" s="30"/>
      <c r="HS4473" s="30"/>
      <c r="HT4473" s="30"/>
      <c r="HU4473" s="30"/>
      <c r="HV4473" s="30"/>
      <c r="HW4473" s="30"/>
      <c r="HX4473" s="30"/>
      <c r="HY4473" s="30"/>
      <c r="HZ4473" s="30"/>
      <c r="IA4473" s="30"/>
      <c r="IB4473" s="30"/>
      <c r="IC4473" s="30"/>
      <c r="ID4473" s="30"/>
      <c r="IE4473" s="30"/>
      <c r="IF4473" s="30"/>
      <c r="IG4473" s="30"/>
      <c r="IH4473" s="30"/>
      <c r="II4473" s="30"/>
      <c r="IJ4473" s="30"/>
      <c r="IK4473" s="30"/>
      <c r="IL4473" s="30"/>
      <c r="IM4473" s="30"/>
      <c r="IN4473" s="30"/>
      <c r="IO4473" s="30"/>
      <c r="IP4473" s="30"/>
      <c r="IQ4473" s="30"/>
      <c r="IR4473" s="30"/>
      <c r="IS4473" s="30"/>
      <c r="IT4473" s="30"/>
      <c r="IU4473" s="30"/>
      <c r="IV4473" s="30"/>
    </row>
    <row r="4474" spans="1:256" x14ac:dyDescent="0.25">
      <c r="A4474" s="31"/>
      <c r="B4474" s="31"/>
      <c r="C4474" s="31"/>
      <c r="D4474" s="31"/>
      <c r="E4474" s="31"/>
      <c r="F4474" s="31"/>
      <c r="G4474" s="31"/>
      <c r="H4474" s="31"/>
      <c r="I4474" s="31"/>
      <c r="J4474" s="31"/>
      <c r="K4474" s="31"/>
      <c r="L4474" s="31"/>
      <c r="M4474" s="31"/>
      <c r="N4474" s="31"/>
      <c r="O4474" s="31"/>
      <c r="P4474" s="31"/>
      <c r="Q4474" s="31"/>
      <c r="R4474" s="31"/>
      <c r="S4474" s="63"/>
      <c r="T4474" s="31"/>
      <c r="U4474" s="30"/>
      <c r="V4474" s="24"/>
      <c r="W4474" s="24"/>
      <c r="X4474" s="31"/>
      <c r="Y4474" s="31"/>
      <c r="Z4474" s="31"/>
      <c r="AA4474" s="31"/>
      <c r="AB4474" s="31"/>
      <c r="AC4474" s="31"/>
      <c r="AD4474" s="31"/>
      <c r="AG4474" s="30"/>
      <c r="AH4474" s="30"/>
      <c r="AI4474" s="30"/>
      <c r="AJ4474" s="30"/>
      <c r="AK4474" s="30"/>
      <c r="AL4474" s="30"/>
      <c r="AM4474" s="30"/>
      <c r="AN4474" s="30"/>
      <c r="AO4474" s="30"/>
      <c r="AP4474" s="30"/>
      <c r="AQ4474" s="30"/>
      <c r="AR4474" s="30"/>
      <c r="AS4474" s="30"/>
      <c r="AT4474" s="30"/>
      <c r="AU4474" s="30"/>
      <c r="AV4474" s="30"/>
      <c r="AW4474" s="30"/>
      <c r="AX4474" s="30"/>
      <c r="AY4474" s="30"/>
      <c r="AZ4474" s="30"/>
      <c r="BA4474" s="30"/>
      <c r="BB4474" s="30"/>
      <c r="BC4474" s="30"/>
      <c r="BD4474" s="30"/>
      <c r="BE4474" s="30"/>
      <c r="BF4474" s="30"/>
      <c r="BG4474" s="30"/>
      <c r="BH4474" s="30"/>
      <c r="BI4474" s="30"/>
      <c r="BJ4474" s="30"/>
      <c r="BK4474" s="30"/>
      <c r="BL4474" s="30"/>
      <c r="BM4474" s="30"/>
      <c r="BN4474" s="30"/>
      <c r="BO4474" s="30"/>
      <c r="BP4474" s="30"/>
      <c r="BQ4474" s="30"/>
      <c r="BR4474" s="30"/>
      <c r="BS4474" s="30"/>
      <c r="BT4474" s="30"/>
      <c r="BU4474" s="30"/>
      <c r="BV4474" s="30"/>
      <c r="BW4474" s="30"/>
      <c r="BX4474" s="30"/>
      <c r="BY4474" s="30"/>
      <c r="BZ4474" s="30"/>
      <c r="CA4474" s="30"/>
      <c r="CB4474" s="30"/>
      <c r="CC4474" s="30"/>
      <c r="CD4474" s="30"/>
      <c r="CE4474" s="30"/>
      <c r="CF4474" s="30"/>
      <c r="CG4474" s="30"/>
      <c r="CH4474" s="30"/>
      <c r="CI4474" s="30"/>
      <c r="CJ4474" s="30"/>
      <c r="CK4474" s="30"/>
      <c r="CL4474" s="30"/>
      <c r="CM4474" s="30"/>
      <c r="CN4474" s="30"/>
      <c r="CO4474" s="30"/>
      <c r="CP4474" s="30"/>
      <c r="CQ4474" s="30"/>
      <c r="CR4474" s="30"/>
      <c r="CS4474" s="30"/>
      <c r="CT4474" s="30"/>
      <c r="CU4474" s="30"/>
      <c r="CV4474" s="30"/>
      <c r="CW4474" s="30"/>
      <c r="CX4474" s="30"/>
      <c r="CY4474" s="30"/>
      <c r="CZ4474" s="30"/>
      <c r="DA4474" s="30"/>
      <c r="DB4474" s="30"/>
      <c r="DC4474" s="30"/>
      <c r="DD4474" s="30"/>
      <c r="DE4474" s="30"/>
      <c r="DF4474" s="30"/>
      <c r="DG4474" s="30"/>
      <c r="DH4474" s="30"/>
      <c r="DI4474" s="30"/>
      <c r="DJ4474" s="30"/>
      <c r="DK4474" s="30"/>
      <c r="DL4474" s="30"/>
      <c r="DM4474" s="30"/>
      <c r="DN4474" s="30"/>
      <c r="DO4474" s="30"/>
      <c r="DP4474" s="30"/>
      <c r="DQ4474" s="30"/>
      <c r="DR4474" s="30"/>
      <c r="DS4474" s="30"/>
      <c r="DT4474" s="30"/>
      <c r="DU4474" s="30"/>
      <c r="DV4474" s="30"/>
      <c r="DW4474" s="30"/>
      <c r="DX4474" s="30"/>
      <c r="DY4474" s="30"/>
      <c r="DZ4474" s="30"/>
      <c r="EA4474" s="30"/>
      <c r="EB4474" s="30"/>
      <c r="EC4474" s="30"/>
      <c r="ED4474" s="30"/>
      <c r="EE4474" s="30"/>
      <c r="EF4474" s="30"/>
      <c r="EG4474" s="30"/>
      <c r="EH4474" s="30"/>
      <c r="EI4474" s="30"/>
      <c r="EJ4474" s="30"/>
      <c r="EK4474" s="30"/>
      <c r="EL4474" s="30"/>
      <c r="EM4474" s="30"/>
      <c r="EN4474" s="30"/>
      <c r="EO4474" s="30"/>
      <c r="EP4474" s="30"/>
      <c r="EQ4474" s="30"/>
      <c r="ER4474" s="30"/>
      <c r="ES4474" s="30"/>
      <c r="ET4474" s="30"/>
      <c r="EU4474" s="30"/>
      <c r="EV4474" s="30"/>
      <c r="EW4474" s="30"/>
      <c r="EX4474" s="30"/>
      <c r="EY4474" s="30"/>
      <c r="EZ4474" s="30"/>
      <c r="FA4474" s="30"/>
      <c r="FB4474" s="30"/>
      <c r="FC4474" s="30"/>
      <c r="FD4474" s="30"/>
      <c r="FE4474" s="30"/>
      <c r="FF4474" s="30"/>
      <c r="FG4474" s="30"/>
      <c r="FH4474" s="30"/>
      <c r="FI4474" s="30"/>
      <c r="FJ4474" s="30"/>
      <c r="FK4474" s="30"/>
      <c r="FL4474" s="30"/>
      <c r="FM4474" s="30"/>
      <c r="FN4474" s="30"/>
      <c r="FO4474" s="30"/>
      <c r="FP4474" s="30"/>
      <c r="FQ4474" s="30"/>
      <c r="FR4474" s="30"/>
      <c r="FS4474" s="30"/>
      <c r="FT4474" s="30"/>
      <c r="FU4474" s="30"/>
      <c r="FV4474" s="30"/>
      <c r="FW4474" s="30"/>
      <c r="FX4474" s="30"/>
      <c r="FY4474" s="30"/>
      <c r="FZ4474" s="30"/>
      <c r="GA4474" s="30"/>
      <c r="GB4474" s="30"/>
      <c r="GC4474" s="30"/>
      <c r="GD4474" s="30"/>
      <c r="GE4474" s="30"/>
      <c r="GF4474" s="30"/>
      <c r="GG4474" s="30"/>
      <c r="GH4474" s="30"/>
      <c r="GI4474" s="30"/>
      <c r="GJ4474" s="30"/>
      <c r="GK4474" s="30"/>
      <c r="GL4474" s="30"/>
      <c r="GM4474" s="30"/>
      <c r="GN4474" s="30"/>
      <c r="GO4474" s="30"/>
      <c r="GP4474" s="30"/>
      <c r="GQ4474" s="30"/>
      <c r="GR4474" s="30"/>
      <c r="GS4474" s="30"/>
      <c r="GT4474" s="30"/>
      <c r="GU4474" s="30"/>
      <c r="GV4474" s="30"/>
      <c r="GW4474" s="30"/>
      <c r="GX4474" s="30"/>
      <c r="GY4474" s="30"/>
      <c r="GZ4474" s="30"/>
      <c r="HA4474" s="30"/>
      <c r="HB4474" s="30"/>
      <c r="HC4474" s="30"/>
      <c r="HD4474" s="30"/>
      <c r="HE4474" s="30"/>
      <c r="HF4474" s="30"/>
      <c r="HG4474" s="30"/>
      <c r="HH4474" s="30"/>
      <c r="HI4474" s="30"/>
      <c r="HJ4474" s="30"/>
      <c r="HK4474" s="30"/>
      <c r="HL4474" s="30"/>
      <c r="HM4474" s="30"/>
      <c r="HN4474" s="30"/>
      <c r="HO4474" s="30"/>
      <c r="HP4474" s="30"/>
      <c r="HQ4474" s="30"/>
      <c r="HR4474" s="30"/>
      <c r="HS4474" s="30"/>
      <c r="HT4474" s="30"/>
      <c r="HU4474" s="30"/>
      <c r="HV4474" s="30"/>
      <c r="HW4474" s="30"/>
      <c r="HX4474" s="30"/>
      <c r="HY4474" s="30"/>
      <c r="HZ4474" s="30"/>
      <c r="IA4474" s="30"/>
      <c r="IB4474" s="30"/>
      <c r="IC4474" s="30"/>
      <c r="ID4474" s="30"/>
      <c r="IE4474" s="30"/>
      <c r="IF4474" s="30"/>
      <c r="IG4474" s="30"/>
      <c r="IH4474" s="30"/>
      <c r="II4474" s="30"/>
      <c r="IJ4474" s="30"/>
      <c r="IK4474" s="30"/>
      <c r="IL4474" s="30"/>
      <c r="IM4474" s="30"/>
      <c r="IN4474" s="30"/>
      <c r="IO4474" s="30"/>
      <c r="IP4474" s="30"/>
      <c r="IQ4474" s="30"/>
      <c r="IR4474" s="30"/>
      <c r="IS4474" s="30"/>
      <c r="IT4474" s="30"/>
      <c r="IU4474" s="30"/>
      <c r="IV4474" s="30"/>
    </row>
    <row r="4475" spans="1:256" x14ac:dyDescent="0.25">
      <c r="A4475" s="31"/>
      <c r="B4475" s="31"/>
      <c r="C4475" s="31"/>
      <c r="D4475" s="31"/>
      <c r="E4475" s="31"/>
      <c r="F4475" s="31"/>
      <c r="G4475" s="31"/>
      <c r="H4475" s="31"/>
      <c r="I4475" s="31"/>
      <c r="J4475" s="31"/>
      <c r="K4475" s="31"/>
      <c r="L4475" s="31"/>
      <c r="M4475" s="31"/>
      <c r="N4475" s="31"/>
      <c r="O4475" s="31"/>
      <c r="P4475" s="31"/>
      <c r="Q4475" s="31"/>
      <c r="R4475" s="31"/>
      <c r="S4475" s="63"/>
      <c r="T4475" s="31"/>
      <c r="U4475" s="30"/>
      <c r="V4475" s="24"/>
      <c r="W4475" s="24"/>
      <c r="X4475" s="31"/>
      <c r="Y4475" s="31"/>
      <c r="Z4475" s="31"/>
      <c r="AA4475" s="31"/>
      <c r="AB4475" s="31"/>
      <c r="AC4475" s="31"/>
      <c r="AD4475" s="31"/>
      <c r="AG4475" s="30"/>
      <c r="AH4475" s="30"/>
      <c r="AI4475" s="30"/>
      <c r="AJ4475" s="30"/>
      <c r="AK4475" s="30"/>
      <c r="AL4475" s="30"/>
      <c r="AM4475" s="30"/>
      <c r="AN4475" s="30"/>
      <c r="AO4475" s="30"/>
      <c r="AP4475" s="30"/>
      <c r="AQ4475" s="30"/>
      <c r="AR4475" s="30"/>
      <c r="AS4475" s="30"/>
      <c r="AT4475" s="30"/>
      <c r="AU4475" s="30"/>
      <c r="AV4475" s="30"/>
      <c r="AW4475" s="30"/>
      <c r="AX4475" s="30"/>
      <c r="AY4475" s="30"/>
      <c r="AZ4475" s="30"/>
      <c r="BA4475" s="30"/>
      <c r="BB4475" s="30"/>
      <c r="BC4475" s="30"/>
      <c r="BD4475" s="30"/>
      <c r="BE4475" s="30"/>
      <c r="BF4475" s="30"/>
      <c r="BG4475" s="30"/>
      <c r="BH4475" s="30"/>
      <c r="BI4475" s="30"/>
      <c r="BJ4475" s="30"/>
      <c r="BK4475" s="30"/>
      <c r="BL4475" s="30"/>
      <c r="BM4475" s="30"/>
      <c r="BN4475" s="30"/>
      <c r="BO4475" s="30"/>
      <c r="BP4475" s="30"/>
      <c r="BQ4475" s="30"/>
      <c r="BR4475" s="30"/>
      <c r="BS4475" s="30"/>
      <c r="BT4475" s="30"/>
      <c r="BU4475" s="30"/>
      <c r="BV4475" s="30"/>
      <c r="BW4475" s="30"/>
      <c r="BX4475" s="30"/>
      <c r="BY4475" s="30"/>
      <c r="BZ4475" s="30"/>
      <c r="CA4475" s="30"/>
      <c r="CB4475" s="30"/>
      <c r="CC4475" s="30"/>
      <c r="CD4475" s="30"/>
      <c r="CE4475" s="30"/>
      <c r="CF4475" s="30"/>
      <c r="CG4475" s="30"/>
      <c r="CH4475" s="30"/>
      <c r="CI4475" s="30"/>
      <c r="CJ4475" s="30"/>
      <c r="CK4475" s="30"/>
      <c r="CL4475" s="30"/>
      <c r="CM4475" s="30"/>
      <c r="CN4475" s="30"/>
      <c r="CO4475" s="30"/>
      <c r="CP4475" s="30"/>
      <c r="CQ4475" s="30"/>
      <c r="CR4475" s="30"/>
      <c r="CS4475" s="30"/>
      <c r="CT4475" s="30"/>
      <c r="CU4475" s="30"/>
      <c r="CV4475" s="30"/>
      <c r="CW4475" s="30"/>
      <c r="CX4475" s="30"/>
      <c r="CY4475" s="30"/>
      <c r="CZ4475" s="30"/>
      <c r="DA4475" s="30"/>
      <c r="DB4475" s="30"/>
      <c r="DC4475" s="30"/>
      <c r="DD4475" s="30"/>
      <c r="DE4475" s="30"/>
      <c r="DF4475" s="30"/>
      <c r="DG4475" s="30"/>
      <c r="DH4475" s="30"/>
      <c r="DI4475" s="30"/>
      <c r="DJ4475" s="30"/>
      <c r="DK4475" s="30"/>
      <c r="DL4475" s="30"/>
      <c r="DM4475" s="30"/>
      <c r="DN4475" s="30"/>
      <c r="DO4475" s="30"/>
      <c r="DP4475" s="30"/>
      <c r="DQ4475" s="30"/>
      <c r="DR4475" s="30"/>
      <c r="DS4475" s="30"/>
      <c r="DT4475" s="30"/>
      <c r="DU4475" s="30"/>
      <c r="DV4475" s="30"/>
      <c r="DW4475" s="30"/>
      <c r="DX4475" s="30"/>
      <c r="DY4475" s="30"/>
      <c r="DZ4475" s="30"/>
      <c r="EA4475" s="30"/>
      <c r="EB4475" s="30"/>
      <c r="EC4475" s="30"/>
      <c r="ED4475" s="30"/>
      <c r="EE4475" s="30"/>
      <c r="EF4475" s="30"/>
      <c r="EG4475" s="30"/>
      <c r="EH4475" s="30"/>
      <c r="EI4475" s="30"/>
      <c r="EJ4475" s="30"/>
      <c r="EK4475" s="30"/>
      <c r="EL4475" s="30"/>
      <c r="EM4475" s="30"/>
      <c r="EN4475" s="30"/>
      <c r="EO4475" s="30"/>
      <c r="EP4475" s="30"/>
      <c r="EQ4475" s="30"/>
      <c r="ER4475" s="30"/>
      <c r="ES4475" s="30"/>
      <c r="ET4475" s="30"/>
      <c r="EU4475" s="30"/>
      <c r="EV4475" s="30"/>
      <c r="EW4475" s="30"/>
      <c r="EX4475" s="30"/>
      <c r="EY4475" s="30"/>
      <c r="EZ4475" s="30"/>
      <c r="FA4475" s="30"/>
      <c r="FB4475" s="30"/>
      <c r="FC4475" s="30"/>
      <c r="FD4475" s="30"/>
      <c r="FE4475" s="30"/>
      <c r="FF4475" s="30"/>
      <c r="FG4475" s="30"/>
      <c r="FH4475" s="30"/>
      <c r="FI4475" s="30"/>
      <c r="FJ4475" s="30"/>
      <c r="FK4475" s="30"/>
      <c r="FL4475" s="30"/>
      <c r="FM4475" s="30"/>
      <c r="FN4475" s="30"/>
      <c r="FO4475" s="30"/>
      <c r="FP4475" s="30"/>
      <c r="FQ4475" s="30"/>
      <c r="FR4475" s="30"/>
      <c r="FS4475" s="30"/>
      <c r="FT4475" s="30"/>
      <c r="FU4475" s="30"/>
      <c r="FV4475" s="30"/>
      <c r="FW4475" s="30"/>
      <c r="FX4475" s="30"/>
      <c r="FY4475" s="30"/>
      <c r="FZ4475" s="30"/>
      <c r="GA4475" s="30"/>
      <c r="GB4475" s="30"/>
      <c r="GC4475" s="30"/>
      <c r="GD4475" s="30"/>
      <c r="GE4475" s="30"/>
      <c r="GF4475" s="30"/>
      <c r="GG4475" s="30"/>
      <c r="GH4475" s="30"/>
      <c r="GI4475" s="30"/>
      <c r="GJ4475" s="30"/>
      <c r="GK4475" s="30"/>
      <c r="GL4475" s="30"/>
      <c r="GM4475" s="30"/>
      <c r="GN4475" s="30"/>
      <c r="GO4475" s="30"/>
      <c r="GP4475" s="30"/>
      <c r="GQ4475" s="30"/>
      <c r="GR4475" s="30"/>
      <c r="GS4475" s="30"/>
      <c r="GT4475" s="30"/>
      <c r="GU4475" s="30"/>
      <c r="GV4475" s="30"/>
      <c r="GW4475" s="30"/>
      <c r="GX4475" s="30"/>
      <c r="GY4475" s="30"/>
      <c r="GZ4475" s="30"/>
      <c r="HA4475" s="30"/>
      <c r="HB4475" s="30"/>
      <c r="HC4475" s="30"/>
      <c r="HD4475" s="30"/>
      <c r="HE4475" s="30"/>
      <c r="HF4475" s="30"/>
      <c r="HG4475" s="30"/>
      <c r="HH4475" s="30"/>
      <c r="HI4475" s="30"/>
      <c r="HJ4475" s="30"/>
      <c r="HK4475" s="30"/>
      <c r="HL4475" s="30"/>
      <c r="HM4475" s="30"/>
      <c r="HN4475" s="30"/>
      <c r="HO4475" s="30"/>
      <c r="HP4475" s="30"/>
      <c r="HQ4475" s="30"/>
      <c r="HR4475" s="30"/>
      <c r="HS4475" s="30"/>
      <c r="HT4475" s="30"/>
      <c r="HU4475" s="30"/>
      <c r="HV4475" s="30"/>
      <c r="HW4475" s="30"/>
      <c r="HX4475" s="30"/>
      <c r="HY4475" s="30"/>
      <c r="HZ4475" s="30"/>
      <c r="IA4475" s="30"/>
      <c r="IB4475" s="30"/>
      <c r="IC4475" s="30"/>
      <c r="ID4475" s="30"/>
      <c r="IE4475" s="30"/>
      <c r="IF4475" s="30"/>
      <c r="IG4475" s="30"/>
      <c r="IH4475" s="30"/>
      <c r="II4475" s="30"/>
      <c r="IJ4475" s="30"/>
      <c r="IK4475" s="30"/>
      <c r="IL4475" s="30"/>
      <c r="IM4475" s="30"/>
      <c r="IN4475" s="30"/>
      <c r="IO4475" s="30"/>
      <c r="IP4475" s="30"/>
      <c r="IQ4475" s="30"/>
      <c r="IR4475" s="30"/>
      <c r="IS4475" s="30"/>
      <c r="IT4475" s="30"/>
      <c r="IU4475" s="30"/>
      <c r="IV4475" s="30"/>
    </row>
    <row r="4476" spans="1:256" x14ac:dyDescent="0.25">
      <c r="A4476" s="31"/>
      <c r="B4476" s="31"/>
      <c r="C4476" s="31"/>
      <c r="D4476" s="31"/>
      <c r="E4476" s="31"/>
      <c r="F4476" s="31"/>
      <c r="G4476" s="31"/>
      <c r="H4476" s="31"/>
      <c r="I4476" s="31"/>
      <c r="J4476" s="31"/>
      <c r="K4476" s="31"/>
      <c r="L4476" s="31"/>
      <c r="M4476" s="31"/>
      <c r="N4476" s="31"/>
      <c r="O4476" s="31"/>
      <c r="P4476" s="31"/>
      <c r="Q4476" s="31"/>
      <c r="R4476" s="31"/>
      <c r="S4476" s="63"/>
      <c r="T4476" s="31"/>
      <c r="U4476" s="30"/>
      <c r="V4476" s="24"/>
      <c r="W4476" s="24"/>
      <c r="X4476" s="31"/>
      <c r="Y4476" s="31"/>
      <c r="Z4476" s="31"/>
      <c r="AA4476" s="31"/>
      <c r="AB4476" s="31"/>
      <c r="AC4476" s="31"/>
      <c r="AD4476" s="31"/>
      <c r="AG4476" s="30"/>
      <c r="AH4476" s="30"/>
      <c r="AI4476" s="30"/>
      <c r="AJ4476" s="30"/>
      <c r="AK4476" s="30"/>
      <c r="AL4476" s="30"/>
      <c r="AM4476" s="30"/>
      <c r="AN4476" s="30"/>
      <c r="AO4476" s="30"/>
      <c r="AP4476" s="30"/>
      <c r="AQ4476" s="30"/>
      <c r="AR4476" s="30"/>
      <c r="AS4476" s="30"/>
      <c r="AT4476" s="30"/>
      <c r="AU4476" s="30"/>
      <c r="AV4476" s="30"/>
      <c r="AW4476" s="30"/>
      <c r="AX4476" s="30"/>
      <c r="AY4476" s="30"/>
      <c r="AZ4476" s="30"/>
      <c r="BA4476" s="30"/>
      <c r="BB4476" s="30"/>
      <c r="BC4476" s="30"/>
      <c r="BD4476" s="30"/>
      <c r="BE4476" s="30"/>
      <c r="BF4476" s="30"/>
      <c r="BG4476" s="30"/>
      <c r="BH4476" s="30"/>
      <c r="BI4476" s="30"/>
      <c r="BJ4476" s="30"/>
      <c r="BK4476" s="30"/>
      <c r="BL4476" s="30"/>
      <c r="BM4476" s="30"/>
      <c r="BN4476" s="30"/>
      <c r="BO4476" s="30"/>
      <c r="BP4476" s="30"/>
      <c r="BQ4476" s="30"/>
      <c r="BR4476" s="30"/>
      <c r="BS4476" s="30"/>
      <c r="BT4476" s="30"/>
      <c r="BU4476" s="30"/>
      <c r="BV4476" s="30"/>
      <c r="BW4476" s="30"/>
      <c r="BX4476" s="30"/>
      <c r="BY4476" s="30"/>
      <c r="BZ4476" s="30"/>
      <c r="CA4476" s="30"/>
      <c r="CB4476" s="30"/>
      <c r="CC4476" s="30"/>
      <c r="CD4476" s="30"/>
      <c r="CE4476" s="30"/>
      <c r="CF4476" s="30"/>
      <c r="CG4476" s="30"/>
      <c r="CH4476" s="30"/>
      <c r="CI4476" s="30"/>
      <c r="CJ4476" s="30"/>
      <c r="CK4476" s="30"/>
      <c r="CL4476" s="30"/>
      <c r="CM4476" s="30"/>
      <c r="CN4476" s="30"/>
      <c r="CO4476" s="30"/>
      <c r="CP4476" s="30"/>
      <c r="CQ4476" s="30"/>
      <c r="CR4476" s="30"/>
      <c r="CS4476" s="30"/>
      <c r="CT4476" s="30"/>
      <c r="CU4476" s="30"/>
      <c r="CV4476" s="30"/>
      <c r="CW4476" s="30"/>
      <c r="CX4476" s="30"/>
      <c r="CY4476" s="30"/>
      <c r="CZ4476" s="30"/>
      <c r="DA4476" s="30"/>
      <c r="DB4476" s="30"/>
      <c r="DC4476" s="30"/>
      <c r="DD4476" s="30"/>
      <c r="DE4476" s="30"/>
      <c r="DF4476" s="30"/>
      <c r="DG4476" s="30"/>
      <c r="DH4476" s="30"/>
      <c r="DI4476" s="30"/>
      <c r="DJ4476" s="30"/>
      <c r="DK4476" s="30"/>
      <c r="DL4476" s="30"/>
      <c r="DM4476" s="30"/>
      <c r="DN4476" s="30"/>
      <c r="DO4476" s="30"/>
      <c r="DP4476" s="30"/>
      <c r="DQ4476" s="30"/>
      <c r="DR4476" s="30"/>
      <c r="DS4476" s="30"/>
      <c r="DT4476" s="30"/>
      <c r="DU4476" s="30"/>
      <c r="DV4476" s="30"/>
      <c r="DW4476" s="30"/>
      <c r="DX4476" s="30"/>
      <c r="DY4476" s="30"/>
      <c r="DZ4476" s="30"/>
      <c r="EA4476" s="30"/>
      <c r="EB4476" s="30"/>
      <c r="EC4476" s="30"/>
      <c r="ED4476" s="30"/>
      <c r="EE4476" s="30"/>
      <c r="EF4476" s="30"/>
      <c r="EG4476" s="30"/>
      <c r="EH4476" s="30"/>
      <c r="EI4476" s="30"/>
      <c r="EJ4476" s="30"/>
      <c r="EK4476" s="30"/>
      <c r="EL4476" s="30"/>
      <c r="EM4476" s="30"/>
      <c r="EN4476" s="30"/>
      <c r="EO4476" s="30"/>
      <c r="EP4476" s="30"/>
      <c r="EQ4476" s="30"/>
      <c r="ER4476" s="30"/>
      <c r="ES4476" s="30"/>
      <c r="ET4476" s="30"/>
      <c r="EU4476" s="30"/>
      <c r="EV4476" s="30"/>
      <c r="EW4476" s="30"/>
      <c r="EX4476" s="30"/>
      <c r="EY4476" s="30"/>
      <c r="EZ4476" s="30"/>
      <c r="FA4476" s="30"/>
      <c r="FB4476" s="30"/>
      <c r="FC4476" s="30"/>
      <c r="FD4476" s="30"/>
      <c r="FE4476" s="30"/>
      <c r="FF4476" s="30"/>
      <c r="FG4476" s="30"/>
      <c r="FH4476" s="30"/>
      <c r="FI4476" s="30"/>
      <c r="FJ4476" s="30"/>
      <c r="FK4476" s="30"/>
      <c r="FL4476" s="30"/>
      <c r="FM4476" s="30"/>
      <c r="FN4476" s="30"/>
      <c r="FO4476" s="30"/>
      <c r="FP4476" s="30"/>
      <c r="FQ4476" s="30"/>
      <c r="FR4476" s="30"/>
      <c r="FS4476" s="30"/>
      <c r="FT4476" s="30"/>
      <c r="FU4476" s="30"/>
      <c r="FV4476" s="30"/>
      <c r="FW4476" s="30"/>
      <c r="FX4476" s="30"/>
      <c r="FY4476" s="30"/>
      <c r="FZ4476" s="30"/>
      <c r="GA4476" s="30"/>
      <c r="GB4476" s="30"/>
      <c r="GC4476" s="30"/>
      <c r="GD4476" s="30"/>
      <c r="GE4476" s="30"/>
      <c r="GF4476" s="30"/>
      <c r="GG4476" s="30"/>
      <c r="GH4476" s="30"/>
      <c r="GI4476" s="30"/>
      <c r="GJ4476" s="30"/>
      <c r="GK4476" s="30"/>
      <c r="GL4476" s="30"/>
      <c r="GM4476" s="30"/>
      <c r="GN4476" s="30"/>
      <c r="GO4476" s="30"/>
      <c r="GP4476" s="30"/>
      <c r="GQ4476" s="30"/>
      <c r="GR4476" s="30"/>
      <c r="GS4476" s="30"/>
      <c r="GT4476" s="30"/>
      <c r="GU4476" s="30"/>
      <c r="GV4476" s="30"/>
      <c r="GW4476" s="30"/>
      <c r="GX4476" s="30"/>
      <c r="GY4476" s="30"/>
      <c r="GZ4476" s="30"/>
      <c r="HA4476" s="30"/>
      <c r="HB4476" s="30"/>
      <c r="HC4476" s="30"/>
      <c r="HD4476" s="30"/>
      <c r="HE4476" s="30"/>
      <c r="HF4476" s="30"/>
      <c r="HG4476" s="30"/>
      <c r="HH4476" s="30"/>
      <c r="HI4476" s="30"/>
      <c r="HJ4476" s="30"/>
      <c r="HK4476" s="30"/>
      <c r="HL4476" s="30"/>
      <c r="HM4476" s="30"/>
      <c r="HN4476" s="30"/>
      <c r="HO4476" s="30"/>
      <c r="HP4476" s="30"/>
      <c r="HQ4476" s="30"/>
      <c r="HR4476" s="30"/>
      <c r="HS4476" s="30"/>
      <c r="HT4476" s="30"/>
      <c r="HU4476" s="30"/>
      <c r="HV4476" s="30"/>
      <c r="HW4476" s="30"/>
      <c r="HX4476" s="30"/>
      <c r="HY4476" s="30"/>
      <c r="HZ4476" s="30"/>
      <c r="IA4476" s="30"/>
      <c r="IB4476" s="30"/>
      <c r="IC4476" s="30"/>
      <c r="ID4476" s="30"/>
      <c r="IE4476" s="30"/>
      <c r="IF4476" s="30"/>
      <c r="IG4476" s="30"/>
      <c r="IH4476" s="30"/>
      <c r="II4476" s="30"/>
      <c r="IJ4476" s="30"/>
      <c r="IK4476" s="30"/>
      <c r="IL4476" s="30"/>
      <c r="IM4476" s="30"/>
      <c r="IN4476" s="30"/>
      <c r="IO4476" s="30"/>
      <c r="IP4476" s="30"/>
      <c r="IQ4476" s="30"/>
      <c r="IR4476" s="30"/>
      <c r="IS4476" s="30"/>
      <c r="IT4476" s="30"/>
      <c r="IU4476" s="30"/>
      <c r="IV4476" s="30"/>
    </row>
    <row r="4477" spans="1:256" x14ac:dyDescent="0.25">
      <c r="A4477" s="31"/>
      <c r="B4477" s="31"/>
      <c r="C4477" s="31"/>
      <c r="D4477" s="31"/>
      <c r="E4477" s="31"/>
      <c r="F4477" s="31"/>
      <c r="G4477" s="31"/>
      <c r="H4477" s="31"/>
      <c r="I4477" s="31"/>
      <c r="J4477" s="31"/>
      <c r="K4477" s="31"/>
      <c r="L4477" s="31"/>
      <c r="M4477" s="31"/>
      <c r="N4477" s="31"/>
      <c r="O4477" s="31"/>
      <c r="P4477" s="31"/>
      <c r="Q4477" s="31"/>
      <c r="R4477" s="31"/>
      <c r="S4477" s="63"/>
      <c r="T4477" s="31"/>
      <c r="U4477" s="30"/>
      <c r="V4477" s="24"/>
      <c r="W4477" s="24"/>
      <c r="X4477" s="31"/>
      <c r="Y4477" s="31"/>
      <c r="Z4477" s="31"/>
      <c r="AA4477" s="31"/>
      <c r="AB4477" s="31"/>
      <c r="AC4477" s="31"/>
      <c r="AD4477" s="31"/>
      <c r="AG4477" s="30"/>
      <c r="AH4477" s="30"/>
      <c r="AI4477" s="30"/>
      <c r="AJ4477" s="30"/>
      <c r="AK4477" s="30"/>
      <c r="AL4477" s="30"/>
      <c r="AM4477" s="30"/>
      <c r="AN4477" s="30"/>
      <c r="AO4477" s="30"/>
      <c r="AP4477" s="30"/>
      <c r="AQ4477" s="30"/>
      <c r="AR4477" s="30"/>
      <c r="AS4477" s="30"/>
      <c r="AT4477" s="30"/>
      <c r="AU4477" s="30"/>
      <c r="AV4477" s="30"/>
      <c r="AW4477" s="30"/>
      <c r="AX4477" s="30"/>
      <c r="AY4477" s="30"/>
      <c r="AZ4477" s="30"/>
      <c r="BA4477" s="30"/>
      <c r="BB4477" s="30"/>
      <c r="BC4477" s="30"/>
      <c r="BD4477" s="30"/>
      <c r="BE4477" s="30"/>
      <c r="BF4477" s="30"/>
      <c r="BG4477" s="30"/>
      <c r="BH4477" s="30"/>
      <c r="BI4477" s="30"/>
      <c r="BJ4477" s="30"/>
      <c r="BK4477" s="30"/>
      <c r="BL4477" s="30"/>
      <c r="BM4477" s="30"/>
      <c r="BN4477" s="30"/>
      <c r="BO4477" s="30"/>
      <c r="BP4477" s="30"/>
      <c r="BQ4477" s="30"/>
      <c r="BR4477" s="30"/>
      <c r="BS4477" s="30"/>
      <c r="BT4477" s="30"/>
      <c r="BU4477" s="30"/>
      <c r="BV4477" s="30"/>
      <c r="BW4477" s="30"/>
      <c r="BX4477" s="30"/>
      <c r="BY4477" s="30"/>
      <c r="BZ4477" s="30"/>
      <c r="CA4477" s="30"/>
      <c r="CB4477" s="30"/>
      <c r="CC4477" s="30"/>
      <c r="CD4477" s="30"/>
      <c r="CE4477" s="30"/>
      <c r="CF4477" s="30"/>
      <c r="CG4477" s="30"/>
      <c r="CH4477" s="30"/>
      <c r="CI4477" s="30"/>
      <c r="CJ4477" s="30"/>
      <c r="CK4477" s="30"/>
      <c r="CL4477" s="30"/>
      <c r="CM4477" s="30"/>
      <c r="CN4477" s="30"/>
      <c r="CO4477" s="30"/>
      <c r="CP4477" s="30"/>
      <c r="CQ4477" s="30"/>
      <c r="CR4477" s="30"/>
      <c r="CS4477" s="30"/>
      <c r="CT4477" s="30"/>
      <c r="CU4477" s="30"/>
      <c r="CV4477" s="30"/>
      <c r="CW4477" s="30"/>
      <c r="CX4477" s="30"/>
      <c r="CY4477" s="30"/>
      <c r="CZ4477" s="30"/>
      <c r="DA4477" s="30"/>
      <c r="DB4477" s="30"/>
      <c r="DC4477" s="30"/>
      <c r="DD4477" s="30"/>
      <c r="DE4477" s="30"/>
      <c r="DF4477" s="30"/>
      <c r="DG4477" s="30"/>
      <c r="DH4477" s="30"/>
      <c r="DI4477" s="30"/>
      <c r="DJ4477" s="30"/>
      <c r="DK4477" s="30"/>
      <c r="DL4477" s="30"/>
      <c r="DM4477" s="30"/>
      <c r="DN4477" s="30"/>
      <c r="DO4477" s="30"/>
      <c r="DP4477" s="30"/>
      <c r="DQ4477" s="30"/>
      <c r="DR4477" s="30"/>
      <c r="DS4477" s="30"/>
      <c r="DT4477" s="30"/>
      <c r="DU4477" s="30"/>
      <c r="DV4477" s="30"/>
      <c r="DW4477" s="30"/>
      <c r="DX4477" s="30"/>
      <c r="DY4477" s="30"/>
      <c r="DZ4477" s="30"/>
      <c r="EA4477" s="30"/>
      <c r="EB4477" s="30"/>
      <c r="EC4477" s="30"/>
      <c r="ED4477" s="30"/>
      <c r="EE4477" s="30"/>
      <c r="EF4477" s="30"/>
      <c r="EG4477" s="30"/>
      <c r="EH4477" s="30"/>
      <c r="EI4477" s="30"/>
      <c r="EJ4477" s="30"/>
      <c r="EK4477" s="30"/>
      <c r="EL4477" s="30"/>
      <c r="EM4477" s="30"/>
      <c r="EN4477" s="30"/>
      <c r="EO4477" s="30"/>
      <c r="EP4477" s="30"/>
      <c r="EQ4477" s="30"/>
      <c r="ER4477" s="30"/>
      <c r="ES4477" s="30"/>
      <c r="ET4477" s="30"/>
      <c r="EU4477" s="30"/>
      <c r="EV4477" s="30"/>
      <c r="EW4477" s="30"/>
      <c r="EX4477" s="30"/>
      <c r="EY4477" s="30"/>
      <c r="EZ4477" s="30"/>
      <c r="FA4477" s="30"/>
      <c r="FB4477" s="30"/>
      <c r="FC4477" s="30"/>
      <c r="FD4477" s="30"/>
      <c r="FE4477" s="30"/>
      <c r="FF4477" s="30"/>
      <c r="FG4477" s="30"/>
      <c r="FH4477" s="30"/>
      <c r="FI4477" s="30"/>
      <c r="FJ4477" s="30"/>
      <c r="FK4477" s="30"/>
      <c r="FL4477" s="30"/>
      <c r="FM4477" s="30"/>
      <c r="FN4477" s="30"/>
      <c r="FO4477" s="30"/>
      <c r="FP4477" s="30"/>
      <c r="FQ4477" s="30"/>
      <c r="FR4477" s="30"/>
      <c r="FS4477" s="30"/>
      <c r="FT4477" s="30"/>
      <c r="FU4477" s="30"/>
      <c r="FV4477" s="30"/>
      <c r="FW4477" s="30"/>
      <c r="FX4477" s="30"/>
      <c r="FY4477" s="30"/>
      <c r="FZ4477" s="30"/>
      <c r="GA4477" s="30"/>
      <c r="GB4477" s="30"/>
      <c r="GC4477" s="30"/>
      <c r="GD4477" s="30"/>
      <c r="GE4477" s="30"/>
      <c r="GF4477" s="30"/>
      <c r="GG4477" s="30"/>
      <c r="GH4477" s="30"/>
      <c r="GI4477" s="30"/>
      <c r="GJ4477" s="30"/>
      <c r="GK4477" s="30"/>
      <c r="GL4477" s="30"/>
      <c r="GM4477" s="30"/>
      <c r="GN4477" s="30"/>
      <c r="GO4477" s="30"/>
      <c r="GP4477" s="30"/>
      <c r="GQ4477" s="30"/>
      <c r="GR4477" s="30"/>
      <c r="GS4477" s="30"/>
      <c r="GT4477" s="30"/>
      <c r="GU4477" s="30"/>
      <c r="GV4477" s="30"/>
      <c r="GW4477" s="30"/>
      <c r="GX4477" s="30"/>
      <c r="GY4477" s="30"/>
      <c r="GZ4477" s="30"/>
      <c r="HA4477" s="30"/>
      <c r="HB4477" s="30"/>
      <c r="HC4477" s="30"/>
      <c r="HD4477" s="30"/>
      <c r="HE4477" s="30"/>
      <c r="HF4477" s="30"/>
      <c r="HG4477" s="30"/>
      <c r="HH4477" s="30"/>
      <c r="HI4477" s="30"/>
      <c r="HJ4477" s="30"/>
      <c r="HK4477" s="30"/>
      <c r="HL4477" s="30"/>
      <c r="HM4477" s="30"/>
      <c r="HN4477" s="30"/>
      <c r="HO4477" s="30"/>
      <c r="HP4477" s="30"/>
      <c r="HQ4477" s="30"/>
      <c r="HR4477" s="30"/>
      <c r="HS4477" s="30"/>
      <c r="HT4477" s="30"/>
      <c r="HU4477" s="30"/>
      <c r="HV4477" s="30"/>
      <c r="HW4477" s="30"/>
      <c r="HX4477" s="30"/>
      <c r="HY4477" s="30"/>
      <c r="HZ4477" s="30"/>
      <c r="IA4477" s="30"/>
      <c r="IB4477" s="30"/>
      <c r="IC4477" s="30"/>
      <c r="ID4477" s="30"/>
      <c r="IE4477" s="30"/>
      <c r="IF4477" s="30"/>
      <c r="IG4477" s="30"/>
      <c r="IH4477" s="30"/>
      <c r="II4477" s="30"/>
      <c r="IJ4477" s="30"/>
      <c r="IK4477" s="30"/>
      <c r="IL4477" s="30"/>
      <c r="IM4477" s="30"/>
      <c r="IN4477" s="30"/>
      <c r="IO4477" s="30"/>
      <c r="IP4477" s="30"/>
      <c r="IQ4477" s="30"/>
      <c r="IR4477" s="30"/>
      <c r="IS4477" s="30"/>
      <c r="IT4477" s="30"/>
      <c r="IU4477" s="30"/>
      <c r="IV4477" s="30"/>
    </row>
    <row r="4478" spans="1:256" x14ac:dyDescent="0.25">
      <c r="A4478" s="31"/>
      <c r="B4478" s="31"/>
      <c r="C4478" s="31"/>
      <c r="D4478" s="31"/>
      <c r="E4478" s="31"/>
      <c r="F4478" s="31"/>
      <c r="G4478" s="31"/>
      <c r="H4478" s="31"/>
      <c r="I4478" s="31"/>
      <c r="J4478" s="31"/>
      <c r="K4478" s="31"/>
      <c r="L4478" s="31"/>
      <c r="M4478" s="31"/>
      <c r="N4478" s="31"/>
      <c r="O4478" s="31"/>
      <c r="P4478" s="31"/>
      <c r="Q4478" s="31"/>
      <c r="R4478" s="31"/>
      <c r="S4478" s="63"/>
      <c r="T4478" s="31"/>
      <c r="U4478" s="30"/>
      <c r="V4478" s="24"/>
      <c r="W4478" s="24"/>
      <c r="X4478" s="31"/>
      <c r="Y4478" s="31"/>
      <c r="Z4478" s="31"/>
      <c r="AA4478" s="31"/>
      <c r="AB4478" s="31"/>
      <c r="AC4478" s="31"/>
      <c r="AD4478" s="31"/>
      <c r="AG4478" s="30"/>
      <c r="AH4478" s="30"/>
      <c r="AI4478" s="30"/>
      <c r="AJ4478" s="30"/>
      <c r="AK4478" s="30"/>
      <c r="AL4478" s="30"/>
      <c r="AM4478" s="30"/>
      <c r="AN4478" s="30"/>
      <c r="AO4478" s="30"/>
      <c r="AP4478" s="30"/>
      <c r="AQ4478" s="30"/>
      <c r="AR4478" s="30"/>
      <c r="AS4478" s="30"/>
      <c r="AT4478" s="30"/>
      <c r="AU4478" s="30"/>
      <c r="AV4478" s="30"/>
      <c r="AW4478" s="30"/>
      <c r="AX4478" s="30"/>
      <c r="AY4478" s="30"/>
      <c r="AZ4478" s="30"/>
      <c r="BA4478" s="30"/>
      <c r="BB4478" s="30"/>
      <c r="BC4478" s="30"/>
      <c r="BD4478" s="30"/>
      <c r="BE4478" s="30"/>
      <c r="BF4478" s="30"/>
      <c r="BG4478" s="30"/>
      <c r="BH4478" s="30"/>
      <c r="BI4478" s="30"/>
      <c r="BJ4478" s="30"/>
      <c r="BK4478" s="30"/>
      <c r="BL4478" s="30"/>
      <c r="BM4478" s="30"/>
      <c r="BN4478" s="30"/>
      <c r="BO4478" s="30"/>
      <c r="BP4478" s="30"/>
      <c r="BQ4478" s="30"/>
      <c r="BR4478" s="30"/>
      <c r="BS4478" s="30"/>
      <c r="BT4478" s="30"/>
      <c r="BU4478" s="30"/>
      <c r="BV4478" s="30"/>
      <c r="BW4478" s="30"/>
      <c r="BX4478" s="30"/>
      <c r="BY4478" s="30"/>
      <c r="BZ4478" s="30"/>
      <c r="CA4478" s="30"/>
      <c r="CB4478" s="30"/>
      <c r="CC4478" s="30"/>
      <c r="CD4478" s="30"/>
      <c r="CE4478" s="30"/>
      <c r="CF4478" s="30"/>
      <c r="CG4478" s="30"/>
      <c r="CH4478" s="30"/>
      <c r="CI4478" s="30"/>
      <c r="CJ4478" s="30"/>
      <c r="CK4478" s="30"/>
      <c r="CL4478" s="30"/>
      <c r="CM4478" s="30"/>
      <c r="CN4478" s="30"/>
      <c r="CO4478" s="30"/>
      <c r="CP4478" s="30"/>
      <c r="CQ4478" s="30"/>
      <c r="CR4478" s="30"/>
      <c r="CS4478" s="30"/>
      <c r="CT4478" s="30"/>
      <c r="CU4478" s="30"/>
      <c r="CV4478" s="30"/>
      <c r="CW4478" s="30"/>
      <c r="CX4478" s="30"/>
      <c r="CY4478" s="30"/>
      <c r="CZ4478" s="30"/>
      <c r="DA4478" s="30"/>
      <c r="DB4478" s="30"/>
      <c r="DC4478" s="30"/>
      <c r="DD4478" s="30"/>
      <c r="DE4478" s="30"/>
      <c r="DF4478" s="30"/>
      <c r="DG4478" s="30"/>
      <c r="DH4478" s="30"/>
      <c r="DI4478" s="30"/>
      <c r="DJ4478" s="30"/>
      <c r="DK4478" s="30"/>
      <c r="DL4478" s="30"/>
      <c r="DM4478" s="30"/>
      <c r="DN4478" s="30"/>
      <c r="DO4478" s="30"/>
      <c r="DP4478" s="30"/>
      <c r="DQ4478" s="30"/>
      <c r="DR4478" s="30"/>
      <c r="DS4478" s="30"/>
      <c r="DT4478" s="30"/>
      <c r="DU4478" s="30"/>
      <c r="DV4478" s="30"/>
      <c r="DW4478" s="30"/>
      <c r="DX4478" s="30"/>
      <c r="DY4478" s="30"/>
      <c r="DZ4478" s="30"/>
      <c r="EA4478" s="30"/>
      <c r="EB4478" s="30"/>
      <c r="EC4478" s="30"/>
      <c r="ED4478" s="30"/>
      <c r="EE4478" s="30"/>
      <c r="EF4478" s="30"/>
      <c r="EG4478" s="30"/>
      <c r="EH4478" s="30"/>
      <c r="EI4478" s="30"/>
      <c r="EJ4478" s="30"/>
      <c r="EK4478" s="30"/>
      <c r="EL4478" s="30"/>
      <c r="EM4478" s="30"/>
      <c r="EN4478" s="30"/>
      <c r="EO4478" s="30"/>
      <c r="EP4478" s="30"/>
      <c r="EQ4478" s="30"/>
      <c r="ER4478" s="30"/>
      <c r="ES4478" s="30"/>
      <c r="ET4478" s="30"/>
      <c r="EU4478" s="30"/>
      <c r="EV4478" s="30"/>
      <c r="EW4478" s="30"/>
      <c r="EX4478" s="30"/>
      <c r="EY4478" s="30"/>
      <c r="EZ4478" s="30"/>
      <c r="FA4478" s="30"/>
      <c r="FB4478" s="30"/>
      <c r="FC4478" s="30"/>
      <c r="FD4478" s="30"/>
      <c r="FE4478" s="30"/>
      <c r="FF4478" s="30"/>
      <c r="FG4478" s="30"/>
      <c r="FH4478" s="30"/>
      <c r="FI4478" s="30"/>
      <c r="FJ4478" s="30"/>
      <c r="FK4478" s="30"/>
      <c r="FL4478" s="30"/>
      <c r="FM4478" s="30"/>
      <c r="FN4478" s="30"/>
      <c r="FO4478" s="30"/>
      <c r="FP4478" s="30"/>
      <c r="FQ4478" s="30"/>
      <c r="FR4478" s="30"/>
      <c r="FS4478" s="30"/>
      <c r="FT4478" s="30"/>
      <c r="FU4478" s="30"/>
      <c r="FV4478" s="30"/>
      <c r="FW4478" s="30"/>
      <c r="FX4478" s="30"/>
      <c r="FY4478" s="30"/>
      <c r="FZ4478" s="30"/>
      <c r="GA4478" s="30"/>
      <c r="GB4478" s="30"/>
      <c r="GC4478" s="30"/>
      <c r="GD4478" s="30"/>
      <c r="GE4478" s="30"/>
      <c r="GF4478" s="30"/>
      <c r="GG4478" s="30"/>
      <c r="GH4478" s="30"/>
      <c r="GI4478" s="30"/>
      <c r="GJ4478" s="30"/>
      <c r="GK4478" s="30"/>
      <c r="GL4478" s="30"/>
      <c r="GM4478" s="30"/>
      <c r="GN4478" s="30"/>
      <c r="GO4478" s="30"/>
      <c r="GP4478" s="30"/>
      <c r="GQ4478" s="30"/>
      <c r="GR4478" s="30"/>
      <c r="GS4478" s="30"/>
      <c r="GT4478" s="30"/>
      <c r="GU4478" s="30"/>
      <c r="GV4478" s="30"/>
      <c r="GW4478" s="30"/>
      <c r="GX4478" s="30"/>
      <c r="GY4478" s="30"/>
      <c r="GZ4478" s="30"/>
      <c r="HA4478" s="30"/>
      <c r="HB4478" s="30"/>
      <c r="HC4478" s="30"/>
      <c r="HD4478" s="30"/>
      <c r="HE4478" s="30"/>
      <c r="HF4478" s="30"/>
      <c r="HG4478" s="30"/>
      <c r="HH4478" s="30"/>
      <c r="HI4478" s="30"/>
      <c r="HJ4478" s="30"/>
      <c r="HK4478" s="30"/>
      <c r="HL4478" s="30"/>
      <c r="HM4478" s="30"/>
      <c r="HN4478" s="30"/>
      <c r="HO4478" s="30"/>
      <c r="HP4478" s="30"/>
      <c r="HQ4478" s="30"/>
      <c r="HR4478" s="30"/>
      <c r="HS4478" s="30"/>
      <c r="HT4478" s="30"/>
      <c r="HU4478" s="30"/>
      <c r="HV4478" s="30"/>
      <c r="HW4478" s="30"/>
      <c r="HX4478" s="30"/>
      <c r="HY4478" s="30"/>
      <c r="HZ4478" s="30"/>
      <c r="IA4478" s="30"/>
      <c r="IB4478" s="30"/>
      <c r="IC4478" s="30"/>
      <c r="ID4478" s="30"/>
      <c r="IE4478" s="30"/>
      <c r="IF4478" s="30"/>
      <c r="IG4478" s="30"/>
      <c r="IH4478" s="30"/>
      <c r="II4478" s="30"/>
      <c r="IJ4478" s="30"/>
      <c r="IK4478" s="30"/>
      <c r="IL4478" s="30"/>
      <c r="IM4478" s="30"/>
      <c r="IN4478" s="30"/>
      <c r="IO4478" s="30"/>
      <c r="IP4478" s="30"/>
      <c r="IQ4478" s="30"/>
      <c r="IR4478" s="30"/>
      <c r="IS4478" s="30"/>
      <c r="IT4478" s="30"/>
      <c r="IU4478" s="30"/>
      <c r="IV4478" s="30"/>
    </row>
    <row r="4479" spans="1:256" x14ac:dyDescent="0.25">
      <c r="A4479" s="31"/>
      <c r="B4479" s="31"/>
      <c r="C4479" s="31"/>
      <c r="D4479" s="31"/>
      <c r="E4479" s="31"/>
      <c r="F4479" s="31"/>
      <c r="G4479" s="31"/>
      <c r="H4479" s="31"/>
      <c r="I4479" s="31"/>
      <c r="J4479" s="31"/>
      <c r="K4479" s="31"/>
      <c r="L4479" s="31"/>
      <c r="M4479" s="31"/>
      <c r="N4479" s="31"/>
      <c r="O4479" s="31"/>
      <c r="P4479" s="31"/>
      <c r="Q4479" s="31"/>
      <c r="R4479" s="31"/>
      <c r="S4479" s="63"/>
      <c r="T4479" s="31"/>
      <c r="U4479" s="30"/>
      <c r="V4479" s="24"/>
      <c r="W4479" s="24"/>
      <c r="X4479" s="31"/>
      <c r="Y4479" s="31"/>
      <c r="Z4479" s="31"/>
      <c r="AA4479" s="31"/>
      <c r="AB4479" s="31"/>
      <c r="AC4479" s="31"/>
      <c r="AD4479" s="31"/>
      <c r="AG4479" s="30"/>
      <c r="AH4479" s="30"/>
      <c r="AI4479" s="30"/>
      <c r="AJ4479" s="30"/>
      <c r="AK4479" s="30"/>
      <c r="AL4479" s="30"/>
      <c r="AM4479" s="30"/>
      <c r="AN4479" s="30"/>
      <c r="AO4479" s="30"/>
      <c r="AP4479" s="30"/>
      <c r="AQ4479" s="30"/>
      <c r="AR4479" s="30"/>
      <c r="AS4479" s="30"/>
      <c r="AT4479" s="30"/>
      <c r="AU4479" s="30"/>
      <c r="AV4479" s="30"/>
      <c r="AW4479" s="30"/>
      <c r="AX4479" s="30"/>
      <c r="AY4479" s="30"/>
      <c r="AZ4479" s="30"/>
      <c r="BA4479" s="30"/>
      <c r="BB4479" s="30"/>
      <c r="BC4479" s="30"/>
      <c r="BD4479" s="30"/>
      <c r="BE4479" s="30"/>
      <c r="BF4479" s="30"/>
      <c r="BG4479" s="30"/>
      <c r="BH4479" s="30"/>
      <c r="BI4479" s="30"/>
      <c r="BJ4479" s="30"/>
      <c r="BK4479" s="30"/>
      <c r="BL4479" s="30"/>
      <c r="BM4479" s="30"/>
      <c r="BN4479" s="30"/>
      <c r="BO4479" s="30"/>
      <c r="BP4479" s="30"/>
      <c r="BQ4479" s="30"/>
      <c r="BR4479" s="30"/>
      <c r="BS4479" s="30"/>
      <c r="BT4479" s="30"/>
      <c r="BU4479" s="30"/>
      <c r="BV4479" s="30"/>
      <c r="BW4479" s="30"/>
      <c r="BX4479" s="30"/>
      <c r="BY4479" s="30"/>
      <c r="BZ4479" s="30"/>
      <c r="CA4479" s="30"/>
      <c r="CB4479" s="30"/>
      <c r="CC4479" s="30"/>
      <c r="CD4479" s="30"/>
      <c r="CE4479" s="30"/>
      <c r="CF4479" s="30"/>
      <c r="CG4479" s="30"/>
      <c r="CH4479" s="30"/>
      <c r="CI4479" s="30"/>
      <c r="CJ4479" s="30"/>
      <c r="CK4479" s="30"/>
      <c r="CL4479" s="30"/>
      <c r="CM4479" s="30"/>
      <c r="CN4479" s="30"/>
      <c r="CO4479" s="30"/>
      <c r="CP4479" s="30"/>
      <c r="CQ4479" s="30"/>
      <c r="CR4479" s="30"/>
      <c r="CS4479" s="30"/>
      <c r="CT4479" s="30"/>
      <c r="CU4479" s="30"/>
      <c r="CV4479" s="30"/>
      <c r="CW4479" s="30"/>
      <c r="CX4479" s="30"/>
      <c r="CY4479" s="30"/>
      <c r="CZ4479" s="30"/>
      <c r="DA4479" s="30"/>
      <c r="DB4479" s="30"/>
      <c r="DC4479" s="30"/>
      <c r="DD4479" s="30"/>
      <c r="DE4479" s="30"/>
      <c r="DF4479" s="30"/>
      <c r="DG4479" s="30"/>
      <c r="DH4479" s="30"/>
      <c r="DI4479" s="30"/>
      <c r="DJ4479" s="30"/>
      <c r="DK4479" s="30"/>
      <c r="DL4479" s="30"/>
      <c r="DM4479" s="30"/>
      <c r="DN4479" s="30"/>
      <c r="DO4479" s="30"/>
      <c r="DP4479" s="30"/>
      <c r="DQ4479" s="30"/>
      <c r="DR4479" s="30"/>
      <c r="DS4479" s="30"/>
      <c r="DT4479" s="30"/>
      <c r="DU4479" s="30"/>
      <c r="DV4479" s="30"/>
      <c r="DW4479" s="30"/>
      <c r="DX4479" s="30"/>
      <c r="DY4479" s="30"/>
      <c r="DZ4479" s="30"/>
      <c r="EA4479" s="30"/>
      <c r="EB4479" s="30"/>
      <c r="EC4479" s="30"/>
      <c r="ED4479" s="30"/>
      <c r="EE4479" s="30"/>
      <c r="EF4479" s="30"/>
      <c r="EG4479" s="30"/>
      <c r="EH4479" s="30"/>
      <c r="EI4479" s="30"/>
      <c r="EJ4479" s="30"/>
      <c r="EK4479" s="30"/>
      <c r="EL4479" s="30"/>
      <c r="EM4479" s="30"/>
      <c r="EN4479" s="30"/>
      <c r="EO4479" s="30"/>
      <c r="EP4479" s="30"/>
      <c r="EQ4479" s="30"/>
      <c r="ER4479" s="30"/>
      <c r="ES4479" s="30"/>
      <c r="ET4479" s="30"/>
      <c r="EU4479" s="30"/>
      <c r="EV4479" s="30"/>
      <c r="EW4479" s="30"/>
      <c r="EX4479" s="30"/>
      <c r="EY4479" s="30"/>
      <c r="EZ4479" s="30"/>
      <c r="FA4479" s="30"/>
      <c r="FB4479" s="30"/>
      <c r="FC4479" s="30"/>
      <c r="FD4479" s="30"/>
      <c r="FE4479" s="30"/>
      <c r="FF4479" s="30"/>
      <c r="FG4479" s="30"/>
      <c r="FH4479" s="30"/>
      <c r="FI4479" s="30"/>
      <c r="FJ4479" s="30"/>
      <c r="FK4479" s="30"/>
      <c r="FL4479" s="30"/>
      <c r="FM4479" s="30"/>
      <c r="FN4479" s="30"/>
      <c r="FO4479" s="30"/>
      <c r="FP4479" s="30"/>
      <c r="FQ4479" s="30"/>
      <c r="FR4479" s="30"/>
      <c r="FS4479" s="30"/>
      <c r="FT4479" s="30"/>
      <c r="FU4479" s="30"/>
      <c r="FV4479" s="30"/>
      <c r="FW4479" s="30"/>
      <c r="FX4479" s="30"/>
      <c r="FY4479" s="30"/>
      <c r="FZ4479" s="30"/>
      <c r="GA4479" s="30"/>
      <c r="GB4479" s="30"/>
      <c r="GC4479" s="30"/>
      <c r="GD4479" s="30"/>
      <c r="GE4479" s="30"/>
      <c r="GF4479" s="30"/>
      <c r="GG4479" s="30"/>
      <c r="GH4479" s="30"/>
      <c r="GI4479" s="30"/>
      <c r="GJ4479" s="30"/>
      <c r="GK4479" s="30"/>
      <c r="GL4479" s="30"/>
      <c r="GM4479" s="30"/>
      <c r="GN4479" s="30"/>
      <c r="GO4479" s="30"/>
      <c r="GP4479" s="30"/>
      <c r="GQ4479" s="30"/>
      <c r="GR4479" s="30"/>
      <c r="GS4479" s="30"/>
      <c r="GT4479" s="30"/>
      <c r="GU4479" s="30"/>
      <c r="GV4479" s="30"/>
      <c r="GW4479" s="30"/>
      <c r="GX4479" s="30"/>
      <c r="GY4479" s="30"/>
      <c r="GZ4479" s="30"/>
      <c r="HA4479" s="30"/>
      <c r="HB4479" s="30"/>
      <c r="HC4479" s="30"/>
      <c r="HD4479" s="30"/>
      <c r="HE4479" s="30"/>
      <c r="HF4479" s="30"/>
      <c r="HG4479" s="30"/>
      <c r="HH4479" s="30"/>
      <c r="HI4479" s="30"/>
      <c r="HJ4479" s="30"/>
      <c r="HK4479" s="30"/>
      <c r="HL4479" s="30"/>
      <c r="HM4479" s="30"/>
      <c r="HN4479" s="30"/>
      <c r="HO4479" s="30"/>
      <c r="HP4479" s="30"/>
      <c r="HQ4479" s="30"/>
      <c r="HR4479" s="30"/>
      <c r="HS4479" s="30"/>
      <c r="HT4479" s="30"/>
      <c r="HU4479" s="30"/>
      <c r="HV4479" s="30"/>
      <c r="HW4479" s="30"/>
      <c r="HX4479" s="30"/>
      <c r="HY4479" s="30"/>
      <c r="HZ4479" s="30"/>
      <c r="IA4479" s="30"/>
      <c r="IB4479" s="30"/>
      <c r="IC4479" s="30"/>
      <c r="ID4479" s="30"/>
      <c r="IE4479" s="30"/>
      <c r="IF4479" s="30"/>
      <c r="IG4479" s="30"/>
      <c r="IH4479" s="30"/>
      <c r="II4479" s="30"/>
      <c r="IJ4479" s="30"/>
      <c r="IK4479" s="30"/>
      <c r="IL4479" s="30"/>
      <c r="IM4479" s="30"/>
      <c r="IN4479" s="30"/>
      <c r="IO4479" s="30"/>
      <c r="IP4479" s="30"/>
      <c r="IQ4479" s="30"/>
      <c r="IR4479" s="30"/>
      <c r="IS4479" s="30"/>
      <c r="IT4479" s="30"/>
      <c r="IU4479" s="30"/>
      <c r="IV4479" s="30"/>
    </row>
    <row r="4480" spans="1:256" x14ac:dyDescent="0.25">
      <c r="A4480" s="31"/>
      <c r="B4480" s="31"/>
      <c r="C4480" s="31"/>
      <c r="D4480" s="31"/>
      <c r="E4480" s="31"/>
      <c r="F4480" s="31"/>
      <c r="G4480" s="31"/>
      <c r="H4480" s="31"/>
      <c r="I4480" s="31"/>
      <c r="J4480" s="31"/>
      <c r="K4480" s="31"/>
      <c r="L4480" s="31"/>
      <c r="M4480" s="31"/>
      <c r="N4480" s="31"/>
      <c r="O4480" s="31"/>
      <c r="P4480" s="31"/>
      <c r="Q4480" s="31"/>
      <c r="R4480" s="31"/>
      <c r="S4480" s="63"/>
      <c r="T4480" s="31"/>
      <c r="U4480" s="30"/>
      <c r="V4480" s="24"/>
      <c r="W4480" s="24"/>
      <c r="X4480" s="31"/>
      <c r="Y4480" s="31"/>
      <c r="Z4480" s="31"/>
      <c r="AA4480" s="31"/>
      <c r="AB4480" s="31"/>
      <c r="AC4480" s="31"/>
      <c r="AD4480" s="31"/>
      <c r="AG4480" s="30"/>
      <c r="AH4480" s="30"/>
      <c r="AI4480" s="30"/>
      <c r="AJ4480" s="30"/>
      <c r="AK4480" s="30"/>
      <c r="AL4480" s="30"/>
      <c r="AM4480" s="30"/>
      <c r="AN4480" s="30"/>
      <c r="AO4480" s="30"/>
      <c r="AP4480" s="30"/>
      <c r="AQ4480" s="30"/>
      <c r="AR4480" s="30"/>
      <c r="AS4480" s="30"/>
      <c r="AT4480" s="30"/>
      <c r="AU4480" s="30"/>
      <c r="AV4480" s="30"/>
      <c r="AW4480" s="30"/>
      <c r="AX4480" s="30"/>
      <c r="AY4480" s="30"/>
      <c r="AZ4480" s="30"/>
      <c r="BA4480" s="30"/>
      <c r="BB4480" s="30"/>
      <c r="BC4480" s="30"/>
      <c r="BD4480" s="30"/>
      <c r="BE4480" s="30"/>
      <c r="BF4480" s="30"/>
      <c r="BG4480" s="30"/>
      <c r="BH4480" s="30"/>
      <c r="BI4480" s="30"/>
      <c r="BJ4480" s="30"/>
      <c r="BK4480" s="30"/>
      <c r="BL4480" s="30"/>
      <c r="BM4480" s="30"/>
      <c r="BN4480" s="30"/>
      <c r="BO4480" s="30"/>
      <c r="BP4480" s="30"/>
      <c r="BQ4480" s="30"/>
      <c r="BR4480" s="30"/>
      <c r="BS4480" s="30"/>
      <c r="BT4480" s="30"/>
      <c r="BU4480" s="30"/>
      <c r="BV4480" s="30"/>
      <c r="BW4480" s="30"/>
      <c r="BX4480" s="30"/>
      <c r="BY4480" s="30"/>
      <c r="BZ4480" s="30"/>
      <c r="CA4480" s="30"/>
      <c r="CB4480" s="30"/>
      <c r="CC4480" s="30"/>
      <c r="CD4480" s="30"/>
      <c r="CE4480" s="30"/>
      <c r="CF4480" s="30"/>
      <c r="CG4480" s="30"/>
      <c r="CH4480" s="30"/>
      <c r="CI4480" s="30"/>
      <c r="CJ4480" s="30"/>
      <c r="CK4480" s="30"/>
      <c r="CL4480" s="30"/>
      <c r="CM4480" s="30"/>
      <c r="CN4480" s="30"/>
      <c r="CO4480" s="30"/>
      <c r="CP4480" s="30"/>
      <c r="CQ4480" s="30"/>
      <c r="CR4480" s="30"/>
      <c r="CS4480" s="30"/>
      <c r="CT4480" s="30"/>
      <c r="CU4480" s="30"/>
      <c r="CV4480" s="30"/>
      <c r="CW4480" s="30"/>
      <c r="CX4480" s="30"/>
      <c r="CY4480" s="30"/>
      <c r="CZ4480" s="30"/>
      <c r="DA4480" s="30"/>
      <c r="DB4480" s="30"/>
      <c r="DC4480" s="30"/>
      <c r="DD4480" s="30"/>
      <c r="DE4480" s="30"/>
      <c r="DF4480" s="30"/>
      <c r="DG4480" s="30"/>
      <c r="DH4480" s="30"/>
      <c r="DI4480" s="30"/>
      <c r="DJ4480" s="30"/>
      <c r="DK4480" s="30"/>
      <c r="DL4480" s="30"/>
      <c r="DM4480" s="30"/>
      <c r="DN4480" s="30"/>
      <c r="DO4480" s="30"/>
      <c r="DP4480" s="30"/>
      <c r="DQ4480" s="30"/>
      <c r="DR4480" s="30"/>
      <c r="DS4480" s="30"/>
      <c r="DT4480" s="30"/>
      <c r="DU4480" s="30"/>
      <c r="DV4480" s="30"/>
      <c r="DW4480" s="30"/>
      <c r="DX4480" s="30"/>
      <c r="DY4480" s="30"/>
      <c r="DZ4480" s="30"/>
      <c r="EA4480" s="30"/>
      <c r="EB4480" s="30"/>
      <c r="EC4480" s="30"/>
      <c r="ED4480" s="30"/>
      <c r="EE4480" s="30"/>
      <c r="EF4480" s="30"/>
      <c r="EG4480" s="30"/>
      <c r="EH4480" s="30"/>
      <c r="EI4480" s="30"/>
      <c r="EJ4480" s="30"/>
      <c r="EK4480" s="30"/>
      <c r="EL4480" s="30"/>
      <c r="EM4480" s="30"/>
      <c r="EN4480" s="30"/>
      <c r="EO4480" s="30"/>
      <c r="EP4480" s="30"/>
      <c r="EQ4480" s="30"/>
      <c r="ER4480" s="30"/>
      <c r="ES4480" s="30"/>
      <c r="ET4480" s="30"/>
      <c r="EU4480" s="30"/>
      <c r="EV4480" s="30"/>
      <c r="EW4480" s="30"/>
      <c r="EX4480" s="30"/>
      <c r="EY4480" s="30"/>
      <c r="EZ4480" s="30"/>
      <c r="FA4480" s="30"/>
      <c r="FB4480" s="30"/>
      <c r="FC4480" s="30"/>
      <c r="FD4480" s="30"/>
      <c r="FE4480" s="30"/>
      <c r="FF4480" s="30"/>
      <c r="FG4480" s="30"/>
      <c r="FH4480" s="30"/>
      <c r="FI4480" s="30"/>
      <c r="FJ4480" s="30"/>
      <c r="FK4480" s="30"/>
      <c r="FL4480" s="30"/>
      <c r="FM4480" s="30"/>
      <c r="FN4480" s="30"/>
      <c r="FO4480" s="30"/>
      <c r="FP4480" s="30"/>
      <c r="FQ4480" s="30"/>
      <c r="FR4480" s="30"/>
      <c r="FS4480" s="30"/>
      <c r="FT4480" s="30"/>
      <c r="FU4480" s="30"/>
      <c r="FV4480" s="30"/>
      <c r="FW4480" s="30"/>
      <c r="FX4480" s="30"/>
      <c r="FY4480" s="30"/>
      <c r="FZ4480" s="30"/>
      <c r="GA4480" s="30"/>
      <c r="GB4480" s="30"/>
      <c r="GC4480" s="30"/>
      <c r="GD4480" s="30"/>
      <c r="GE4480" s="30"/>
      <c r="GF4480" s="30"/>
      <c r="GG4480" s="30"/>
      <c r="GH4480" s="30"/>
      <c r="GI4480" s="30"/>
      <c r="GJ4480" s="30"/>
      <c r="GK4480" s="30"/>
      <c r="GL4480" s="30"/>
      <c r="GM4480" s="30"/>
      <c r="GN4480" s="30"/>
      <c r="GO4480" s="30"/>
      <c r="GP4480" s="30"/>
      <c r="GQ4480" s="30"/>
      <c r="GR4480" s="30"/>
      <c r="GS4480" s="30"/>
      <c r="GT4480" s="30"/>
      <c r="GU4480" s="30"/>
      <c r="GV4480" s="30"/>
      <c r="GW4480" s="30"/>
      <c r="GX4480" s="30"/>
      <c r="GY4480" s="30"/>
      <c r="GZ4480" s="30"/>
      <c r="HA4480" s="30"/>
      <c r="HB4480" s="30"/>
      <c r="HC4480" s="30"/>
      <c r="HD4480" s="30"/>
      <c r="HE4480" s="30"/>
      <c r="HF4480" s="30"/>
      <c r="HG4480" s="30"/>
      <c r="HH4480" s="30"/>
      <c r="HI4480" s="30"/>
      <c r="HJ4480" s="30"/>
      <c r="HK4480" s="30"/>
      <c r="HL4480" s="30"/>
      <c r="HM4480" s="30"/>
      <c r="HN4480" s="30"/>
      <c r="HO4480" s="30"/>
      <c r="HP4480" s="30"/>
      <c r="HQ4480" s="30"/>
      <c r="HR4480" s="30"/>
      <c r="HS4480" s="30"/>
      <c r="HT4480" s="30"/>
      <c r="HU4480" s="30"/>
      <c r="HV4480" s="30"/>
      <c r="HW4480" s="30"/>
      <c r="HX4480" s="30"/>
      <c r="HY4480" s="30"/>
      <c r="HZ4480" s="30"/>
      <c r="IA4480" s="30"/>
      <c r="IB4480" s="30"/>
      <c r="IC4480" s="30"/>
      <c r="ID4480" s="30"/>
      <c r="IE4480" s="30"/>
      <c r="IF4480" s="30"/>
      <c r="IG4480" s="30"/>
      <c r="IH4480" s="30"/>
      <c r="II4480" s="30"/>
      <c r="IJ4480" s="30"/>
      <c r="IK4480" s="30"/>
      <c r="IL4480" s="30"/>
      <c r="IM4480" s="30"/>
      <c r="IN4480" s="30"/>
      <c r="IO4480" s="30"/>
      <c r="IP4480" s="30"/>
      <c r="IQ4480" s="30"/>
      <c r="IR4480" s="30"/>
      <c r="IS4480" s="30"/>
      <c r="IT4480" s="30"/>
      <c r="IU4480" s="30"/>
      <c r="IV4480" s="30"/>
    </row>
    <row r="4481" spans="1:256" x14ac:dyDescent="0.25">
      <c r="A4481" s="31"/>
      <c r="B4481" s="31"/>
      <c r="C4481" s="31"/>
      <c r="D4481" s="31"/>
      <c r="E4481" s="31"/>
      <c r="F4481" s="31"/>
      <c r="G4481" s="31"/>
      <c r="H4481" s="31"/>
      <c r="I4481" s="31"/>
      <c r="J4481" s="31"/>
      <c r="K4481" s="31"/>
      <c r="L4481" s="31"/>
      <c r="M4481" s="31"/>
      <c r="N4481" s="31"/>
      <c r="O4481" s="31"/>
      <c r="P4481" s="31"/>
      <c r="Q4481" s="31"/>
      <c r="R4481" s="31"/>
      <c r="S4481" s="63"/>
      <c r="T4481" s="31"/>
      <c r="U4481" s="30"/>
      <c r="V4481" s="24"/>
      <c r="W4481" s="24"/>
      <c r="X4481" s="31"/>
      <c r="Y4481" s="31"/>
      <c r="Z4481" s="31"/>
      <c r="AA4481" s="31"/>
      <c r="AB4481" s="31"/>
      <c r="AC4481" s="31"/>
      <c r="AD4481" s="31"/>
      <c r="AG4481" s="30"/>
      <c r="AH4481" s="30"/>
      <c r="AI4481" s="30"/>
      <c r="AJ4481" s="30"/>
      <c r="AK4481" s="30"/>
      <c r="AL4481" s="30"/>
      <c r="AM4481" s="30"/>
      <c r="AN4481" s="30"/>
      <c r="AO4481" s="30"/>
      <c r="AP4481" s="30"/>
      <c r="AQ4481" s="30"/>
      <c r="AR4481" s="30"/>
      <c r="AS4481" s="30"/>
      <c r="AT4481" s="30"/>
      <c r="AU4481" s="30"/>
      <c r="AV4481" s="30"/>
      <c r="AW4481" s="30"/>
      <c r="AX4481" s="30"/>
      <c r="AY4481" s="30"/>
      <c r="AZ4481" s="30"/>
      <c r="BA4481" s="30"/>
      <c r="BB4481" s="30"/>
      <c r="BC4481" s="30"/>
      <c r="BD4481" s="30"/>
      <c r="BE4481" s="30"/>
      <c r="BF4481" s="30"/>
      <c r="BG4481" s="30"/>
      <c r="BH4481" s="30"/>
      <c r="BI4481" s="30"/>
      <c r="BJ4481" s="30"/>
      <c r="BK4481" s="30"/>
      <c r="BL4481" s="30"/>
      <c r="BM4481" s="30"/>
      <c r="BN4481" s="30"/>
      <c r="BO4481" s="30"/>
      <c r="BP4481" s="30"/>
      <c r="BQ4481" s="30"/>
      <c r="BR4481" s="30"/>
      <c r="BS4481" s="30"/>
      <c r="BT4481" s="30"/>
      <c r="BU4481" s="30"/>
      <c r="BV4481" s="30"/>
      <c r="BW4481" s="30"/>
      <c r="BX4481" s="30"/>
      <c r="BY4481" s="30"/>
      <c r="BZ4481" s="30"/>
      <c r="CA4481" s="30"/>
      <c r="CB4481" s="30"/>
      <c r="CC4481" s="30"/>
      <c r="CD4481" s="30"/>
      <c r="CE4481" s="30"/>
      <c r="CF4481" s="30"/>
      <c r="CG4481" s="30"/>
      <c r="CH4481" s="30"/>
      <c r="CI4481" s="30"/>
      <c r="CJ4481" s="30"/>
      <c r="CK4481" s="30"/>
      <c r="CL4481" s="30"/>
      <c r="CM4481" s="30"/>
      <c r="CN4481" s="30"/>
      <c r="CO4481" s="30"/>
      <c r="CP4481" s="30"/>
      <c r="CQ4481" s="30"/>
      <c r="CR4481" s="30"/>
      <c r="CS4481" s="30"/>
      <c r="CT4481" s="30"/>
      <c r="CU4481" s="30"/>
      <c r="CV4481" s="30"/>
      <c r="CW4481" s="30"/>
      <c r="CX4481" s="30"/>
      <c r="CY4481" s="30"/>
      <c r="CZ4481" s="30"/>
      <c r="DA4481" s="30"/>
      <c r="DB4481" s="30"/>
      <c r="DC4481" s="30"/>
      <c r="DD4481" s="30"/>
      <c r="DE4481" s="30"/>
      <c r="DF4481" s="30"/>
      <c r="DG4481" s="30"/>
      <c r="DH4481" s="30"/>
      <c r="DI4481" s="30"/>
      <c r="DJ4481" s="30"/>
      <c r="DK4481" s="30"/>
      <c r="DL4481" s="30"/>
      <c r="DM4481" s="30"/>
      <c r="DN4481" s="30"/>
      <c r="DO4481" s="30"/>
      <c r="DP4481" s="30"/>
      <c r="DQ4481" s="30"/>
      <c r="DR4481" s="30"/>
      <c r="DS4481" s="30"/>
      <c r="DT4481" s="30"/>
      <c r="DU4481" s="30"/>
      <c r="DV4481" s="30"/>
      <c r="DW4481" s="30"/>
      <c r="DX4481" s="30"/>
      <c r="DY4481" s="30"/>
      <c r="DZ4481" s="30"/>
      <c r="EA4481" s="30"/>
      <c r="EB4481" s="30"/>
      <c r="EC4481" s="30"/>
      <c r="ED4481" s="30"/>
      <c r="EE4481" s="30"/>
      <c r="EF4481" s="30"/>
      <c r="EG4481" s="30"/>
      <c r="EH4481" s="30"/>
      <c r="EI4481" s="30"/>
      <c r="EJ4481" s="30"/>
      <c r="EK4481" s="30"/>
      <c r="EL4481" s="30"/>
      <c r="EM4481" s="30"/>
      <c r="EN4481" s="30"/>
      <c r="EO4481" s="30"/>
      <c r="EP4481" s="30"/>
      <c r="EQ4481" s="30"/>
      <c r="ER4481" s="30"/>
      <c r="ES4481" s="30"/>
      <c r="ET4481" s="30"/>
      <c r="EU4481" s="30"/>
      <c r="EV4481" s="30"/>
      <c r="EW4481" s="30"/>
      <c r="EX4481" s="30"/>
      <c r="EY4481" s="30"/>
      <c r="EZ4481" s="30"/>
      <c r="FA4481" s="30"/>
      <c r="FB4481" s="30"/>
      <c r="FC4481" s="30"/>
      <c r="FD4481" s="30"/>
      <c r="FE4481" s="30"/>
      <c r="FF4481" s="30"/>
      <c r="FG4481" s="30"/>
      <c r="FH4481" s="30"/>
      <c r="FI4481" s="30"/>
      <c r="FJ4481" s="30"/>
      <c r="FK4481" s="30"/>
      <c r="FL4481" s="30"/>
      <c r="FM4481" s="30"/>
      <c r="FN4481" s="30"/>
      <c r="FO4481" s="30"/>
      <c r="FP4481" s="30"/>
      <c r="FQ4481" s="30"/>
      <c r="FR4481" s="30"/>
      <c r="FS4481" s="30"/>
      <c r="FT4481" s="30"/>
      <c r="FU4481" s="30"/>
      <c r="FV4481" s="30"/>
      <c r="FW4481" s="30"/>
      <c r="FX4481" s="30"/>
      <c r="FY4481" s="30"/>
      <c r="FZ4481" s="30"/>
      <c r="GA4481" s="30"/>
      <c r="GB4481" s="30"/>
      <c r="GC4481" s="30"/>
      <c r="GD4481" s="30"/>
      <c r="GE4481" s="30"/>
      <c r="GF4481" s="30"/>
      <c r="GG4481" s="30"/>
      <c r="GH4481" s="30"/>
      <c r="GI4481" s="30"/>
      <c r="GJ4481" s="30"/>
      <c r="GK4481" s="30"/>
      <c r="GL4481" s="30"/>
      <c r="GM4481" s="30"/>
      <c r="GN4481" s="30"/>
      <c r="GO4481" s="30"/>
      <c r="GP4481" s="30"/>
      <c r="GQ4481" s="30"/>
      <c r="GR4481" s="30"/>
      <c r="GS4481" s="30"/>
      <c r="GT4481" s="30"/>
      <c r="GU4481" s="30"/>
      <c r="GV4481" s="30"/>
      <c r="GW4481" s="30"/>
      <c r="GX4481" s="30"/>
      <c r="GY4481" s="30"/>
      <c r="GZ4481" s="30"/>
      <c r="HA4481" s="30"/>
      <c r="HB4481" s="30"/>
      <c r="HC4481" s="30"/>
      <c r="HD4481" s="30"/>
      <c r="HE4481" s="30"/>
      <c r="HF4481" s="30"/>
      <c r="HG4481" s="30"/>
      <c r="HH4481" s="30"/>
      <c r="HI4481" s="30"/>
      <c r="HJ4481" s="30"/>
      <c r="HK4481" s="30"/>
      <c r="HL4481" s="30"/>
      <c r="HM4481" s="30"/>
      <c r="HN4481" s="30"/>
      <c r="HO4481" s="30"/>
      <c r="HP4481" s="30"/>
      <c r="HQ4481" s="30"/>
      <c r="HR4481" s="30"/>
      <c r="HS4481" s="30"/>
      <c r="HT4481" s="30"/>
      <c r="HU4481" s="30"/>
      <c r="HV4481" s="30"/>
      <c r="HW4481" s="30"/>
      <c r="HX4481" s="30"/>
      <c r="HY4481" s="30"/>
      <c r="HZ4481" s="30"/>
      <c r="IA4481" s="30"/>
      <c r="IB4481" s="30"/>
      <c r="IC4481" s="30"/>
      <c r="ID4481" s="30"/>
      <c r="IE4481" s="30"/>
      <c r="IF4481" s="30"/>
      <c r="IG4481" s="30"/>
      <c r="IH4481" s="30"/>
      <c r="II4481" s="30"/>
      <c r="IJ4481" s="30"/>
      <c r="IK4481" s="30"/>
      <c r="IL4481" s="30"/>
      <c r="IM4481" s="30"/>
      <c r="IN4481" s="30"/>
      <c r="IO4481" s="30"/>
      <c r="IP4481" s="30"/>
      <c r="IQ4481" s="30"/>
      <c r="IR4481" s="30"/>
      <c r="IS4481" s="30"/>
      <c r="IT4481" s="30"/>
      <c r="IU4481" s="30"/>
      <c r="IV4481" s="30"/>
    </row>
    <row r="4482" spans="1:256" x14ac:dyDescent="0.25">
      <c r="A4482" s="31"/>
      <c r="B4482" s="31"/>
      <c r="C4482" s="31"/>
      <c r="D4482" s="31"/>
      <c r="E4482" s="31"/>
      <c r="F4482" s="31"/>
      <c r="G4482" s="31"/>
      <c r="H4482" s="31"/>
      <c r="I4482" s="31"/>
      <c r="J4482" s="31"/>
      <c r="K4482" s="31"/>
      <c r="L4482" s="31"/>
      <c r="M4482" s="31"/>
      <c r="N4482" s="31"/>
      <c r="O4482" s="31"/>
      <c r="P4482" s="31"/>
      <c r="Q4482" s="31"/>
      <c r="R4482" s="31"/>
      <c r="S4482" s="63"/>
      <c r="T4482" s="31"/>
      <c r="U4482" s="30"/>
      <c r="V4482" s="24"/>
      <c r="W4482" s="24"/>
      <c r="X4482" s="31"/>
      <c r="Y4482" s="31"/>
      <c r="Z4482" s="31"/>
      <c r="AA4482" s="31"/>
      <c r="AB4482" s="31"/>
      <c r="AC4482" s="31"/>
      <c r="AD4482" s="31"/>
      <c r="AG4482" s="30"/>
      <c r="AH4482" s="30"/>
      <c r="AI4482" s="30"/>
      <c r="AJ4482" s="30"/>
      <c r="AK4482" s="30"/>
      <c r="AL4482" s="30"/>
      <c r="AM4482" s="30"/>
      <c r="AN4482" s="30"/>
      <c r="AO4482" s="30"/>
      <c r="AP4482" s="30"/>
      <c r="AQ4482" s="30"/>
      <c r="AR4482" s="30"/>
      <c r="AS4482" s="30"/>
      <c r="AT4482" s="30"/>
      <c r="AU4482" s="30"/>
      <c r="AV4482" s="30"/>
      <c r="AW4482" s="30"/>
      <c r="AX4482" s="30"/>
      <c r="AY4482" s="30"/>
      <c r="AZ4482" s="30"/>
      <c r="BA4482" s="30"/>
      <c r="BB4482" s="30"/>
      <c r="BC4482" s="30"/>
      <c r="BD4482" s="30"/>
      <c r="BE4482" s="30"/>
      <c r="BF4482" s="30"/>
      <c r="BG4482" s="30"/>
      <c r="BH4482" s="30"/>
      <c r="BI4482" s="30"/>
      <c r="BJ4482" s="30"/>
      <c r="BK4482" s="30"/>
      <c r="BL4482" s="30"/>
      <c r="BM4482" s="30"/>
      <c r="BN4482" s="30"/>
      <c r="BO4482" s="30"/>
      <c r="BP4482" s="30"/>
      <c r="BQ4482" s="30"/>
      <c r="BR4482" s="30"/>
      <c r="BS4482" s="30"/>
      <c r="BT4482" s="30"/>
      <c r="BU4482" s="30"/>
      <c r="BV4482" s="30"/>
      <c r="BW4482" s="30"/>
      <c r="BX4482" s="30"/>
      <c r="BY4482" s="30"/>
      <c r="BZ4482" s="30"/>
      <c r="CA4482" s="30"/>
      <c r="CB4482" s="30"/>
      <c r="CC4482" s="30"/>
      <c r="CD4482" s="30"/>
      <c r="CE4482" s="30"/>
      <c r="CF4482" s="30"/>
      <c r="CG4482" s="30"/>
      <c r="CH4482" s="30"/>
      <c r="CI4482" s="30"/>
      <c r="CJ4482" s="30"/>
      <c r="CK4482" s="30"/>
      <c r="CL4482" s="30"/>
      <c r="CM4482" s="30"/>
      <c r="CN4482" s="30"/>
      <c r="CO4482" s="30"/>
      <c r="CP4482" s="30"/>
      <c r="CQ4482" s="30"/>
      <c r="CR4482" s="30"/>
      <c r="CS4482" s="30"/>
      <c r="CT4482" s="30"/>
      <c r="CU4482" s="30"/>
      <c r="CV4482" s="30"/>
      <c r="CW4482" s="30"/>
      <c r="CX4482" s="30"/>
      <c r="CY4482" s="30"/>
      <c r="CZ4482" s="30"/>
      <c r="DA4482" s="30"/>
      <c r="DB4482" s="30"/>
      <c r="DC4482" s="30"/>
      <c r="DD4482" s="30"/>
      <c r="DE4482" s="30"/>
      <c r="DF4482" s="30"/>
      <c r="DG4482" s="30"/>
      <c r="DH4482" s="30"/>
      <c r="DI4482" s="30"/>
      <c r="DJ4482" s="30"/>
      <c r="DK4482" s="30"/>
      <c r="DL4482" s="30"/>
      <c r="DM4482" s="30"/>
      <c r="DN4482" s="30"/>
      <c r="DO4482" s="30"/>
      <c r="DP4482" s="30"/>
      <c r="DQ4482" s="30"/>
      <c r="DR4482" s="30"/>
      <c r="DS4482" s="30"/>
      <c r="DT4482" s="30"/>
      <c r="DU4482" s="30"/>
      <c r="DV4482" s="30"/>
      <c r="DW4482" s="30"/>
      <c r="DX4482" s="30"/>
      <c r="DY4482" s="30"/>
      <c r="DZ4482" s="30"/>
      <c r="EA4482" s="30"/>
      <c r="EB4482" s="30"/>
      <c r="EC4482" s="30"/>
      <c r="ED4482" s="30"/>
      <c r="EE4482" s="30"/>
      <c r="EF4482" s="30"/>
      <c r="EG4482" s="30"/>
      <c r="EH4482" s="30"/>
      <c r="EI4482" s="30"/>
      <c r="EJ4482" s="30"/>
      <c r="EK4482" s="30"/>
      <c r="EL4482" s="30"/>
      <c r="EM4482" s="30"/>
      <c r="EN4482" s="30"/>
      <c r="EO4482" s="30"/>
      <c r="EP4482" s="30"/>
      <c r="EQ4482" s="30"/>
      <c r="ER4482" s="30"/>
      <c r="ES4482" s="30"/>
      <c r="ET4482" s="30"/>
      <c r="EU4482" s="30"/>
      <c r="EV4482" s="30"/>
      <c r="EW4482" s="30"/>
      <c r="EX4482" s="30"/>
      <c r="EY4482" s="30"/>
      <c r="EZ4482" s="30"/>
      <c r="FA4482" s="30"/>
      <c r="FB4482" s="30"/>
      <c r="FC4482" s="30"/>
      <c r="FD4482" s="30"/>
      <c r="FE4482" s="30"/>
      <c r="FF4482" s="30"/>
      <c r="FG4482" s="30"/>
      <c r="FH4482" s="30"/>
      <c r="FI4482" s="30"/>
      <c r="FJ4482" s="30"/>
      <c r="FK4482" s="30"/>
      <c r="FL4482" s="30"/>
      <c r="FM4482" s="30"/>
      <c r="FN4482" s="30"/>
      <c r="FO4482" s="30"/>
      <c r="FP4482" s="30"/>
      <c r="FQ4482" s="30"/>
      <c r="FR4482" s="30"/>
      <c r="FS4482" s="30"/>
      <c r="FT4482" s="30"/>
      <c r="FU4482" s="30"/>
      <c r="FV4482" s="30"/>
      <c r="FW4482" s="30"/>
      <c r="FX4482" s="30"/>
      <c r="FY4482" s="30"/>
      <c r="FZ4482" s="30"/>
      <c r="GA4482" s="30"/>
      <c r="GB4482" s="30"/>
      <c r="GC4482" s="30"/>
      <c r="GD4482" s="30"/>
      <c r="GE4482" s="30"/>
      <c r="GF4482" s="30"/>
      <c r="GG4482" s="30"/>
      <c r="GH4482" s="30"/>
      <c r="GI4482" s="30"/>
      <c r="GJ4482" s="30"/>
      <c r="GK4482" s="30"/>
      <c r="GL4482" s="30"/>
      <c r="GM4482" s="30"/>
      <c r="GN4482" s="30"/>
      <c r="GO4482" s="30"/>
      <c r="GP4482" s="30"/>
      <c r="GQ4482" s="30"/>
      <c r="GR4482" s="30"/>
      <c r="GS4482" s="30"/>
      <c r="GT4482" s="30"/>
      <c r="GU4482" s="30"/>
      <c r="GV4482" s="30"/>
      <c r="GW4482" s="30"/>
      <c r="GX4482" s="30"/>
      <c r="GY4482" s="30"/>
      <c r="GZ4482" s="30"/>
      <c r="HA4482" s="30"/>
      <c r="HB4482" s="30"/>
      <c r="HC4482" s="30"/>
      <c r="HD4482" s="30"/>
      <c r="HE4482" s="30"/>
      <c r="HF4482" s="30"/>
      <c r="HG4482" s="30"/>
      <c r="HH4482" s="30"/>
      <c r="HI4482" s="30"/>
      <c r="HJ4482" s="30"/>
      <c r="HK4482" s="30"/>
      <c r="HL4482" s="30"/>
      <c r="HM4482" s="30"/>
      <c r="HN4482" s="30"/>
      <c r="HO4482" s="30"/>
      <c r="HP4482" s="30"/>
      <c r="HQ4482" s="30"/>
      <c r="HR4482" s="30"/>
      <c r="HS4482" s="30"/>
      <c r="HT4482" s="30"/>
      <c r="HU4482" s="30"/>
      <c r="HV4482" s="30"/>
      <c r="HW4482" s="30"/>
      <c r="HX4482" s="30"/>
      <c r="HY4482" s="30"/>
      <c r="HZ4482" s="30"/>
      <c r="IA4482" s="30"/>
      <c r="IB4482" s="30"/>
      <c r="IC4482" s="30"/>
      <c r="ID4482" s="30"/>
      <c r="IE4482" s="30"/>
      <c r="IF4482" s="30"/>
      <c r="IG4482" s="30"/>
      <c r="IH4482" s="30"/>
      <c r="II4482" s="30"/>
      <c r="IJ4482" s="30"/>
      <c r="IK4482" s="30"/>
      <c r="IL4482" s="30"/>
      <c r="IM4482" s="30"/>
      <c r="IN4482" s="30"/>
      <c r="IO4482" s="30"/>
      <c r="IP4482" s="30"/>
      <c r="IQ4482" s="30"/>
      <c r="IR4482" s="30"/>
      <c r="IS4482" s="30"/>
      <c r="IT4482" s="30"/>
      <c r="IU4482" s="30"/>
      <c r="IV4482" s="30"/>
    </row>
    <row r="4483" spans="1:256" x14ac:dyDescent="0.25">
      <c r="A4483" s="31"/>
      <c r="B4483" s="31"/>
      <c r="C4483" s="31"/>
      <c r="D4483" s="31"/>
      <c r="E4483" s="31"/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  <c r="Q4483" s="31"/>
      <c r="R4483" s="31"/>
      <c r="S4483" s="63"/>
      <c r="T4483" s="31"/>
      <c r="U4483" s="30"/>
      <c r="V4483" s="24"/>
      <c r="W4483" s="24"/>
      <c r="X4483" s="31"/>
      <c r="Y4483" s="31"/>
      <c r="Z4483" s="31"/>
      <c r="AA4483" s="31"/>
      <c r="AB4483" s="31"/>
      <c r="AC4483" s="31"/>
      <c r="AD4483" s="31"/>
    </row>
    <row r="4484" spans="1:256" x14ac:dyDescent="0.25">
      <c r="A4484" s="31"/>
      <c r="B4484" s="31"/>
      <c r="C4484" s="31"/>
      <c r="D4484" s="31"/>
      <c r="E4484" s="31"/>
      <c r="F4484" s="31"/>
      <c r="G4484" s="31"/>
      <c r="H4484" s="31"/>
      <c r="I4484" s="31"/>
      <c r="J4484" s="31"/>
      <c r="K4484" s="31"/>
      <c r="L4484" s="31"/>
      <c r="M4484" s="31"/>
      <c r="N4484" s="31"/>
      <c r="O4484" s="31"/>
      <c r="P4484" s="31"/>
      <c r="Q4484" s="31"/>
      <c r="R4484" s="31"/>
      <c r="S4484" s="63"/>
      <c r="T4484" s="31"/>
      <c r="U4484" s="30"/>
      <c r="V4484" s="24"/>
      <c r="W4484" s="24"/>
      <c r="X4484" s="31"/>
      <c r="Y4484" s="31"/>
      <c r="Z4484" s="31"/>
      <c r="AA4484" s="31"/>
      <c r="AB4484" s="31"/>
      <c r="AC4484" s="31"/>
      <c r="AD4484" s="31"/>
    </row>
    <row r="4485" spans="1:256" x14ac:dyDescent="0.25">
      <c r="A4485" s="31"/>
      <c r="B4485" s="31"/>
      <c r="C4485" s="31"/>
      <c r="D4485" s="31"/>
      <c r="E4485" s="31"/>
      <c r="F4485" s="31"/>
      <c r="G4485" s="31"/>
      <c r="H4485" s="31"/>
      <c r="I4485" s="31"/>
      <c r="J4485" s="31"/>
      <c r="K4485" s="31"/>
      <c r="L4485" s="31"/>
      <c r="M4485" s="31"/>
      <c r="N4485" s="31"/>
      <c r="O4485" s="31"/>
      <c r="P4485" s="31"/>
      <c r="Q4485" s="31"/>
      <c r="R4485" s="31"/>
      <c r="S4485" s="63"/>
      <c r="T4485" s="31"/>
      <c r="U4485" s="30"/>
      <c r="V4485" s="24"/>
      <c r="W4485" s="24"/>
      <c r="X4485" s="31"/>
      <c r="Y4485" s="31"/>
      <c r="Z4485" s="31"/>
      <c r="AA4485" s="31"/>
      <c r="AB4485" s="31"/>
      <c r="AC4485" s="31"/>
      <c r="AD4485" s="31"/>
    </row>
    <row r="4486" spans="1:256" x14ac:dyDescent="0.25">
      <c r="A4486" s="31"/>
      <c r="B4486" s="31"/>
      <c r="C4486" s="31"/>
      <c r="D4486" s="31"/>
      <c r="E4486" s="31"/>
      <c r="F4486" s="31"/>
      <c r="G4486" s="31"/>
      <c r="H4486" s="31"/>
      <c r="I4486" s="31"/>
      <c r="J4486" s="31"/>
      <c r="K4486" s="31"/>
      <c r="L4486" s="31"/>
      <c r="M4486" s="31"/>
      <c r="N4486" s="31"/>
      <c r="O4486" s="31"/>
      <c r="P4486" s="31"/>
      <c r="Q4486" s="31"/>
      <c r="R4486" s="31"/>
      <c r="S4486" s="63"/>
      <c r="T4486" s="31"/>
      <c r="U4486" s="30"/>
      <c r="V4486" s="24"/>
      <c r="W4486" s="24"/>
      <c r="X4486" s="31"/>
      <c r="Y4486" s="31"/>
      <c r="Z4486" s="31"/>
      <c r="AA4486" s="31"/>
      <c r="AB4486" s="31"/>
      <c r="AC4486" s="31"/>
      <c r="AD4486" s="31"/>
    </row>
    <row r="4487" spans="1:256" x14ac:dyDescent="0.25">
      <c r="A4487" s="31"/>
      <c r="B4487" s="31"/>
      <c r="C4487" s="31"/>
      <c r="D4487" s="31"/>
      <c r="E4487" s="31"/>
      <c r="F4487" s="31"/>
      <c r="G4487" s="31"/>
      <c r="H4487" s="31"/>
      <c r="I4487" s="31"/>
      <c r="J4487" s="31"/>
      <c r="K4487" s="31"/>
      <c r="L4487" s="31"/>
      <c r="M4487" s="31"/>
      <c r="N4487" s="31"/>
      <c r="O4487" s="31"/>
      <c r="P4487" s="31"/>
      <c r="Q4487" s="31"/>
      <c r="R4487" s="31"/>
      <c r="S4487" s="63"/>
      <c r="T4487" s="31"/>
      <c r="U4487" s="30"/>
      <c r="V4487" s="24"/>
      <c r="W4487" s="24"/>
      <c r="X4487" s="31"/>
      <c r="Y4487" s="31"/>
      <c r="Z4487" s="31"/>
      <c r="AA4487" s="31"/>
      <c r="AB4487" s="31"/>
      <c r="AC4487" s="31"/>
      <c r="AD4487" s="31"/>
    </row>
    <row r="4488" spans="1:256" x14ac:dyDescent="0.25">
      <c r="A4488" s="31"/>
      <c r="B4488" s="31"/>
      <c r="C4488" s="31"/>
      <c r="D4488" s="31"/>
      <c r="E4488" s="31"/>
      <c r="F4488" s="31"/>
      <c r="G4488" s="31"/>
      <c r="H4488" s="31"/>
      <c r="I4488" s="31"/>
      <c r="J4488" s="31"/>
      <c r="K4488" s="31"/>
      <c r="L4488" s="31"/>
      <c r="M4488" s="31"/>
      <c r="N4488" s="31"/>
      <c r="O4488" s="31"/>
      <c r="P4488" s="31"/>
      <c r="Q4488" s="31"/>
      <c r="R4488" s="31"/>
      <c r="S4488" s="63"/>
      <c r="T4488" s="31"/>
      <c r="U4488" s="30"/>
      <c r="V4488" s="24"/>
      <c r="W4488" s="24"/>
      <c r="X4488" s="31"/>
      <c r="Y4488" s="31"/>
      <c r="Z4488" s="31"/>
      <c r="AA4488" s="31"/>
      <c r="AB4488" s="31"/>
      <c r="AC4488" s="31"/>
      <c r="AD4488" s="31"/>
    </row>
    <row r="4489" spans="1:256" x14ac:dyDescent="0.25">
      <c r="A4489" s="31"/>
      <c r="B4489" s="31"/>
      <c r="C4489" s="31"/>
      <c r="D4489" s="31"/>
      <c r="E4489" s="31"/>
      <c r="F4489" s="31"/>
      <c r="G4489" s="31"/>
      <c r="H4489" s="31"/>
      <c r="I4489" s="31"/>
      <c r="J4489" s="31"/>
      <c r="K4489" s="31"/>
      <c r="L4489" s="31"/>
      <c r="M4489" s="31"/>
      <c r="N4489" s="31"/>
      <c r="O4489" s="31"/>
      <c r="P4489" s="31"/>
      <c r="Q4489" s="31"/>
      <c r="R4489" s="31"/>
      <c r="S4489" s="63"/>
      <c r="T4489" s="31"/>
      <c r="U4489" s="30"/>
      <c r="V4489" s="24"/>
      <c r="W4489" s="24"/>
      <c r="X4489" s="31"/>
      <c r="Y4489" s="31"/>
      <c r="Z4489" s="31"/>
      <c r="AA4489" s="31"/>
      <c r="AB4489" s="31"/>
      <c r="AC4489" s="31"/>
      <c r="AD4489" s="31"/>
    </row>
    <row r="4490" spans="1:256" x14ac:dyDescent="0.25">
      <c r="A4490" s="31"/>
      <c r="B4490" s="31"/>
      <c r="C4490" s="31"/>
      <c r="D4490" s="31"/>
      <c r="E4490" s="31"/>
      <c r="F4490" s="31"/>
      <c r="G4490" s="31"/>
      <c r="H4490" s="31"/>
      <c r="I4490" s="31"/>
      <c r="J4490" s="31"/>
      <c r="K4490" s="31"/>
      <c r="L4490" s="31"/>
      <c r="M4490" s="31"/>
      <c r="N4490" s="31"/>
      <c r="O4490" s="31"/>
      <c r="P4490" s="31"/>
      <c r="Q4490" s="31"/>
      <c r="R4490" s="31"/>
      <c r="S4490" s="63"/>
      <c r="T4490" s="31"/>
      <c r="U4490" s="30"/>
      <c r="V4490" s="24"/>
      <c r="W4490" s="24"/>
      <c r="X4490" s="31"/>
      <c r="Y4490" s="31"/>
      <c r="Z4490" s="31"/>
      <c r="AA4490" s="31"/>
      <c r="AB4490" s="31"/>
      <c r="AC4490" s="31"/>
      <c r="AD4490" s="31"/>
    </row>
    <row r="4491" spans="1:256" x14ac:dyDescent="0.25">
      <c r="A4491" s="31"/>
      <c r="B4491" s="31"/>
      <c r="C4491" s="31"/>
      <c r="D4491" s="31"/>
      <c r="E4491" s="31"/>
      <c r="F4491" s="31"/>
      <c r="G4491" s="31"/>
      <c r="H4491" s="31"/>
      <c r="I4491" s="31"/>
      <c r="J4491" s="31"/>
      <c r="K4491" s="31"/>
      <c r="L4491" s="31"/>
      <c r="M4491" s="31"/>
      <c r="N4491" s="31"/>
      <c r="O4491" s="31"/>
      <c r="P4491" s="31"/>
      <c r="Q4491" s="31"/>
      <c r="R4491" s="31"/>
      <c r="S4491" s="63"/>
      <c r="T4491" s="31"/>
      <c r="U4491" s="30"/>
      <c r="V4491" s="24"/>
      <c r="W4491" s="24"/>
      <c r="X4491" s="31"/>
      <c r="Y4491" s="31"/>
      <c r="Z4491" s="31"/>
      <c r="AA4491" s="31"/>
      <c r="AB4491" s="31"/>
      <c r="AC4491" s="31"/>
      <c r="AD4491" s="31"/>
    </row>
    <row r="4492" spans="1:256" x14ac:dyDescent="0.25">
      <c r="A4492" s="31"/>
      <c r="B4492" s="31"/>
      <c r="C4492" s="31"/>
      <c r="D4492" s="31"/>
      <c r="E4492" s="31"/>
      <c r="F4492" s="31"/>
      <c r="G4492" s="31"/>
      <c r="H4492" s="31"/>
      <c r="I4492" s="31"/>
      <c r="J4492" s="31"/>
      <c r="K4492" s="31"/>
      <c r="L4492" s="31"/>
      <c r="M4492" s="31"/>
      <c r="N4492" s="31"/>
      <c r="O4492" s="31"/>
      <c r="P4492" s="31"/>
      <c r="Q4492" s="31"/>
      <c r="R4492" s="31"/>
      <c r="S4492" s="63"/>
      <c r="T4492" s="31"/>
      <c r="U4492" s="30"/>
      <c r="V4492" s="24"/>
      <c r="W4492" s="24"/>
      <c r="X4492" s="31"/>
      <c r="Y4492" s="31"/>
      <c r="Z4492" s="31"/>
      <c r="AA4492" s="31"/>
      <c r="AB4492" s="31"/>
      <c r="AC4492" s="31"/>
      <c r="AD4492" s="31"/>
    </row>
    <row r="4493" spans="1:256" x14ac:dyDescent="0.25">
      <c r="A4493" s="31"/>
      <c r="B4493" s="31"/>
      <c r="C4493" s="31"/>
      <c r="D4493" s="31"/>
      <c r="E4493" s="31"/>
      <c r="F4493" s="31"/>
      <c r="G4493" s="31"/>
      <c r="H4493" s="31"/>
      <c r="I4493" s="31"/>
      <c r="J4493" s="31"/>
      <c r="K4493" s="31"/>
      <c r="L4493" s="31"/>
      <c r="M4493" s="31"/>
      <c r="N4493" s="31"/>
      <c r="O4493" s="31"/>
      <c r="P4493" s="31"/>
      <c r="Q4493" s="31"/>
      <c r="R4493" s="31"/>
      <c r="S4493" s="63"/>
      <c r="T4493" s="31"/>
      <c r="U4493" s="30"/>
      <c r="V4493" s="24"/>
      <c r="W4493" s="24"/>
      <c r="X4493" s="31"/>
      <c r="Y4493" s="31"/>
      <c r="Z4493" s="31"/>
      <c r="AA4493" s="31"/>
      <c r="AB4493" s="31"/>
      <c r="AC4493" s="31"/>
      <c r="AD4493" s="31"/>
    </row>
    <row r="4494" spans="1:256" x14ac:dyDescent="0.25">
      <c r="A4494" s="31"/>
      <c r="B4494" s="31"/>
      <c r="C4494" s="31"/>
      <c r="D4494" s="31"/>
      <c r="E4494" s="31"/>
      <c r="F4494" s="31"/>
      <c r="G4494" s="31"/>
      <c r="H4494" s="31"/>
      <c r="I4494" s="31"/>
      <c r="J4494" s="31"/>
      <c r="K4494" s="31"/>
      <c r="L4494" s="31"/>
      <c r="M4494" s="31"/>
      <c r="N4494" s="31"/>
      <c r="O4494" s="31"/>
      <c r="P4494" s="31"/>
      <c r="Q4494" s="31"/>
      <c r="R4494" s="31"/>
      <c r="S4494" s="63"/>
      <c r="T4494" s="31"/>
      <c r="U4494" s="33"/>
      <c r="V4494" s="24"/>
      <c r="W4494" s="24"/>
      <c r="X4494" s="31"/>
      <c r="Y4494" s="31"/>
      <c r="Z4494" s="31"/>
      <c r="AA4494" s="31"/>
      <c r="AB4494" s="31"/>
      <c r="AC4494" s="31"/>
      <c r="AD4494" s="31"/>
    </row>
    <row r="4495" spans="1:256" x14ac:dyDescent="0.25">
      <c r="A4495" s="31"/>
      <c r="B4495" s="31"/>
      <c r="C4495" s="31"/>
      <c r="D4495" s="31"/>
      <c r="E4495" s="31"/>
      <c r="F4495" s="31"/>
      <c r="G4495" s="31"/>
      <c r="H4495" s="31"/>
      <c r="I4495" s="31"/>
      <c r="J4495" s="31"/>
      <c r="K4495" s="31"/>
      <c r="L4495" s="31"/>
      <c r="M4495" s="31"/>
      <c r="N4495" s="31"/>
      <c r="O4495" s="31"/>
      <c r="P4495" s="31"/>
      <c r="Q4495" s="31"/>
      <c r="R4495" s="31"/>
      <c r="S4495" s="63"/>
      <c r="T4495" s="31"/>
      <c r="U4495" s="33"/>
      <c r="V4495" s="24"/>
      <c r="W4495" s="24"/>
      <c r="X4495" s="31"/>
      <c r="Y4495" s="31"/>
      <c r="Z4495" s="31"/>
      <c r="AA4495" s="31"/>
      <c r="AB4495" s="31"/>
      <c r="AC4495" s="31"/>
      <c r="AD4495" s="31"/>
    </row>
    <row r="4496" spans="1:256" x14ac:dyDescent="0.25">
      <c r="A4496" s="31"/>
      <c r="B4496" s="31"/>
      <c r="C4496" s="31"/>
      <c r="D4496" s="31"/>
      <c r="E4496" s="31"/>
      <c r="F4496" s="31"/>
      <c r="G4496" s="31"/>
      <c r="H4496" s="31"/>
      <c r="I4496" s="31"/>
      <c r="J4496" s="31"/>
      <c r="K4496" s="31"/>
      <c r="L4496" s="31"/>
      <c r="M4496" s="31"/>
      <c r="N4496" s="31"/>
      <c r="O4496" s="31"/>
      <c r="P4496" s="31"/>
      <c r="Q4496" s="31"/>
      <c r="R4496" s="31"/>
      <c r="S4496" s="63"/>
      <c r="T4496" s="31"/>
      <c r="U4496" s="33"/>
      <c r="V4496" s="24"/>
      <c r="W4496" s="24"/>
      <c r="X4496" s="31"/>
      <c r="Y4496" s="31"/>
      <c r="Z4496" s="31"/>
      <c r="AA4496" s="31"/>
      <c r="AB4496" s="31"/>
      <c r="AC4496" s="31"/>
      <c r="AD4496" s="31"/>
    </row>
    <row r="4497" spans="1:30" x14ac:dyDescent="0.25">
      <c r="A4497" s="31"/>
      <c r="B4497" s="31"/>
      <c r="C4497" s="31"/>
      <c r="D4497" s="31"/>
      <c r="E4497" s="31"/>
      <c r="F4497" s="31"/>
      <c r="G4497" s="31"/>
      <c r="H4497" s="31"/>
      <c r="I4497" s="31"/>
      <c r="J4497" s="31"/>
      <c r="K4497" s="31"/>
      <c r="L4497" s="31"/>
      <c r="M4497" s="31"/>
      <c r="N4497" s="31"/>
      <c r="O4497" s="31"/>
      <c r="P4497" s="31"/>
      <c r="Q4497" s="31"/>
      <c r="R4497" s="31"/>
      <c r="S4497" s="63"/>
      <c r="T4497" s="31"/>
      <c r="U4497" s="33"/>
      <c r="V4497" s="24"/>
      <c r="W4497" s="24"/>
      <c r="X4497" s="31"/>
      <c r="Y4497" s="31"/>
      <c r="Z4497" s="31"/>
      <c r="AA4497" s="31"/>
      <c r="AB4497" s="31"/>
      <c r="AC4497" s="31"/>
      <c r="AD4497" s="31"/>
    </row>
    <row r="4498" spans="1:30" x14ac:dyDescent="0.25">
      <c r="A4498" s="31"/>
      <c r="B4498" s="31"/>
      <c r="C4498" s="31"/>
      <c r="D4498" s="31"/>
      <c r="E4498" s="31"/>
      <c r="F4498" s="31"/>
      <c r="G4498" s="31"/>
      <c r="H4498" s="31"/>
      <c r="I4498" s="31"/>
      <c r="J4498" s="31"/>
      <c r="K4498" s="31"/>
      <c r="L4498" s="31"/>
      <c r="M4498" s="31"/>
      <c r="N4498" s="31"/>
      <c r="O4498" s="31"/>
      <c r="P4498" s="31"/>
      <c r="Q4498" s="31"/>
      <c r="R4498" s="31"/>
      <c r="S4498" s="63"/>
      <c r="T4498" s="31"/>
      <c r="U4498" s="33"/>
      <c r="V4498" s="24"/>
      <c r="W4498" s="24"/>
      <c r="X4498" s="31"/>
      <c r="Y4498" s="31"/>
      <c r="Z4498" s="31"/>
      <c r="AA4498" s="31"/>
      <c r="AB4498" s="31"/>
      <c r="AC4498" s="31"/>
      <c r="AD4498" s="31"/>
    </row>
    <row r="4499" spans="1:30" x14ac:dyDescent="0.25">
      <c r="A4499" s="31"/>
      <c r="B4499" s="31"/>
      <c r="C4499" s="31"/>
      <c r="D4499" s="31"/>
      <c r="E4499" s="31"/>
      <c r="F4499" s="31"/>
      <c r="G4499" s="31"/>
      <c r="H4499" s="31"/>
      <c r="I4499" s="31"/>
      <c r="J4499" s="31"/>
      <c r="K4499" s="31"/>
      <c r="L4499" s="31"/>
      <c r="M4499" s="31"/>
      <c r="N4499" s="31"/>
      <c r="O4499" s="31"/>
      <c r="P4499" s="31"/>
      <c r="Q4499" s="31"/>
      <c r="R4499" s="31"/>
      <c r="S4499" s="63"/>
      <c r="T4499" s="31"/>
      <c r="U4499" s="33"/>
      <c r="V4499" s="24"/>
      <c r="W4499" s="24"/>
      <c r="X4499" s="31"/>
      <c r="Y4499" s="31"/>
      <c r="Z4499" s="31"/>
      <c r="AA4499" s="31"/>
      <c r="AB4499" s="31"/>
      <c r="AC4499" s="31"/>
      <c r="AD4499" s="31"/>
    </row>
    <row r="4500" spans="1:30" x14ac:dyDescent="0.25">
      <c r="A4500" s="31"/>
      <c r="B4500" s="31"/>
      <c r="C4500" s="31"/>
      <c r="D4500" s="31"/>
      <c r="E4500" s="31"/>
      <c r="F4500" s="31"/>
      <c r="G4500" s="31"/>
      <c r="H4500" s="31"/>
      <c r="I4500" s="31"/>
      <c r="J4500" s="31"/>
      <c r="K4500" s="31"/>
      <c r="L4500" s="31"/>
      <c r="M4500" s="31"/>
      <c r="N4500" s="31"/>
      <c r="O4500" s="31"/>
      <c r="P4500" s="31"/>
      <c r="Q4500" s="31"/>
      <c r="R4500" s="31"/>
      <c r="S4500" s="63"/>
      <c r="T4500" s="31"/>
      <c r="U4500" s="33"/>
      <c r="V4500" s="24"/>
      <c r="W4500" s="24"/>
      <c r="X4500" s="31"/>
      <c r="Y4500" s="31"/>
      <c r="Z4500" s="31"/>
      <c r="AA4500" s="31"/>
      <c r="AB4500" s="31"/>
      <c r="AC4500" s="31"/>
      <c r="AD4500" s="31"/>
    </row>
    <row r="4501" spans="1:30" x14ac:dyDescent="0.25">
      <c r="A4501" s="31"/>
      <c r="B4501" s="31"/>
      <c r="C4501" s="31"/>
      <c r="D4501" s="31"/>
      <c r="E4501" s="31"/>
      <c r="F4501" s="31"/>
      <c r="G4501" s="31"/>
      <c r="H4501" s="31"/>
      <c r="I4501" s="31"/>
      <c r="J4501" s="31"/>
      <c r="K4501" s="31"/>
      <c r="L4501" s="31"/>
      <c r="M4501" s="31"/>
      <c r="N4501" s="31"/>
      <c r="O4501" s="31"/>
      <c r="P4501" s="31"/>
      <c r="Q4501" s="31"/>
      <c r="R4501" s="31"/>
      <c r="S4501" s="63"/>
      <c r="T4501" s="31"/>
      <c r="U4501" s="33"/>
      <c r="V4501" s="24"/>
      <c r="W4501" s="24"/>
      <c r="X4501" s="31"/>
      <c r="Y4501" s="31"/>
      <c r="Z4501" s="31"/>
      <c r="AA4501" s="31"/>
      <c r="AB4501" s="31"/>
      <c r="AC4501" s="31"/>
      <c r="AD4501" s="31"/>
    </row>
    <row r="4502" spans="1:30" x14ac:dyDescent="0.25">
      <c r="A4502" s="31"/>
      <c r="B4502" s="31"/>
      <c r="C4502" s="31"/>
      <c r="D4502" s="31"/>
      <c r="E4502" s="31"/>
      <c r="F4502" s="31"/>
      <c r="G4502" s="31"/>
      <c r="H4502" s="31"/>
      <c r="I4502" s="31"/>
      <c r="J4502" s="31"/>
      <c r="K4502" s="31"/>
      <c r="L4502" s="31"/>
      <c r="M4502" s="31"/>
      <c r="N4502" s="31"/>
      <c r="O4502" s="31"/>
      <c r="P4502" s="31"/>
      <c r="Q4502" s="31"/>
      <c r="R4502" s="31"/>
      <c r="S4502" s="63"/>
      <c r="T4502" s="31"/>
      <c r="U4502" s="33"/>
      <c r="V4502" s="24"/>
      <c r="W4502" s="24"/>
      <c r="X4502" s="31"/>
      <c r="Y4502" s="31"/>
      <c r="Z4502" s="31"/>
      <c r="AA4502" s="31"/>
      <c r="AB4502" s="31"/>
      <c r="AC4502" s="31"/>
      <c r="AD4502" s="31"/>
    </row>
    <row r="4503" spans="1:30" x14ac:dyDescent="0.25">
      <c r="A4503" s="31"/>
      <c r="B4503" s="31"/>
      <c r="C4503" s="31"/>
      <c r="D4503" s="31"/>
      <c r="E4503" s="31"/>
      <c r="F4503" s="31"/>
      <c r="G4503" s="31"/>
      <c r="H4503" s="31"/>
      <c r="I4503" s="31"/>
      <c r="J4503" s="31"/>
      <c r="K4503" s="31"/>
      <c r="L4503" s="31"/>
      <c r="M4503" s="31"/>
      <c r="N4503" s="31"/>
      <c r="O4503" s="31"/>
      <c r="P4503" s="31"/>
      <c r="Q4503" s="31"/>
      <c r="R4503" s="31"/>
      <c r="S4503" s="63"/>
      <c r="T4503" s="31"/>
      <c r="U4503" s="33"/>
      <c r="V4503" s="24"/>
      <c r="W4503" s="24"/>
      <c r="X4503" s="31"/>
      <c r="Y4503" s="31"/>
      <c r="Z4503" s="31"/>
      <c r="AA4503" s="31"/>
      <c r="AB4503" s="31"/>
      <c r="AC4503" s="31"/>
      <c r="AD4503" s="31"/>
    </row>
    <row r="4504" spans="1:30" x14ac:dyDescent="0.25">
      <c r="A4504" s="31"/>
      <c r="B4504" s="31"/>
      <c r="C4504" s="31"/>
      <c r="D4504" s="31"/>
      <c r="E4504" s="31"/>
      <c r="F4504" s="31"/>
      <c r="G4504" s="31"/>
      <c r="H4504" s="31"/>
      <c r="I4504" s="31"/>
      <c r="J4504" s="31"/>
      <c r="K4504" s="31"/>
      <c r="L4504" s="31"/>
      <c r="M4504" s="31"/>
      <c r="N4504" s="31"/>
      <c r="O4504" s="31"/>
      <c r="P4504" s="31"/>
      <c r="Q4504" s="31"/>
      <c r="R4504" s="31"/>
      <c r="S4504" s="63"/>
      <c r="T4504" s="31"/>
      <c r="U4504" s="33"/>
      <c r="V4504" s="24"/>
      <c r="W4504" s="24"/>
      <c r="X4504" s="31"/>
      <c r="Y4504" s="31"/>
      <c r="Z4504" s="31"/>
      <c r="AA4504" s="31"/>
      <c r="AB4504" s="31"/>
      <c r="AC4504" s="31"/>
      <c r="AD4504" s="31"/>
    </row>
    <row r="4505" spans="1:30" x14ac:dyDescent="0.25">
      <c r="A4505" s="31"/>
      <c r="B4505" s="31"/>
      <c r="C4505" s="31"/>
      <c r="D4505" s="31"/>
      <c r="E4505" s="31"/>
      <c r="F4505" s="31"/>
      <c r="G4505" s="31"/>
      <c r="H4505" s="31"/>
      <c r="I4505" s="31"/>
      <c r="J4505" s="31"/>
      <c r="K4505" s="31"/>
      <c r="L4505" s="31"/>
      <c r="M4505" s="31"/>
      <c r="N4505" s="31"/>
      <c r="O4505" s="31"/>
      <c r="P4505" s="31"/>
      <c r="Q4505" s="31"/>
      <c r="R4505" s="31"/>
      <c r="S4505" s="63"/>
      <c r="T4505" s="31"/>
      <c r="U4505" s="30"/>
      <c r="V4505" s="24"/>
      <c r="W4505" s="24"/>
      <c r="X4505" s="31"/>
      <c r="Y4505" s="31"/>
      <c r="Z4505" s="31"/>
      <c r="AA4505" s="31"/>
      <c r="AB4505" s="31"/>
      <c r="AC4505" s="31"/>
      <c r="AD4505" s="31"/>
    </row>
    <row r="4506" spans="1:30" x14ac:dyDescent="0.25">
      <c r="A4506" s="31"/>
      <c r="B4506" s="31"/>
      <c r="C4506" s="31"/>
      <c r="D4506" s="31"/>
      <c r="E4506" s="31"/>
      <c r="F4506" s="31"/>
      <c r="G4506" s="31"/>
      <c r="H4506" s="31"/>
      <c r="I4506" s="31"/>
      <c r="J4506" s="31"/>
      <c r="K4506" s="31"/>
      <c r="L4506" s="31"/>
      <c r="M4506" s="31"/>
      <c r="N4506" s="31"/>
      <c r="O4506" s="31"/>
      <c r="P4506" s="31"/>
      <c r="Q4506" s="31"/>
      <c r="R4506" s="31"/>
      <c r="S4506" s="63"/>
      <c r="T4506" s="31"/>
      <c r="U4506" s="33"/>
      <c r="V4506" s="24"/>
      <c r="W4506" s="24"/>
      <c r="X4506" s="31"/>
      <c r="Y4506" s="31"/>
      <c r="Z4506" s="31"/>
      <c r="AA4506" s="31"/>
      <c r="AB4506" s="31"/>
      <c r="AC4506" s="31"/>
      <c r="AD4506" s="31"/>
    </row>
    <row r="4507" spans="1:30" x14ac:dyDescent="0.25">
      <c r="A4507" s="31"/>
      <c r="B4507" s="31"/>
      <c r="C4507" s="31"/>
      <c r="D4507" s="31"/>
      <c r="E4507" s="31"/>
      <c r="F4507" s="31"/>
      <c r="G4507" s="31"/>
      <c r="H4507" s="31"/>
      <c r="I4507" s="31"/>
      <c r="J4507" s="31"/>
      <c r="K4507" s="31"/>
      <c r="L4507" s="31"/>
      <c r="M4507" s="31"/>
      <c r="N4507" s="31"/>
      <c r="O4507" s="31"/>
      <c r="P4507" s="31"/>
      <c r="Q4507" s="31"/>
      <c r="R4507" s="31"/>
      <c r="S4507" s="63"/>
      <c r="T4507" s="31"/>
      <c r="U4507" s="33"/>
      <c r="V4507" s="24"/>
      <c r="W4507" s="24"/>
      <c r="X4507" s="31"/>
      <c r="Y4507" s="31"/>
      <c r="Z4507" s="31"/>
      <c r="AA4507" s="31"/>
      <c r="AB4507" s="31"/>
      <c r="AC4507" s="31"/>
      <c r="AD4507" s="31"/>
    </row>
    <row r="4508" spans="1:30" x14ac:dyDescent="0.25">
      <c r="A4508" s="31"/>
      <c r="B4508" s="31"/>
      <c r="C4508" s="31"/>
      <c r="D4508" s="31"/>
      <c r="E4508" s="31"/>
      <c r="F4508" s="31"/>
      <c r="G4508" s="31"/>
      <c r="H4508" s="31"/>
      <c r="I4508" s="31"/>
      <c r="J4508" s="31"/>
      <c r="K4508" s="31"/>
      <c r="L4508" s="31"/>
      <c r="M4508" s="31"/>
      <c r="N4508" s="31"/>
      <c r="O4508" s="31"/>
      <c r="P4508" s="31"/>
      <c r="Q4508" s="31"/>
      <c r="R4508" s="31"/>
      <c r="S4508" s="63"/>
      <c r="T4508" s="31"/>
      <c r="U4508" s="33"/>
      <c r="V4508" s="24"/>
      <c r="W4508" s="24"/>
      <c r="X4508" s="31"/>
      <c r="Y4508" s="31"/>
      <c r="Z4508" s="31"/>
      <c r="AA4508" s="31"/>
      <c r="AB4508" s="31"/>
      <c r="AC4508" s="31"/>
      <c r="AD4508" s="31"/>
    </row>
    <row r="4509" spans="1:30" x14ac:dyDescent="0.25">
      <c r="A4509" s="31"/>
      <c r="B4509" s="31"/>
      <c r="C4509" s="31"/>
      <c r="D4509" s="31"/>
      <c r="E4509" s="31"/>
      <c r="F4509" s="31"/>
      <c r="G4509" s="31"/>
      <c r="H4509" s="31"/>
      <c r="I4509" s="31"/>
      <c r="J4509" s="31"/>
      <c r="K4509" s="31"/>
      <c r="L4509" s="31"/>
      <c r="M4509" s="31"/>
      <c r="N4509" s="31"/>
      <c r="O4509" s="31"/>
      <c r="P4509" s="31"/>
      <c r="Q4509" s="31"/>
      <c r="R4509" s="31"/>
      <c r="S4509" s="63"/>
      <c r="T4509" s="31"/>
      <c r="U4509" s="33"/>
      <c r="V4509" s="24"/>
      <c r="W4509" s="24"/>
      <c r="X4509" s="31"/>
      <c r="Y4509" s="31"/>
      <c r="Z4509" s="31"/>
      <c r="AA4509" s="31"/>
      <c r="AB4509" s="31"/>
      <c r="AC4509" s="31"/>
      <c r="AD4509" s="31"/>
    </row>
    <row r="4510" spans="1:30" x14ac:dyDescent="0.25">
      <c r="A4510" s="31"/>
      <c r="B4510" s="31"/>
      <c r="C4510" s="31"/>
      <c r="D4510" s="31"/>
      <c r="E4510" s="31"/>
      <c r="F4510" s="31"/>
      <c r="G4510" s="31"/>
      <c r="H4510" s="31"/>
      <c r="I4510" s="31"/>
      <c r="J4510" s="31"/>
      <c r="K4510" s="31"/>
      <c r="L4510" s="31"/>
      <c r="M4510" s="31"/>
      <c r="N4510" s="31"/>
      <c r="O4510" s="31"/>
      <c r="P4510" s="31"/>
      <c r="Q4510" s="31"/>
      <c r="R4510" s="31"/>
      <c r="S4510" s="63"/>
      <c r="T4510" s="31"/>
      <c r="U4510" s="33"/>
      <c r="V4510" s="24"/>
      <c r="W4510" s="24"/>
      <c r="X4510" s="31"/>
      <c r="Y4510" s="31"/>
      <c r="Z4510" s="31"/>
      <c r="AA4510" s="31"/>
      <c r="AB4510" s="31"/>
      <c r="AC4510" s="31"/>
      <c r="AD4510" s="31"/>
    </row>
    <row r="4511" spans="1:30" x14ac:dyDescent="0.25">
      <c r="A4511" s="31"/>
      <c r="B4511" s="31"/>
      <c r="C4511" s="31"/>
      <c r="D4511" s="31"/>
      <c r="E4511" s="31"/>
      <c r="F4511" s="31"/>
      <c r="G4511" s="31"/>
      <c r="H4511" s="31"/>
      <c r="I4511" s="31"/>
      <c r="J4511" s="31"/>
      <c r="K4511" s="31"/>
      <c r="L4511" s="31"/>
      <c r="M4511" s="31"/>
      <c r="N4511" s="31"/>
      <c r="O4511" s="31"/>
      <c r="P4511" s="31"/>
      <c r="Q4511" s="31"/>
      <c r="R4511" s="31"/>
      <c r="S4511" s="63"/>
      <c r="T4511" s="31"/>
      <c r="U4511" s="33"/>
      <c r="V4511" s="24"/>
      <c r="W4511" s="24"/>
      <c r="X4511" s="31"/>
      <c r="Y4511" s="31"/>
      <c r="Z4511" s="31"/>
      <c r="AA4511" s="31"/>
      <c r="AB4511" s="31"/>
      <c r="AC4511" s="31"/>
      <c r="AD4511" s="31"/>
    </row>
    <row r="4512" spans="1:30" x14ac:dyDescent="0.25">
      <c r="A4512" s="31"/>
      <c r="B4512" s="31"/>
      <c r="C4512" s="31"/>
      <c r="D4512" s="31"/>
      <c r="E4512" s="31"/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31"/>
      <c r="Q4512" s="31"/>
      <c r="R4512" s="31"/>
      <c r="S4512" s="63"/>
      <c r="T4512" s="31"/>
      <c r="U4512" s="30"/>
      <c r="V4512" s="24"/>
      <c r="W4512" s="24"/>
      <c r="X4512" s="31"/>
      <c r="Y4512" s="31"/>
      <c r="Z4512" s="31"/>
      <c r="AA4512" s="31"/>
      <c r="AB4512" s="31"/>
      <c r="AC4512" s="31"/>
      <c r="AD4512" s="31"/>
    </row>
    <row r="4513" spans="1:30" x14ac:dyDescent="0.25">
      <c r="A4513" s="31"/>
      <c r="B4513" s="31"/>
      <c r="C4513" s="31"/>
      <c r="D4513" s="31"/>
      <c r="E4513" s="31"/>
      <c r="F4513" s="31"/>
      <c r="G4513" s="31"/>
      <c r="H4513" s="31"/>
      <c r="I4513" s="31"/>
      <c r="J4513" s="31"/>
      <c r="K4513" s="31"/>
      <c r="L4513" s="31"/>
      <c r="M4513" s="31"/>
      <c r="N4513" s="31"/>
      <c r="O4513" s="31"/>
      <c r="P4513" s="31"/>
      <c r="Q4513" s="31"/>
      <c r="R4513" s="31"/>
      <c r="S4513" s="63"/>
      <c r="T4513" s="31"/>
      <c r="U4513" s="33"/>
      <c r="V4513" s="24"/>
      <c r="W4513" s="24"/>
      <c r="X4513" s="31"/>
      <c r="Y4513" s="31"/>
      <c r="Z4513" s="31"/>
      <c r="AA4513" s="31"/>
      <c r="AB4513" s="31"/>
      <c r="AC4513" s="31"/>
      <c r="AD4513" s="31"/>
    </row>
    <row r="4514" spans="1:30" x14ac:dyDescent="0.25">
      <c r="A4514" s="31"/>
      <c r="B4514" s="31"/>
      <c r="C4514" s="31"/>
      <c r="D4514" s="31"/>
      <c r="E4514" s="31"/>
      <c r="F4514" s="31"/>
      <c r="G4514" s="31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  <c r="R4514" s="31"/>
      <c r="S4514" s="63"/>
      <c r="T4514" s="31"/>
      <c r="U4514" s="33"/>
      <c r="V4514" s="24"/>
      <c r="W4514" s="24"/>
      <c r="X4514" s="31"/>
      <c r="Y4514" s="31"/>
      <c r="Z4514" s="31"/>
      <c r="AA4514" s="31"/>
      <c r="AB4514" s="31"/>
      <c r="AC4514" s="31"/>
      <c r="AD4514" s="31"/>
    </row>
    <row r="4515" spans="1:30" x14ac:dyDescent="0.25">
      <c r="A4515" s="31"/>
      <c r="B4515" s="31"/>
      <c r="C4515" s="31"/>
      <c r="D4515" s="31"/>
      <c r="E4515" s="31"/>
      <c r="F4515" s="31"/>
      <c r="G4515" s="31"/>
      <c r="H4515" s="31"/>
      <c r="I4515" s="31"/>
      <c r="J4515" s="31"/>
      <c r="K4515" s="31"/>
      <c r="L4515" s="31"/>
      <c r="M4515" s="31"/>
      <c r="N4515" s="31"/>
      <c r="O4515" s="31"/>
      <c r="P4515" s="31"/>
      <c r="Q4515" s="31"/>
      <c r="R4515" s="31"/>
      <c r="S4515" s="63"/>
      <c r="T4515" s="31"/>
      <c r="U4515" s="30"/>
      <c r="V4515" s="24"/>
      <c r="W4515" s="24"/>
      <c r="X4515" s="31"/>
      <c r="Y4515" s="31"/>
      <c r="Z4515" s="31"/>
      <c r="AA4515" s="31"/>
      <c r="AB4515" s="31"/>
      <c r="AC4515" s="31"/>
      <c r="AD4515" s="31"/>
    </row>
    <row r="4516" spans="1:30" x14ac:dyDescent="0.25">
      <c r="A4516" s="31"/>
      <c r="B4516" s="31"/>
      <c r="C4516" s="31"/>
      <c r="D4516" s="31"/>
      <c r="E4516" s="31"/>
      <c r="F4516" s="31"/>
      <c r="G4516" s="31"/>
      <c r="H4516" s="31"/>
      <c r="I4516" s="31"/>
      <c r="J4516" s="31"/>
      <c r="K4516" s="31"/>
      <c r="L4516" s="31"/>
      <c r="M4516" s="31"/>
      <c r="N4516" s="31"/>
      <c r="O4516" s="31"/>
      <c r="P4516" s="31"/>
      <c r="Q4516" s="31"/>
      <c r="R4516" s="31"/>
      <c r="S4516" s="63"/>
      <c r="T4516" s="31"/>
      <c r="U4516" s="33"/>
      <c r="V4516" s="24"/>
      <c r="W4516" s="24"/>
      <c r="X4516" s="31"/>
      <c r="Y4516" s="31"/>
      <c r="Z4516" s="31"/>
      <c r="AA4516" s="31"/>
      <c r="AB4516" s="31"/>
      <c r="AC4516" s="31"/>
      <c r="AD4516" s="31"/>
    </row>
    <row r="4517" spans="1:30" x14ac:dyDescent="0.25">
      <c r="A4517" s="31"/>
      <c r="B4517" s="31"/>
      <c r="C4517" s="31"/>
      <c r="D4517" s="31"/>
      <c r="E4517" s="31"/>
      <c r="F4517" s="31"/>
      <c r="G4517" s="31"/>
      <c r="H4517" s="31"/>
      <c r="I4517" s="31"/>
      <c r="J4517" s="31"/>
      <c r="K4517" s="31"/>
      <c r="L4517" s="31"/>
      <c r="M4517" s="31"/>
      <c r="N4517" s="31"/>
      <c r="O4517" s="31"/>
      <c r="P4517" s="31"/>
      <c r="Q4517" s="31"/>
      <c r="R4517" s="31"/>
      <c r="S4517" s="63"/>
      <c r="T4517" s="31"/>
      <c r="U4517" s="33"/>
      <c r="V4517" s="24"/>
      <c r="W4517" s="24"/>
      <c r="X4517" s="31"/>
      <c r="Y4517" s="31"/>
      <c r="Z4517" s="31"/>
      <c r="AA4517" s="31"/>
      <c r="AB4517" s="31"/>
      <c r="AC4517" s="31"/>
      <c r="AD4517" s="31"/>
    </row>
    <row r="4518" spans="1:30" x14ac:dyDescent="0.25">
      <c r="A4518" s="31"/>
      <c r="B4518" s="31"/>
      <c r="C4518" s="31"/>
      <c r="D4518" s="31"/>
      <c r="E4518" s="31"/>
      <c r="F4518" s="31"/>
      <c r="G4518" s="31"/>
      <c r="H4518" s="31"/>
      <c r="I4518" s="31"/>
      <c r="J4518" s="31"/>
      <c r="K4518" s="31"/>
      <c r="L4518" s="31"/>
      <c r="M4518" s="31"/>
      <c r="N4518" s="31"/>
      <c r="O4518" s="31"/>
      <c r="P4518" s="31"/>
      <c r="Q4518" s="31"/>
      <c r="R4518" s="31"/>
      <c r="S4518" s="63"/>
      <c r="T4518" s="31"/>
      <c r="U4518" s="33"/>
      <c r="V4518" s="24"/>
      <c r="W4518" s="24"/>
      <c r="X4518" s="31"/>
      <c r="Y4518" s="31"/>
      <c r="Z4518" s="31"/>
      <c r="AA4518" s="31"/>
      <c r="AB4518" s="31"/>
      <c r="AC4518" s="31"/>
      <c r="AD4518" s="31"/>
    </row>
    <row r="4519" spans="1:30" x14ac:dyDescent="0.25">
      <c r="A4519" s="31"/>
      <c r="B4519" s="31"/>
      <c r="C4519" s="31"/>
      <c r="D4519" s="31"/>
      <c r="E4519" s="31"/>
      <c r="F4519" s="31"/>
      <c r="G4519" s="31"/>
      <c r="H4519" s="31"/>
      <c r="I4519" s="31"/>
      <c r="J4519" s="31"/>
      <c r="K4519" s="31"/>
      <c r="L4519" s="31"/>
      <c r="M4519" s="31"/>
      <c r="N4519" s="31"/>
      <c r="O4519" s="31"/>
      <c r="P4519" s="31"/>
      <c r="Q4519" s="31"/>
      <c r="R4519" s="31"/>
      <c r="S4519" s="63"/>
      <c r="T4519" s="31"/>
      <c r="U4519" s="33"/>
      <c r="V4519" s="24"/>
      <c r="W4519" s="24"/>
      <c r="X4519" s="31"/>
      <c r="Y4519" s="31"/>
      <c r="Z4519" s="31"/>
      <c r="AA4519" s="31"/>
      <c r="AB4519" s="31"/>
      <c r="AC4519" s="31"/>
      <c r="AD4519" s="31"/>
    </row>
    <row r="4520" spans="1:30" x14ac:dyDescent="0.25">
      <c r="A4520" s="31"/>
      <c r="B4520" s="31"/>
      <c r="C4520" s="31"/>
      <c r="D4520" s="31"/>
      <c r="E4520" s="31"/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63"/>
      <c r="T4520" s="31"/>
      <c r="U4520" s="33"/>
      <c r="V4520" s="24"/>
      <c r="W4520" s="24"/>
      <c r="X4520" s="31"/>
      <c r="Y4520" s="31"/>
      <c r="Z4520" s="31"/>
      <c r="AA4520" s="31"/>
      <c r="AB4520" s="31"/>
      <c r="AC4520" s="31"/>
      <c r="AD4520" s="31"/>
    </row>
    <row r="4521" spans="1:30" x14ac:dyDescent="0.25">
      <c r="A4521" s="31"/>
      <c r="B4521" s="31"/>
      <c r="C4521" s="31"/>
      <c r="D4521" s="31"/>
      <c r="E4521" s="31"/>
      <c r="F4521" s="31"/>
      <c r="G4521" s="31"/>
      <c r="H4521" s="31"/>
      <c r="I4521" s="31"/>
      <c r="J4521" s="31"/>
      <c r="K4521" s="31"/>
      <c r="L4521" s="31"/>
      <c r="M4521" s="31"/>
      <c r="N4521" s="31"/>
      <c r="O4521" s="31"/>
      <c r="P4521" s="31"/>
      <c r="Q4521" s="31"/>
      <c r="R4521" s="31"/>
      <c r="S4521" s="63"/>
      <c r="T4521" s="31"/>
      <c r="U4521" s="33"/>
      <c r="V4521" s="24"/>
      <c r="W4521" s="24"/>
      <c r="X4521" s="31"/>
      <c r="Y4521" s="31"/>
      <c r="Z4521" s="31"/>
      <c r="AA4521" s="31"/>
      <c r="AB4521" s="31"/>
      <c r="AC4521" s="31"/>
      <c r="AD4521" s="31"/>
    </row>
    <row r="4522" spans="1:30" x14ac:dyDescent="0.25">
      <c r="A4522" s="31"/>
      <c r="B4522" s="31"/>
      <c r="C4522" s="31"/>
      <c r="D4522" s="31"/>
      <c r="E4522" s="31"/>
      <c r="F4522" s="31"/>
      <c r="G4522" s="31"/>
      <c r="H4522" s="31"/>
      <c r="I4522" s="31"/>
      <c r="J4522" s="31"/>
      <c r="K4522" s="31"/>
      <c r="L4522" s="31"/>
      <c r="M4522" s="31"/>
      <c r="N4522" s="31"/>
      <c r="O4522" s="31"/>
      <c r="P4522" s="31"/>
      <c r="Q4522" s="31"/>
      <c r="R4522" s="31"/>
      <c r="S4522" s="63"/>
      <c r="T4522" s="31"/>
      <c r="U4522" s="33"/>
      <c r="V4522" s="24"/>
      <c r="W4522" s="24"/>
      <c r="X4522" s="31"/>
      <c r="Y4522" s="31"/>
      <c r="Z4522" s="31"/>
      <c r="AA4522" s="31"/>
      <c r="AB4522" s="31"/>
      <c r="AC4522" s="31"/>
      <c r="AD4522" s="31"/>
    </row>
    <row r="4523" spans="1:30" x14ac:dyDescent="0.25">
      <c r="A4523" s="31"/>
      <c r="B4523" s="31"/>
      <c r="C4523" s="31"/>
      <c r="D4523" s="31"/>
      <c r="E4523" s="31"/>
      <c r="F4523" s="31"/>
      <c r="G4523" s="31"/>
      <c r="H4523" s="31"/>
      <c r="I4523" s="31"/>
      <c r="J4523" s="31"/>
      <c r="K4523" s="31"/>
      <c r="L4523" s="31"/>
      <c r="M4523" s="31"/>
      <c r="N4523" s="31"/>
      <c r="O4523" s="31"/>
      <c r="P4523" s="31"/>
      <c r="Q4523" s="31"/>
      <c r="R4523" s="31"/>
      <c r="S4523" s="63"/>
      <c r="T4523" s="31"/>
      <c r="U4523" s="30"/>
      <c r="V4523" s="24"/>
      <c r="W4523" s="24"/>
      <c r="X4523" s="31"/>
      <c r="Y4523" s="31"/>
      <c r="Z4523" s="31"/>
      <c r="AA4523" s="31"/>
      <c r="AB4523" s="31"/>
      <c r="AC4523" s="31"/>
      <c r="AD4523" s="31"/>
    </row>
    <row r="4524" spans="1:30" x14ac:dyDescent="0.25">
      <c r="A4524" s="31"/>
      <c r="B4524" s="31"/>
      <c r="C4524" s="31"/>
      <c r="D4524" s="31"/>
      <c r="E4524" s="31"/>
      <c r="F4524" s="31"/>
      <c r="G4524" s="31"/>
      <c r="H4524" s="31"/>
      <c r="I4524" s="31"/>
      <c r="J4524" s="31"/>
      <c r="K4524" s="31"/>
      <c r="L4524" s="31"/>
      <c r="M4524" s="31"/>
      <c r="N4524" s="31"/>
      <c r="O4524" s="31"/>
      <c r="P4524" s="31"/>
      <c r="Q4524" s="31"/>
      <c r="R4524" s="31"/>
      <c r="S4524" s="63"/>
      <c r="T4524" s="31"/>
      <c r="U4524" s="30"/>
      <c r="V4524" s="24"/>
      <c r="W4524" s="24"/>
      <c r="X4524" s="31"/>
      <c r="Y4524" s="31"/>
      <c r="Z4524" s="31"/>
      <c r="AA4524" s="31"/>
      <c r="AB4524" s="31"/>
      <c r="AC4524" s="31"/>
      <c r="AD4524" s="31"/>
    </row>
    <row r="4525" spans="1:30" x14ac:dyDescent="0.25">
      <c r="A4525" s="31"/>
      <c r="B4525" s="31"/>
      <c r="C4525" s="31"/>
      <c r="D4525" s="31"/>
      <c r="E4525" s="31"/>
      <c r="F4525" s="31"/>
      <c r="G4525" s="31"/>
      <c r="H4525" s="31"/>
      <c r="I4525" s="31"/>
      <c r="J4525" s="31"/>
      <c r="K4525" s="31"/>
      <c r="L4525" s="31"/>
      <c r="M4525" s="31"/>
      <c r="N4525" s="31"/>
      <c r="O4525" s="31"/>
      <c r="P4525" s="31"/>
      <c r="Q4525" s="31"/>
      <c r="R4525" s="31"/>
      <c r="S4525" s="63"/>
      <c r="T4525" s="31"/>
      <c r="U4525" s="33"/>
      <c r="V4525" s="24"/>
      <c r="W4525" s="24"/>
      <c r="X4525" s="31"/>
      <c r="Y4525" s="31"/>
      <c r="Z4525" s="31"/>
      <c r="AA4525" s="31"/>
      <c r="AB4525" s="31"/>
      <c r="AC4525" s="31"/>
      <c r="AD4525" s="31"/>
    </row>
    <row r="4526" spans="1:30" x14ac:dyDescent="0.25">
      <c r="A4526" s="31"/>
      <c r="B4526" s="31"/>
      <c r="C4526" s="31"/>
      <c r="D4526" s="31"/>
      <c r="E4526" s="31"/>
      <c r="F4526" s="31"/>
      <c r="G4526" s="31"/>
      <c r="H4526" s="31"/>
      <c r="I4526" s="31"/>
      <c r="J4526" s="31"/>
      <c r="K4526" s="31"/>
      <c r="L4526" s="31"/>
      <c r="M4526" s="31"/>
      <c r="N4526" s="31"/>
      <c r="O4526" s="31"/>
      <c r="P4526" s="31"/>
      <c r="Q4526" s="31"/>
      <c r="R4526" s="31"/>
      <c r="S4526" s="63"/>
      <c r="T4526" s="31"/>
      <c r="U4526" s="30"/>
      <c r="V4526" s="24"/>
      <c r="W4526" s="24"/>
      <c r="X4526" s="31"/>
      <c r="Y4526" s="31"/>
      <c r="Z4526" s="31"/>
      <c r="AA4526" s="31"/>
      <c r="AB4526" s="31"/>
      <c r="AC4526" s="31"/>
      <c r="AD4526" s="31"/>
    </row>
    <row r="4527" spans="1:30" x14ac:dyDescent="0.25">
      <c r="A4527" s="31"/>
      <c r="B4527" s="31"/>
      <c r="C4527" s="31"/>
      <c r="D4527" s="31"/>
      <c r="E4527" s="31"/>
      <c r="F4527" s="31"/>
      <c r="G4527" s="31"/>
      <c r="H4527" s="31"/>
      <c r="I4527" s="31"/>
      <c r="J4527" s="31"/>
      <c r="K4527" s="31"/>
      <c r="L4527" s="31"/>
      <c r="M4527" s="31"/>
      <c r="N4527" s="31"/>
      <c r="O4527" s="31"/>
      <c r="P4527" s="31"/>
      <c r="Q4527" s="31"/>
      <c r="R4527" s="31"/>
      <c r="S4527" s="63"/>
      <c r="T4527" s="31"/>
      <c r="U4527" s="30"/>
      <c r="V4527" s="24"/>
      <c r="W4527" s="24"/>
      <c r="X4527" s="31"/>
      <c r="Y4527" s="31"/>
      <c r="Z4527" s="31"/>
      <c r="AA4527" s="31"/>
      <c r="AB4527" s="31"/>
      <c r="AC4527" s="31"/>
      <c r="AD4527" s="31"/>
    </row>
    <row r="4528" spans="1:30" x14ac:dyDescent="0.25">
      <c r="A4528" s="31"/>
      <c r="B4528" s="31"/>
      <c r="C4528" s="31"/>
      <c r="D4528" s="31"/>
      <c r="E4528" s="31"/>
      <c r="F4528" s="31"/>
      <c r="G4528" s="31"/>
      <c r="H4528" s="31"/>
      <c r="I4528" s="31"/>
      <c r="J4528" s="31"/>
      <c r="K4528" s="31"/>
      <c r="L4528" s="31"/>
      <c r="M4528" s="31"/>
      <c r="N4528" s="31"/>
      <c r="O4528" s="31"/>
      <c r="P4528" s="31"/>
      <c r="Q4528" s="31"/>
      <c r="R4528" s="31"/>
      <c r="S4528" s="63"/>
      <c r="T4528" s="31"/>
      <c r="U4528" s="30"/>
      <c r="V4528" s="24"/>
      <c r="W4528" s="24"/>
      <c r="X4528" s="31"/>
      <c r="Y4528" s="31"/>
      <c r="Z4528" s="31"/>
      <c r="AA4528" s="31"/>
      <c r="AB4528" s="31"/>
      <c r="AC4528" s="31"/>
      <c r="AD4528" s="31"/>
    </row>
    <row r="4529" spans="1:30" x14ac:dyDescent="0.25">
      <c r="A4529" s="31"/>
      <c r="B4529" s="31"/>
      <c r="C4529" s="31"/>
      <c r="D4529" s="31"/>
      <c r="E4529" s="31"/>
      <c r="F4529" s="31"/>
      <c r="G4529" s="31"/>
      <c r="H4529" s="31"/>
      <c r="I4529" s="31"/>
      <c r="J4529" s="31"/>
      <c r="K4529" s="31"/>
      <c r="L4529" s="31"/>
      <c r="M4529" s="31"/>
      <c r="N4529" s="31"/>
      <c r="O4529" s="31"/>
      <c r="P4529" s="31"/>
      <c r="Q4529" s="31"/>
      <c r="R4529" s="31"/>
      <c r="S4529" s="63"/>
      <c r="T4529" s="31"/>
      <c r="U4529" s="30"/>
      <c r="V4529" s="24"/>
      <c r="W4529" s="24"/>
      <c r="X4529" s="31"/>
      <c r="Y4529" s="31"/>
      <c r="Z4529" s="31"/>
      <c r="AA4529" s="31"/>
      <c r="AB4529" s="31"/>
      <c r="AC4529" s="31"/>
      <c r="AD4529" s="31"/>
    </row>
    <row r="4530" spans="1:30" x14ac:dyDescent="0.25">
      <c r="A4530" s="31"/>
      <c r="B4530" s="31"/>
      <c r="C4530" s="31"/>
      <c r="D4530" s="31"/>
      <c r="E4530" s="31"/>
      <c r="F4530" s="31"/>
      <c r="G4530" s="31"/>
      <c r="H4530" s="31"/>
      <c r="I4530" s="31"/>
      <c r="J4530" s="31"/>
      <c r="K4530" s="31"/>
      <c r="L4530" s="31"/>
      <c r="M4530" s="31"/>
      <c r="N4530" s="31"/>
      <c r="O4530" s="31"/>
      <c r="P4530" s="31"/>
      <c r="Q4530" s="31"/>
      <c r="R4530" s="31"/>
      <c r="S4530" s="63"/>
      <c r="T4530" s="31"/>
      <c r="U4530" s="30"/>
      <c r="V4530" s="24"/>
      <c r="W4530" s="24"/>
      <c r="X4530" s="31"/>
      <c r="Y4530" s="31"/>
      <c r="Z4530" s="31"/>
      <c r="AA4530" s="31"/>
      <c r="AB4530" s="31"/>
      <c r="AC4530" s="31"/>
      <c r="AD4530" s="31"/>
    </row>
    <row r="4531" spans="1:30" x14ac:dyDescent="0.25">
      <c r="A4531" s="31"/>
      <c r="B4531" s="31"/>
      <c r="C4531" s="31"/>
      <c r="D4531" s="31"/>
      <c r="E4531" s="31"/>
      <c r="F4531" s="31"/>
      <c r="G4531" s="31"/>
      <c r="H4531" s="31"/>
      <c r="I4531" s="31"/>
      <c r="J4531" s="31"/>
      <c r="K4531" s="31"/>
      <c r="L4531" s="31"/>
      <c r="M4531" s="31"/>
      <c r="N4531" s="31"/>
      <c r="O4531" s="31"/>
      <c r="P4531" s="31"/>
      <c r="Q4531" s="31"/>
      <c r="R4531" s="31"/>
      <c r="S4531" s="63"/>
      <c r="T4531" s="31"/>
      <c r="U4531" s="30"/>
      <c r="V4531" s="24"/>
      <c r="W4531" s="24"/>
      <c r="X4531" s="31"/>
      <c r="Y4531" s="31"/>
      <c r="Z4531" s="31"/>
      <c r="AA4531" s="31"/>
      <c r="AB4531" s="31"/>
      <c r="AC4531" s="31"/>
      <c r="AD4531" s="31"/>
    </row>
    <row r="4532" spans="1:30" x14ac:dyDescent="0.25">
      <c r="A4532" s="31"/>
      <c r="B4532" s="31"/>
      <c r="C4532" s="31"/>
      <c r="D4532" s="31"/>
      <c r="E4532" s="31"/>
      <c r="F4532" s="31"/>
      <c r="G4532" s="31"/>
      <c r="H4532" s="31"/>
      <c r="I4532" s="31"/>
      <c r="J4532" s="31"/>
      <c r="K4532" s="31"/>
      <c r="L4532" s="31"/>
      <c r="M4532" s="31"/>
      <c r="N4532" s="31"/>
      <c r="O4532" s="31"/>
      <c r="P4532" s="31"/>
      <c r="Q4532" s="31"/>
      <c r="R4532" s="31"/>
      <c r="S4532" s="63"/>
      <c r="T4532" s="31"/>
      <c r="U4532" s="30"/>
      <c r="V4532" s="24"/>
      <c r="W4532" s="24"/>
      <c r="X4532" s="31"/>
      <c r="Y4532" s="31"/>
      <c r="Z4532" s="31"/>
      <c r="AA4532" s="31"/>
      <c r="AB4532" s="31"/>
      <c r="AC4532" s="31"/>
      <c r="AD4532" s="31"/>
    </row>
    <row r="4533" spans="1:30" x14ac:dyDescent="0.25">
      <c r="A4533" s="31"/>
      <c r="B4533" s="31"/>
      <c r="C4533" s="31"/>
      <c r="D4533" s="31"/>
      <c r="E4533" s="31"/>
      <c r="F4533" s="31"/>
      <c r="G4533" s="31"/>
      <c r="H4533" s="31"/>
      <c r="I4533" s="31"/>
      <c r="J4533" s="31"/>
      <c r="K4533" s="31"/>
      <c r="L4533" s="31"/>
      <c r="M4533" s="31"/>
      <c r="N4533" s="31"/>
      <c r="O4533" s="31"/>
      <c r="P4533" s="31"/>
      <c r="Q4533" s="31"/>
      <c r="R4533" s="31"/>
      <c r="S4533" s="63"/>
      <c r="T4533" s="31"/>
      <c r="U4533" s="30"/>
      <c r="V4533" s="24"/>
      <c r="W4533" s="24"/>
      <c r="X4533" s="31"/>
      <c r="Y4533" s="31"/>
      <c r="Z4533" s="31"/>
      <c r="AA4533" s="31"/>
      <c r="AB4533" s="31"/>
      <c r="AC4533" s="31"/>
      <c r="AD4533" s="31"/>
    </row>
    <row r="4534" spans="1:30" x14ac:dyDescent="0.25">
      <c r="A4534" s="31"/>
      <c r="B4534" s="31"/>
      <c r="C4534" s="31"/>
      <c r="D4534" s="31"/>
      <c r="E4534" s="31"/>
      <c r="F4534" s="31"/>
      <c r="G4534" s="31"/>
      <c r="H4534" s="31"/>
      <c r="I4534" s="31"/>
      <c r="J4534" s="31"/>
      <c r="K4534" s="31"/>
      <c r="L4534" s="31"/>
      <c r="M4534" s="31"/>
      <c r="N4534" s="31"/>
      <c r="O4534" s="31"/>
      <c r="P4534" s="31"/>
      <c r="Q4534" s="31"/>
      <c r="R4534" s="31"/>
      <c r="S4534" s="63"/>
      <c r="T4534" s="31"/>
      <c r="U4534" s="30"/>
      <c r="V4534" s="24"/>
      <c r="W4534" s="24"/>
      <c r="X4534" s="31"/>
      <c r="Y4534" s="31"/>
      <c r="Z4534" s="31"/>
      <c r="AA4534" s="31"/>
      <c r="AB4534" s="31"/>
      <c r="AC4534" s="31"/>
      <c r="AD4534" s="31"/>
    </row>
    <row r="4535" spans="1:30" x14ac:dyDescent="0.25">
      <c r="A4535" s="31"/>
      <c r="B4535" s="31"/>
      <c r="C4535" s="31"/>
      <c r="D4535" s="31"/>
      <c r="E4535" s="31"/>
      <c r="F4535" s="31"/>
      <c r="G4535" s="31"/>
      <c r="H4535" s="31"/>
      <c r="I4535" s="31"/>
      <c r="J4535" s="31"/>
      <c r="K4535" s="31"/>
      <c r="L4535" s="31"/>
      <c r="M4535" s="31"/>
      <c r="N4535" s="31"/>
      <c r="O4535" s="31"/>
      <c r="P4535" s="31"/>
      <c r="Q4535" s="31"/>
      <c r="R4535" s="31"/>
      <c r="S4535" s="63"/>
      <c r="T4535" s="31"/>
      <c r="U4535" s="33"/>
      <c r="V4535" s="24"/>
      <c r="W4535" s="24"/>
      <c r="X4535" s="31"/>
      <c r="Y4535" s="31"/>
      <c r="Z4535" s="31"/>
      <c r="AA4535" s="31"/>
      <c r="AB4535" s="31"/>
      <c r="AC4535" s="31"/>
      <c r="AD4535" s="31"/>
    </row>
    <row r="4536" spans="1:30" x14ac:dyDescent="0.25">
      <c r="A4536" s="31"/>
      <c r="B4536" s="31"/>
      <c r="C4536" s="31"/>
      <c r="D4536" s="31"/>
      <c r="E4536" s="31"/>
      <c r="F4536" s="31"/>
      <c r="G4536" s="31"/>
      <c r="H4536" s="31"/>
      <c r="I4536" s="31"/>
      <c r="J4536" s="31"/>
      <c r="K4536" s="31"/>
      <c r="L4536" s="31"/>
      <c r="M4536" s="31"/>
      <c r="N4536" s="31"/>
      <c r="O4536" s="31"/>
      <c r="P4536" s="31"/>
      <c r="Q4536" s="31"/>
      <c r="R4536" s="31"/>
      <c r="S4536" s="63"/>
      <c r="T4536" s="31"/>
      <c r="U4536" s="30"/>
      <c r="V4536" s="24"/>
      <c r="W4536" s="24"/>
      <c r="X4536" s="31"/>
      <c r="Y4536" s="31"/>
      <c r="Z4536" s="31"/>
      <c r="AA4536" s="31"/>
      <c r="AB4536" s="31"/>
      <c r="AC4536" s="31"/>
      <c r="AD4536" s="31"/>
    </row>
    <row r="4537" spans="1:30" x14ac:dyDescent="0.25">
      <c r="A4537" s="31"/>
      <c r="B4537" s="31"/>
      <c r="C4537" s="31"/>
      <c r="D4537" s="31"/>
      <c r="E4537" s="31"/>
      <c r="F4537" s="31"/>
      <c r="G4537" s="31"/>
      <c r="H4537" s="31"/>
      <c r="I4537" s="31"/>
      <c r="J4537" s="31"/>
      <c r="K4537" s="31"/>
      <c r="L4537" s="31"/>
      <c r="M4537" s="31"/>
      <c r="N4537" s="31"/>
      <c r="O4537" s="31"/>
      <c r="P4537" s="31"/>
      <c r="Q4537" s="31"/>
      <c r="R4537" s="31"/>
      <c r="S4537" s="63"/>
      <c r="T4537" s="31"/>
      <c r="U4537" s="33"/>
      <c r="V4537" s="24"/>
      <c r="W4537" s="24"/>
      <c r="X4537" s="31"/>
      <c r="Y4537" s="31"/>
      <c r="Z4537" s="31"/>
      <c r="AA4537" s="31"/>
      <c r="AB4537" s="31"/>
      <c r="AC4537" s="31"/>
      <c r="AD4537" s="31"/>
    </row>
    <row r="4538" spans="1:30" x14ac:dyDescent="0.25">
      <c r="A4538" s="31"/>
      <c r="B4538" s="31"/>
      <c r="C4538" s="31"/>
      <c r="D4538" s="31"/>
      <c r="E4538" s="31"/>
      <c r="F4538" s="31"/>
      <c r="G4538" s="31"/>
      <c r="H4538" s="31"/>
      <c r="I4538" s="31"/>
      <c r="J4538" s="31"/>
      <c r="K4538" s="31"/>
      <c r="L4538" s="31"/>
      <c r="M4538" s="31"/>
      <c r="N4538" s="31"/>
      <c r="O4538" s="31"/>
      <c r="P4538" s="31"/>
      <c r="Q4538" s="31"/>
      <c r="R4538" s="31"/>
      <c r="S4538" s="63"/>
      <c r="T4538" s="31"/>
      <c r="U4538" s="30"/>
      <c r="V4538" s="24"/>
      <c r="W4538" s="24"/>
      <c r="X4538" s="31"/>
      <c r="Y4538" s="31"/>
      <c r="Z4538" s="31"/>
      <c r="AA4538" s="31"/>
      <c r="AB4538" s="31"/>
      <c r="AC4538" s="31"/>
      <c r="AD4538" s="31"/>
    </row>
    <row r="4539" spans="1:30" x14ac:dyDescent="0.25">
      <c r="A4539" s="31"/>
      <c r="B4539" s="31"/>
      <c r="C4539" s="31"/>
      <c r="D4539" s="31"/>
      <c r="E4539" s="31"/>
      <c r="F4539" s="31"/>
      <c r="G4539" s="31"/>
      <c r="H4539" s="31"/>
      <c r="I4539" s="31"/>
      <c r="J4539" s="31"/>
      <c r="K4539" s="31"/>
      <c r="L4539" s="31"/>
      <c r="M4539" s="31"/>
      <c r="N4539" s="31"/>
      <c r="O4539" s="31"/>
      <c r="P4539" s="31"/>
      <c r="Q4539" s="31"/>
      <c r="R4539" s="31"/>
      <c r="S4539" s="63"/>
      <c r="T4539" s="31"/>
      <c r="U4539" s="30"/>
      <c r="V4539" s="24"/>
      <c r="W4539" s="24"/>
      <c r="X4539" s="31"/>
      <c r="Y4539" s="31"/>
      <c r="Z4539" s="31"/>
      <c r="AA4539" s="31"/>
      <c r="AB4539" s="31"/>
      <c r="AC4539" s="31"/>
      <c r="AD4539" s="31"/>
    </row>
    <row r="4540" spans="1:30" x14ac:dyDescent="0.25">
      <c r="A4540" s="31"/>
      <c r="B4540" s="31"/>
      <c r="C4540" s="31"/>
      <c r="D4540" s="31"/>
      <c r="E4540" s="31"/>
      <c r="F4540" s="31"/>
      <c r="G4540" s="31"/>
      <c r="H4540" s="31"/>
      <c r="I4540" s="31"/>
      <c r="J4540" s="31"/>
      <c r="K4540" s="31"/>
      <c r="L4540" s="31"/>
      <c r="M4540" s="31"/>
      <c r="N4540" s="31"/>
      <c r="O4540" s="31"/>
      <c r="P4540" s="31"/>
      <c r="Q4540" s="31"/>
      <c r="R4540" s="31"/>
      <c r="S4540" s="63"/>
      <c r="T4540" s="31"/>
      <c r="U4540" s="30"/>
      <c r="V4540" s="24"/>
      <c r="W4540" s="24"/>
      <c r="X4540" s="31"/>
      <c r="Y4540" s="31"/>
      <c r="Z4540" s="31"/>
      <c r="AA4540" s="31"/>
      <c r="AB4540" s="31"/>
      <c r="AC4540" s="31"/>
      <c r="AD4540" s="31"/>
    </row>
    <row r="4541" spans="1:30" x14ac:dyDescent="0.25">
      <c r="A4541" s="31"/>
      <c r="B4541" s="31"/>
      <c r="C4541" s="31"/>
      <c r="D4541" s="31"/>
      <c r="E4541" s="31"/>
      <c r="F4541" s="31"/>
      <c r="G4541" s="31"/>
      <c r="H4541" s="31"/>
      <c r="I4541" s="31"/>
      <c r="J4541" s="31"/>
      <c r="K4541" s="31"/>
      <c r="L4541" s="31"/>
      <c r="M4541" s="31"/>
      <c r="N4541" s="31"/>
      <c r="O4541" s="31"/>
      <c r="P4541" s="31"/>
      <c r="Q4541" s="31"/>
      <c r="R4541" s="31"/>
      <c r="S4541" s="63"/>
      <c r="T4541" s="31"/>
      <c r="U4541" s="30"/>
      <c r="V4541" s="24"/>
      <c r="W4541" s="24"/>
      <c r="X4541" s="31"/>
      <c r="Y4541" s="31"/>
      <c r="Z4541" s="31"/>
      <c r="AA4541" s="31"/>
      <c r="AB4541" s="31"/>
      <c r="AC4541" s="31"/>
      <c r="AD4541" s="31"/>
    </row>
    <row r="4542" spans="1:30" x14ac:dyDescent="0.25">
      <c r="A4542" s="31"/>
      <c r="B4542" s="31"/>
      <c r="C4542" s="31"/>
      <c r="D4542" s="31"/>
      <c r="E4542" s="31"/>
      <c r="F4542" s="31"/>
      <c r="G4542" s="31"/>
      <c r="H4542" s="31"/>
      <c r="I4542" s="31"/>
      <c r="J4542" s="31"/>
      <c r="K4542" s="31"/>
      <c r="L4542" s="31"/>
      <c r="M4542" s="31"/>
      <c r="N4542" s="31"/>
      <c r="O4542" s="31"/>
      <c r="P4542" s="31"/>
      <c r="Q4542" s="31"/>
      <c r="R4542" s="31"/>
      <c r="S4542" s="63"/>
      <c r="T4542" s="31"/>
      <c r="U4542" s="30"/>
      <c r="V4542" s="24"/>
      <c r="W4542" s="24"/>
      <c r="X4542" s="31"/>
      <c r="Y4542" s="31"/>
      <c r="Z4542" s="31"/>
      <c r="AA4542" s="31"/>
      <c r="AB4542" s="31"/>
      <c r="AC4542" s="31"/>
      <c r="AD4542" s="31"/>
    </row>
    <row r="4543" spans="1:30" x14ac:dyDescent="0.25">
      <c r="A4543" s="31"/>
      <c r="B4543" s="31"/>
      <c r="C4543" s="31"/>
      <c r="D4543" s="31"/>
      <c r="E4543" s="31"/>
      <c r="F4543" s="31"/>
      <c r="G4543" s="31"/>
      <c r="H4543" s="31"/>
      <c r="I4543" s="31"/>
      <c r="J4543" s="31"/>
      <c r="K4543" s="31"/>
      <c r="L4543" s="31"/>
      <c r="M4543" s="31"/>
      <c r="N4543" s="31"/>
      <c r="O4543" s="31"/>
      <c r="P4543" s="31"/>
      <c r="Q4543" s="31"/>
      <c r="R4543" s="31"/>
      <c r="S4543" s="63"/>
      <c r="T4543" s="31"/>
      <c r="U4543" s="30"/>
      <c r="V4543" s="24"/>
      <c r="W4543" s="24"/>
      <c r="X4543" s="31"/>
      <c r="Y4543" s="31"/>
      <c r="Z4543" s="31"/>
      <c r="AA4543" s="31"/>
      <c r="AB4543" s="31"/>
      <c r="AC4543" s="31"/>
      <c r="AD4543" s="31"/>
    </row>
    <row r="4544" spans="1:30" x14ac:dyDescent="0.25">
      <c r="A4544" s="31"/>
      <c r="B4544" s="31"/>
      <c r="C4544" s="31"/>
      <c r="D4544" s="31"/>
      <c r="E4544" s="31"/>
      <c r="F4544" s="31"/>
      <c r="G4544" s="31"/>
      <c r="H4544" s="31"/>
      <c r="I4544" s="31"/>
      <c r="J4544" s="31"/>
      <c r="K4544" s="31"/>
      <c r="L4544" s="31"/>
      <c r="M4544" s="31"/>
      <c r="N4544" s="31"/>
      <c r="O4544" s="31"/>
      <c r="P4544" s="31"/>
      <c r="Q4544" s="31"/>
      <c r="R4544" s="31"/>
      <c r="S4544" s="63"/>
      <c r="T4544" s="31"/>
      <c r="U4544" s="30"/>
      <c r="V4544" s="24"/>
      <c r="W4544" s="24"/>
      <c r="X4544" s="31"/>
      <c r="Y4544" s="31"/>
      <c r="Z4544" s="31"/>
      <c r="AA4544" s="31"/>
      <c r="AB4544" s="31"/>
      <c r="AC4544" s="31"/>
      <c r="AD4544" s="31"/>
    </row>
    <row r="4545" spans="1:30" x14ac:dyDescent="0.25">
      <c r="A4545" s="31"/>
      <c r="B4545" s="31"/>
      <c r="C4545" s="31"/>
      <c r="D4545" s="31"/>
      <c r="E4545" s="31"/>
      <c r="F4545" s="31"/>
      <c r="G4545" s="31"/>
      <c r="H4545" s="31"/>
      <c r="I4545" s="31"/>
      <c r="J4545" s="31"/>
      <c r="K4545" s="31"/>
      <c r="L4545" s="31"/>
      <c r="M4545" s="31"/>
      <c r="N4545" s="31"/>
      <c r="O4545" s="31"/>
      <c r="P4545" s="31"/>
      <c r="Q4545" s="31"/>
      <c r="R4545" s="31"/>
      <c r="S4545" s="63"/>
      <c r="T4545" s="31"/>
      <c r="U4545" s="30"/>
      <c r="V4545" s="24"/>
      <c r="W4545" s="24"/>
      <c r="X4545" s="31"/>
      <c r="Y4545" s="31"/>
      <c r="Z4545" s="31"/>
      <c r="AA4545" s="31"/>
      <c r="AB4545" s="31"/>
      <c r="AC4545" s="31"/>
      <c r="AD4545" s="31"/>
    </row>
    <row r="4546" spans="1:30" x14ac:dyDescent="0.25">
      <c r="A4546" s="31"/>
      <c r="B4546" s="31"/>
      <c r="C4546" s="31"/>
      <c r="D4546" s="31"/>
      <c r="E4546" s="31"/>
      <c r="F4546" s="31"/>
      <c r="G4546" s="31"/>
      <c r="H4546" s="31"/>
      <c r="I4546" s="31"/>
      <c r="J4546" s="31"/>
      <c r="K4546" s="31"/>
      <c r="L4546" s="31"/>
      <c r="M4546" s="31"/>
      <c r="N4546" s="31"/>
      <c r="O4546" s="31"/>
      <c r="P4546" s="31"/>
      <c r="Q4546" s="31"/>
      <c r="R4546" s="31"/>
      <c r="S4546" s="63"/>
      <c r="T4546" s="31"/>
      <c r="U4546" s="33"/>
      <c r="V4546" s="24"/>
      <c r="W4546" s="24"/>
      <c r="X4546" s="31"/>
      <c r="Y4546" s="31"/>
      <c r="Z4546" s="31"/>
      <c r="AA4546" s="31"/>
      <c r="AB4546" s="31"/>
      <c r="AC4546" s="31"/>
      <c r="AD4546" s="31"/>
    </row>
    <row r="4547" spans="1:30" x14ac:dyDescent="0.25">
      <c r="A4547" s="31"/>
      <c r="B4547" s="31"/>
      <c r="C4547" s="31"/>
      <c r="D4547" s="31"/>
      <c r="E4547" s="31"/>
      <c r="F4547" s="31"/>
      <c r="G4547" s="31"/>
      <c r="H4547" s="31"/>
      <c r="I4547" s="31"/>
      <c r="J4547" s="31"/>
      <c r="K4547" s="31"/>
      <c r="L4547" s="31"/>
      <c r="M4547" s="31"/>
      <c r="N4547" s="31"/>
      <c r="O4547" s="31"/>
      <c r="P4547" s="31"/>
      <c r="Q4547" s="31"/>
      <c r="R4547" s="31"/>
      <c r="S4547" s="63"/>
      <c r="T4547" s="31"/>
      <c r="U4547" s="30"/>
      <c r="V4547" s="24"/>
      <c r="W4547" s="24"/>
      <c r="X4547" s="31"/>
      <c r="Y4547" s="31"/>
      <c r="Z4547" s="31"/>
      <c r="AA4547" s="31"/>
      <c r="AB4547" s="31"/>
      <c r="AC4547" s="31"/>
      <c r="AD4547" s="31"/>
    </row>
    <row r="4548" spans="1:30" x14ac:dyDescent="0.25">
      <c r="A4548" s="31"/>
      <c r="B4548" s="31"/>
      <c r="C4548" s="31"/>
      <c r="D4548" s="31"/>
      <c r="E4548" s="31"/>
      <c r="F4548" s="31"/>
      <c r="G4548" s="31"/>
      <c r="H4548" s="31"/>
      <c r="I4548" s="31"/>
      <c r="J4548" s="31"/>
      <c r="K4548" s="31"/>
      <c r="L4548" s="31"/>
      <c r="M4548" s="31"/>
      <c r="N4548" s="31"/>
      <c r="O4548" s="31"/>
      <c r="P4548" s="31"/>
      <c r="Q4548" s="31"/>
      <c r="R4548" s="31"/>
      <c r="S4548" s="63"/>
      <c r="T4548" s="31"/>
      <c r="U4548" s="30"/>
      <c r="V4548" s="24"/>
      <c r="W4548" s="24"/>
      <c r="X4548" s="31"/>
      <c r="Y4548" s="31"/>
      <c r="Z4548" s="31"/>
      <c r="AA4548" s="31"/>
      <c r="AB4548" s="31"/>
      <c r="AC4548" s="31"/>
      <c r="AD4548" s="31"/>
    </row>
    <row r="4549" spans="1:30" x14ac:dyDescent="0.25">
      <c r="A4549" s="31"/>
      <c r="B4549" s="31"/>
      <c r="C4549" s="31"/>
      <c r="D4549" s="31"/>
      <c r="E4549" s="31"/>
      <c r="F4549" s="31"/>
      <c r="G4549" s="31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  <c r="R4549" s="31"/>
      <c r="S4549" s="63"/>
      <c r="T4549" s="31"/>
      <c r="U4549" s="30"/>
      <c r="V4549" s="24"/>
      <c r="W4549" s="24"/>
      <c r="X4549" s="31"/>
      <c r="Y4549" s="31"/>
      <c r="Z4549" s="31"/>
      <c r="AA4549" s="31"/>
      <c r="AB4549" s="31"/>
      <c r="AC4549" s="31"/>
      <c r="AD4549" s="31"/>
    </row>
    <row r="4550" spans="1:30" x14ac:dyDescent="0.25">
      <c r="A4550" s="31"/>
      <c r="B4550" s="31"/>
      <c r="C4550" s="31"/>
      <c r="D4550" s="31"/>
      <c r="E4550" s="31"/>
      <c r="F4550" s="31"/>
      <c r="G4550" s="31"/>
      <c r="H4550" s="31"/>
      <c r="I4550" s="31"/>
      <c r="J4550" s="31"/>
      <c r="K4550" s="31"/>
      <c r="L4550" s="31"/>
      <c r="M4550" s="31"/>
      <c r="N4550" s="31"/>
      <c r="O4550" s="31"/>
      <c r="P4550" s="31"/>
      <c r="Q4550" s="31"/>
      <c r="R4550" s="31"/>
      <c r="S4550" s="63"/>
      <c r="T4550" s="31"/>
      <c r="U4550" s="30"/>
      <c r="V4550" s="24"/>
      <c r="W4550" s="24"/>
      <c r="X4550" s="31"/>
      <c r="Y4550" s="31"/>
      <c r="Z4550" s="31"/>
      <c r="AA4550" s="31"/>
      <c r="AB4550" s="31"/>
      <c r="AC4550" s="31"/>
      <c r="AD4550" s="31"/>
    </row>
    <row r="4551" spans="1:30" x14ac:dyDescent="0.25">
      <c r="A4551" s="31"/>
      <c r="B4551" s="31"/>
      <c r="C4551" s="31"/>
      <c r="D4551" s="31"/>
      <c r="E4551" s="31"/>
      <c r="F4551" s="31"/>
      <c r="G4551" s="31"/>
      <c r="H4551" s="31"/>
      <c r="I4551" s="31"/>
      <c r="J4551" s="31"/>
      <c r="K4551" s="31"/>
      <c r="L4551" s="31"/>
      <c r="M4551" s="31"/>
      <c r="N4551" s="31"/>
      <c r="O4551" s="31"/>
      <c r="P4551" s="31"/>
      <c r="Q4551" s="31"/>
      <c r="R4551" s="31"/>
      <c r="S4551" s="63"/>
      <c r="T4551" s="31"/>
      <c r="U4551" s="30"/>
      <c r="V4551" s="24"/>
      <c r="W4551" s="24"/>
      <c r="X4551" s="31"/>
      <c r="Y4551" s="31"/>
      <c r="Z4551" s="31"/>
      <c r="AA4551" s="31"/>
      <c r="AB4551" s="31"/>
      <c r="AC4551" s="31"/>
      <c r="AD4551" s="31"/>
    </row>
    <row r="4552" spans="1:30" x14ac:dyDescent="0.25">
      <c r="A4552" s="31"/>
      <c r="B4552" s="31"/>
      <c r="C4552" s="31"/>
      <c r="D4552" s="31"/>
      <c r="E4552" s="31"/>
      <c r="F4552" s="31"/>
      <c r="G4552" s="31"/>
      <c r="H4552" s="31"/>
      <c r="I4552" s="31"/>
      <c r="J4552" s="31"/>
      <c r="K4552" s="31"/>
      <c r="L4552" s="31"/>
      <c r="M4552" s="31"/>
      <c r="N4552" s="31"/>
      <c r="O4552" s="31"/>
      <c r="P4552" s="31"/>
      <c r="Q4552" s="31"/>
      <c r="R4552" s="31"/>
      <c r="S4552" s="63"/>
      <c r="T4552" s="31"/>
      <c r="U4552" s="30"/>
      <c r="V4552" s="24"/>
      <c r="W4552" s="24"/>
      <c r="X4552" s="31"/>
      <c r="Y4552" s="31"/>
      <c r="Z4552" s="31"/>
      <c r="AA4552" s="31"/>
      <c r="AB4552" s="31"/>
      <c r="AC4552" s="31"/>
      <c r="AD4552" s="31"/>
    </row>
    <row r="4553" spans="1:30" x14ac:dyDescent="0.25">
      <c r="A4553" s="31"/>
      <c r="B4553" s="31"/>
      <c r="C4553" s="31"/>
      <c r="D4553" s="31"/>
      <c r="E4553" s="31"/>
      <c r="F4553" s="31"/>
      <c r="G4553" s="31"/>
      <c r="H4553" s="31"/>
      <c r="I4553" s="31"/>
      <c r="J4553" s="31"/>
      <c r="K4553" s="31"/>
      <c r="L4553" s="31"/>
      <c r="M4553" s="31"/>
      <c r="N4553" s="31"/>
      <c r="O4553" s="31"/>
      <c r="P4553" s="31"/>
      <c r="Q4553" s="31"/>
      <c r="R4553" s="31"/>
      <c r="S4553" s="63"/>
      <c r="T4553" s="31"/>
      <c r="U4553" s="30"/>
      <c r="V4553" s="24"/>
      <c r="W4553" s="24"/>
      <c r="X4553" s="31"/>
      <c r="Y4553" s="31"/>
      <c r="Z4553" s="31"/>
      <c r="AA4553" s="31"/>
      <c r="AB4553" s="31"/>
      <c r="AC4553" s="31"/>
      <c r="AD4553" s="31"/>
    </row>
    <row r="4554" spans="1:30" x14ac:dyDescent="0.25">
      <c r="A4554" s="31"/>
      <c r="B4554" s="31"/>
      <c r="C4554" s="31"/>
      <c r="D4554" s="31"/>
      <c r="E4554" s="31"/>
      <c r="F4554" s="31"/>
      <c r="G4554" s="31"/>
      <c r="H4554" s="31"/>
      <c r="I4554" s="31"/>
      <c r="J4554" s="31"/>
      <c r="K4554" s="31"/>
      <c r="L4554" s="31"/>
      <c r="M4554" s="31"/>
      <c r="N4554" s="31"/>
      <c r="O4554" s="31"/>
      <c r="P4554" s="31"/>
      <c r="Q4554" s="31"/>
      <c r="R4554" s="31"/>
      <c r="S4554" s="63"/>
      <c r="T4554" s="31"/>
      <c r="U4554" s="30"/>
      <c r="V4554" s="24"/>
      <c r="W4554" s="24"/>
      <c r="X4554" s="31"/>
      <c r="Y4554" s="31"/>
      <c r="Z4554" s="31"/>
      <c r="AA4554" s="31"/>
      <c r="AB4554" s="31"/>
      <c r="AC4554" s="31"/>
      <c r="AD4554" s="31"/>
    </row>
    <row r="4555" spans="1:30" x14ac:dyDescent="0.25">
      <c r="A4555" s="31"/>
      <c r="B4555" s="31"/>
      <c r="C4555" s="31"/>
      <c r="D4555" s="31"/>
      <c r="E4555" s="31"/>
      <c r="F4555" s="31"/>
      <c r="G4555" s="31"/>
      <c r="H4555" s="31"/>
      <c r="I4555" s="31"/>
      <c r="J4555" s="31"/>
      <c r="K4555" s="31"/>
      <c r="L4555" s="31"/>
      <c r="M4555" s="31"/>
      <c r="N4555" s="31"/>
      <c r="O4555" s="31"/>
      <c r="P4555" s="31"/>
      <c r="Q4555" s="31"/>
      <c r="R4555" s="31"/>
      <c r="S4555" s="63"/>
      <c r="T4555" s="31"/>
      <c r="U4555" s="30"/>
      <c r="V4555" s="24"/>
      <c r="W4555" s="24"/>
      <c r="X4555" s="31"/>
      <c r="Y4555" s="31"/>
      <c r="Z4555" s="31"/>
      <c r="AA4555" s="31"/>
      <c r="AB4555" s="31"/>
      <c r="AC4555" s="31"/>
      <c r="AD4555" s="31"/>
    </row>
    <row r="4556" spans="1:30" x14ac:dyDescent="0.25">
      <c r="A4556" s="31"/>
      <c r="B4556" s="31"/>
      <c r="C4556" s="31"/>
      <c r="D4556" s="31"/>
      <c r="E4556" s="31"/>
      <c r="F4556" s="31"/>
      <c r="G4556" s="31"/>
      <c r="H4556" s="31"/>
      <c r="I4556" s="31"/>
      <c r="J4556" s="31"/>
      <c r="K4556" s="31"/>
      <c r="L4556" s="31"/>
      <c r="M4556" s="31"/>
      <c r="N4556" s="31"/>
      <c r="O4556" s="31"/>
      <c r="P4556" s="31"/>
      <c r="Q4556" s="31"/>
      <c r="R4556" s="31"/>
      <c r="S4556" s="63"/>
      <c r="T4556" s="31"/>
      <c r="U4556" s="30"/>
      <c r="V4556" s="24"/>
      <c r="W4556" s="24"/>
      <c r="X4556" s="31"/>
      <c r="Y4556" s="31"/>
      <c r="Z4556" s="31"/>
      <c r="AA4556" s="31"/>
      <c r="AB4556" s="31"/>
      <c r="AC4556" s="31"/>
      <c r="AD4556" s="31"/>
    </row>
    <row r="4557" spans="1:30" x14ac:dyDescent="0.25">
      <c r="A4557" s="31"/>
      <c r="B4557" s="31"/>
      <c r="C4557" s="31"/>
      <c r="D4557" s="31"/>
      <c r="E4557" s="31"/>
      <c r="F4557" s="31"/>
      <c r="G4557" s="31"/>
      <c r="H4557" s="31"/>
      <c r="I4557" s="31"/>
      <c r="J4557" s="31"/>
      <c r="K4557" s="31"/>
      <c r="L4557" s="31"/>
      <c r="M4557" s="31"/>
      <c r="N4557" s="31"/>
      <c r="O4557" s="31"/>
      <c r="P4557" s="31"/>
      <c r="Q4557" s="31"/>
      <c r="R4557" s="31"/>
      <c r="S4557" s="63"/>
      <c r="T4557" s="31"/>
      <c r="U4557" s="34"/>
      <c r="V4557" s="24"/>
      <c r="W4557" s="24"/>
      <c r="X4557" s="31"/>
      <c r="Y4557" s="31"/>
      <c r="Z4557" s="31"/>
      <c r="AA4557" s="31"/>
      <c r="AB4557" s="31"/>
      <c r="AC4557" s="31"/>
      <c r="AD4557" s="31"/>
    </row>
    <row r="4558" spans="1:30" x14ac:dyDescent="0.25">
      <c r="A4558" s="31"/>
      <c r="B4558" s="31"/>
      <c r="C4558" s="31"/>
      <c r="D4558" s="31"/>
      <c r="E4558" s="31"/>
      <c r="F4558" s="31"/>
      <c r="G4558" s="31"/>
      <c r="H4558" s="31"/>
      <c r="I4558" s="31"/>
      <c r="J4558" s="31"/>
      <c r="K4558" s="31"/>
      <c r="L4558" s="31"/>
      <c r="M4558" s="31"/>
      <c r="N4558" s="31"/>
      <c r="O4558" s="31"/>
      <c r="P4558" s="31"/>
      <c r="Q4558" s="31"/>
      <c r="R4558" s="31"/>
      <c r="S4558" s="63"/>
      <c r="T4558" s="31"/>
      <c r="U4558" s="30"/>
      <c r="V4558" s="24"/>
      <c r="W4558" s="24"/>
      <c r="X4558" s="31"/>
      <c r="Y4558" s="31"/>
      <c r="Z4558" s="31"/>
      <c r="AA4558" s="31"/>
      <c r="AB4558" s="31"/>
      <c r="AC4558" s="31"/>
      <c r="AD4558" s="31"/>
    </row>
    <row r="4559" spans="1:30" x14ac:dyDescent="0.25">
      <c r="A4559" s="31"/>
      <c r="B4559" s="31"/>
      <c r="C4559" s="31"/>
      <c r="D4559" s="31"/>
      <c r="E4559" s="31"/>
      <c r="F4559" s="31"/>
      <c r="G4559" s="31"/>
      <c r="H4559" s="31"/>
      <c r="I4559" s="31"/>
      <c r="J4559" s="31"/>
      <c r="K4559" s="31"/>
      <c r="L4559" s="31"/>
      <c r="M4559" s="31"/>
      <c r="N4559" s="31"/>
      <c r="O4559" s="31"/>
      <c r="P4559" s="31"/>
      <c r="Q4559" s="31"/>
      <c r="R4559" s="31"/>
      <c r="S4559" s="63"/>
      <c r="T4559" s="31"/>
      <c r="U4559" s="30"/>
      <c r="V4559" s="24"/>
      <c r="W4559" s="24"/>
      <c r="X4559" s="31"/>
      <c r="Y4559" s="31"/>
      <c r="Z4559" s="31"/>
      <c r="AA4559" s="31"/>
      <c r="AB4559" s="31"/>
      <c r="AC4559" s="31"/>
      <c r="AD4559" s="31"/>
    </row>
    <row r="4560" spans="1:30" x14ac:dyDescent="0.25">
      <c r="A4560" s="31"/>
      <c r="B4560" s="31"/>
      <c r="C4560" s="31"/>
      <c r="D4560" s="31"/>
      <c r="E4560" s="31"/>
      <c r="F4560" s="31"/>
      <c r="G4560" s="31"/>
      <c r="H4560" s="31"/>
      <c r="I4560" s="31"/>
      <c r="J4560" s="31"/>
      <c r="K4560" s="31"/>
      <c r="L4560" s="31"/>
      <c r="M4560" s="31"/>
      <c r="N4560" s="31"/>
      <c r="O4560" s="31"/>
      <c r="P4560" s="31"/>
      <c r="Q4560" s="31"/>
      <c r="R4560" s="31"/>
      <c r="S4560" s="63"/>
      <c r="T4560" s="31"/>
      <c r="U4560" s="30"/>
      <c r="V4560" s="24"/>
      <c r="W4560" s="24"/>
      <c r="X4560" s="31"/>
      <c r="Y4560" s="31"/>
      <c r="Z4560" s="31"/>
      <c r="AA4560" s="31"/>
      <c r="AB4560" s="31"/>
      <c r="AC4560" s="31"/>
      <c r="AD4560" s="31"/>
    </row>
    <row r="4561" spans="1:30" x14ac:dyDescent="0.25">
      <c r="A4561" s="31"/>
      <c r="B4561" s="31"/>
      <c r="C4561" s="31"/>
      <c r="D4561" s="31"/>
      <c r="E4561" s="31"/>
      <c r="F4561" s="31"/>
      <c r="G4561" s="31"/>
      <c r="H4561" s="31"/>
      <c r="I4561" s="31"/>
      <c r="J4561" s="31"/>
      <c r="K4561" s="31"/>
      <c r="L4561" s="31"/>
      <c r="M4561" s="31"/>
      <c r="N4561" s="31"/>
      <c r="O4561" s="31"/>
      <c r="P4561" s="31"/>
      <c r="Q4561" s="31"/>
      <c r="R4561" s="31"/>
      <c r="S4561" s="63"/>
      <c r="T4561" s="31"/>
      <c r="U4561" s="30"/>
      <c r="V4561" s="24"/>
      <c r="W4561" s="24"/>
      <c r="X4561" s="31"/>
      <c r="Y4561" s="31"/>
      <c r="Z4561" s="31"/>
      <c r="AA4561" s="31"/>
      <c r="AB4561" s="31"/>
      <c r="AC4561" s="31"/>
      <c r="AD4561" s="31"/>
    </row>
    <row r="4562" spans="1:30" x14ac:dyDescent="0.25">
      <c r="A4562" s="31"/>
      <c r="B4562" s="31"/>
      <c r="C4562" s="31"/>
      <c r="D4562" s="31"/>
      <c r="E4562" s="31"/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  <c r="Q4562" s="31"/>
      <c r="R4562" s="31"/>
      <c r="S4562" s="63"/>
      <c r="T4562" s="31"/>
      <c r="U4562" s="30"/>
      <c r="V4562" s="24"/>
      <c r="W4562" s="24"/>
      <c r="X4562" s="31"/>
      <c r="Y4562" s="31"/>
      <c r="Z4562" s="31"/>
      <c r="AA4562" s="31"/>
      <c r="AB4562" s="31"/>
      <c r="AC4562" s="31"/>
      <c r="AD4562" s="31"/>
    </row>
    <row r="4563" spans="1:30" x14ac:dyDescent="0.25">
      <c r="A4563" s="31"/>
      <c r="B4563" s="31"/>
      <c r="C4563" s="31"/>
      <c r="D4563" s="31"/>
      <c r="E4563" s="31"/>
      <c r="F4563" s="31"/>
      <c r="G4563" s="31"/>
      <c r="H4563" s="31"/>
      <c r="I4563" s="31"/>
      <c r="J4563" s="31"/>
      <c r="K4563" s="31"/>
      <c r="L4563" s="31"/>
      <c r="M4563" s="31"/>
      <c r="N4563" s="31"/>
      <c r="O4563" s="31"/>
      <c r="P4563" s="31"/>
      <c r="Q4563" s="31"/>
      <c r="R4563" s="31"/>
      <c r="S4563" s="63"/>
      <c r="T4563" s="31"/>
      <c r="U4563" s="30"/>
      <c r="V4563" s="24"/>
      <c r="W4563" s="24"/>
      <c r="X4563" s="31"/>
      <c r="Y4563" s="31"/>
      <c r="Z4563" s="31"/>
      <c r="AA4563" s="31"/>
      <c r="AB4563" s="31"/>
      <c r="AC4563" s="31"/>
      <c r="AD4563" s="31"/>
    </row>
    <row r="4564" spans="1:30" x14ac:dyDescent="0.25">
      <c r="A4564" s="31"/>
      <c r="B4564" s="31"/>
      <c r="C4564" s="31"/>
      <c r="D4564" s="31"/>
      <c r="E4564" s="31"/>
      <c r="F4564" s="31"/>
      <c r="G4564" s="31"/>
      <c r="H4564" s="31"/>
      <c r="I4564" s="31"/>
      <c r="J4564" s="31"/>
      <c r="K4564" s="31"/>
      <c r="L4564" s="31"/>
      <c r="M4564" s="31"/>
      <c r="N4564" s="31"/>
      <c r="O4564" s="31"/>
      <c r="P4564" s="31"/>
      <c r="Q4564" s="31"/>
      <c r="R4564" s="31"/>
      <c r="S4564" s="63"/>
      <c r="T4564" s="31"/>
      <c r="U4564" s="30"/>
      <c r="V4564" s="24"/>
      <c r="W4564" s="24"/>
      <c r="X4564" s="31"/>
      <c r="Y4564" s="31"/>
      <c r="Z4564" s="31"/>
      <c r="AA4564" s="31"/>
      <c r="AB4564" s="31"/>
      <c r="AC4564" s="31"/>
      <c r="AD4564" s="31"/>
    </row>
    <row r="4565" spans="1:30" x14ac:dyDescent="0.25">
      <c r="A4565" s="31"/>
      <c r="B4565" s="31"/>
      <c r="C4565" s="31"/>
      <c r="D4565" s="31"/>
      <c r="E4565" s="31"/>
      <c r="F4565" s="31"/>
      <c r="G4565" s="31"/>
      <c r="H4565" s="31"/>
      <c r="I4565" s="31"/>
      <c r="J4565" s="31"/>
      <c r="K4565" s="31"/>
      <c r="L4565" s="31"/>
      <c r="M4565" s="31"/>
      <c r="N4565" s="31"/>
      <c r="O4565" s="31"/>
      <c r="P4565" s="31"/>
      <c r="Q4565" s="31"/>
      <c r="R4565" s="31"/>
      <c r="S4565" s="63"/>
      <c r="T4565" s="31"/>
      <c r="U4565" s="34"/>
      <c r="V4565" s="24"/>
      <c r="W4565" s="24"/>
      <c r="X4565" s="31"/>
      <c r="Y4565" s="31"/>
      <c r="Z4565" s="31"/>
      <c r="AA4565" s="31"/>
      <c r="AB4565" s="31"/>
      <c r="AC4565" s="31"/>
      <c r="AD4565" s="31"/>
    </row>
    <row r="4566" spans="1:30" x14ac:dyDescent="0.25">
      <c r="A4566" s="31"/>
      <c r="B4566" s="31"/>
      <c r="C4566" s="31"/>
      <c r="D4566" s="31"/>
      <c r="E4566" s="31"/>
      <c r="F4566" s="31"/>
      <c r="G4566" s="31"/>
      <c r="H4566" s="31"/>
      <c r="I4566" s="31"/>
      <c r="J4566" s="31"/>
      <c r="K4566" s="31"/>
      <c r="L4566" s="31"/>
      <c r="M4566" s="31"/>
      <c r="N4566" s="31"/>
      <c r="O4566" s="31"/>
      <c r="P4566" s="31"/>
      <c r="Q4566" s="31"/>
      <c r="R4566" s="31"/>
      <c r="S4566" s="63"/>
      <c r="T4566" s="31"/>
      <c r="U4566" s="33"/>
      <c r="V4566" s="24"/>
      <c r="W4566" s="24"/>
      <c r="X4566" s="31"/>
      <c r="Y4566" s="31"/>
      <c r="Z4566" s="31"/>
      <c r="AA4566" s="31"/>
      <c r="AB4566" s="31"/>
      <c r="AC4566" s="31"/>
      <c r="AD4566" s="31"/>
    </row>
    <row r="4567" spans="1:30" x14ac:dyDescent="0.25">
      <c r="A4567" s="31"/>
      <c r="B4567" s="31"/>
      <c r="C4567" s="31"/>
      <c r="D4567" s="31"/>
      <c r="E4567" s="31"/>
      <c r="F4567" s="31"/>
      <c r="G4567" s="31"/>
      <c r="H4567" s="31"/>
      <c r="I4567" s="31"/>
      <c r="J4567" s="31"/>
      <c r="K4567" s="31"/>
      <c r="L4567" s="31"/>
      <c r="M4567" s="31"/>
      <c r="N4567" s="31"/>
      <c r="O4567" s="31"/>
      <c r="P4567" s="31"/>
      <c r="Q4567" s="31"/>
      <c r="R4567" s="31"/>
      <c r="S4567" s="63"/>
      <c r="T4567" s="31"/>
      <c r="U4567" s="33"/>
      <c r="V4567" s="24"/>
      <c r="W4567" s="24"/>
      <c r="X4567" s="31"/>
      <c r="Y4567" s="31"/>
      <c r="Z4567" s="31"/>
      <c r="AA4567" s="31"/>
      <c r="AB4567" s="31"/>
      <c r="AC4567" s="31"/>
      <c r="AD4567" s="31"/>
    </row>
    <row r="4568" spans="1:30" x14ac:dyDescent="0.25">
      <c r="A4568" s="31"/>
      <c r="B4568" s="31"/>
      <c r="C4568" s="31"/>
      <c r="D4568" s="31"/>
      <c r="E4568" s="31"/>
      <c r="F4568" s="31"/>
      <c r="G4568" s="31"/>
      <c r="H4568" s="31"/>
      <c r="I4568" s="31"/>
      <c r="J4568" s="31"/>
      <c r="K4568" s="31"/>
      <c r="L4568" s="31"/>
      <c r="M4568" s="31"/>
      <c r="N4568" s="31"/>
      <c r="O4568" s="31"/>
      <c r="P4568" s="31"/>
      <c r="Q4568" s="31"/>
      <c r="R4568" s="31"/>
      <c r="S4568" s="63"/>
      <c r="T4568" s="31"/>
      <c r="U4568" s="33"/>
      <c r="V4568" s="24"/>
      <c r="W4568" s="24"/>
      <c r="X4568" s="31"/>
      <c r="Y4568" s="31"/>
      <c r="Z4568" s="31"/>
      <c r="AA4568" s="31"/>
      <c r="AB4568" s="31"/>
      <c r="AC4568" s="31"/>
      <c r="AD4568" s="31"/>
    </row>
    <row r="4569" spans="1:30" x14ac:dyDescent="0.25">
      <c r="A4569" s="31"/>
      <c r="B4569" s="31"/>
      <c r="C4569" s="31"/>
      <c r="D4569" s="31"/>
      <c r="E4569" s="31"/>
      <c r="F4569" s="31"/>
      <c r="G4569" s="31"/>
      <c r="H4569" s="31"/>
      <c r="I4569" s="31"/>
      <c r="J4569" s="31"/>
      <c r="K4569" s="31"/>
      <c r="L4569" s="31"/>
      <c r="M4569" s="31"/>
      <c r="N4569" s="31"/>
      <c r="O4569" s="31"/>
      <c r="P4569" s="31"/>
      <c r="Q4569" s="31"/>
      <c r="R4569" s="31"/>
      <c r="S4569" s="63"/>
      <c r="T4569" s="31"/>
      <c r="U4569" s="33"/>
      <c r="V4569" s="24"/>
      <c r="W4569" s="24"/>
      <c r="X4569" s="31"/>
      <c r="Y4569" s="31"/>
      <c r="Z4569" s="31"/>
      <c r="AA4569" s="31"/>
      <c r="AB4569" s="31"/>
      <c r="AC4569" s="31"/>
      <c r="AD4569" s="31"/>
    </row>
    <row r="4570" spans="1:30" x14ac:dyDescent="0.25">
      <c r="A4570" s="31"/>
      <c r="B4570" s="31"/>
      <c r="C4570" s="31"/>
      <c r="D4570" s="31"/>
      <c r="E4570" s="31"/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31"/>
      <c r="Q4570" s="31"/>
      <c r="R4570" s="31"/>
      <c r="S4570" s="63"/>
      <c r="T4570" s="31"/>
      <c r="U4570" s="33"/>
      <c r="V4570" s="24"/>
      <c r="W4570" s="24"/>
      <c r="X4570" s="31"/>
      <c r="Y4570" s="31"/>
      <c r="Z4570" s="31"/>
      <c r="AA4570" s="31"/>
      <c r="AB4570" s="31"/>
      <c r="AC4570" s="31"/>
      <c r="AD4570" s="31"/>
    </row>
    <row r="4571" spans="1:30" x14ac:dyDescent="0.25">
      <c r="A4571" s="31"/>
      <c r="B4571" s="31"/>
      <c r="C4571" s="31"/>
      <c r="D4571" s="31"/>
      <c r="E4571" s="31"/>
      <c r="F4571" s="31"/>
      <c r="G4571" s="31"/>
      <c r="H4571" s="31"/>
      <c r="I4571" s="31"/>
      <c r="J4571" s="31"/>
      <c r="K4571" s="31"/>
      <c r="L4571" s="31"/>
      <c r="M4571" s="31"/>
      <c r="N4571" s="31"/>
      <c r="O4571" s="31"/>
      <c r="P4571" s="31"/>
      <c r="Q4571" s="31"/>
      <c r="R4571" s="31"/>
      <c r="S4571" s="63"/>
      <c r="T4571" s="31"/>
      <c r="U4571" s="34"/>
      <c r="V4571" s="24"/>
      <c r="W4571" s="24"/>
      <c r="X4571" s="31"/>
      <c r="Y4571" s="31"/>
      <c r="Z4571" s="31"/>
      <c r="AA4571" s="31"/>
      <c r="AB4571" s="31"/>
      <c r="AC4571" s="31"/>
      <c r="AD4571" s="31"/>
    </row>
    <row r="4572" spans="1:30" x14ac:dyDescent="0.25">
      <c r="A4572" s="31"/>
      <c r="B4572" s="31"/>
      <c r="C4572" s="31"/>
      <c r="D4572" s="31"/>
      <c r="E4572" s="31"/>
      <c r="F4572" s="31"/>
      <c r="G4572" s="31"/>
      <c r="H4572" s="31"/>
      <c r="I4572" s="31"/>
      <c r="J4572" s="31"/>
      <c r="K4572" s="31"/>
      <c r="L4572" s="31"/>
      <c r="M4572" s="31"/>
      <c r="N4572" s="31"/>
      <c r="O4572" s="31"/>
      <c r="P4572" s="31"/>
      <c r="Q4572" s="31"/>
      <c r="R4572" s="31"/>
      <c r="S4572" s="63"/>
      <c r="T4572" s="31"/>
      <c r="U4572" s="33"/>
      <c r="V4572" s="24"/>
      <c r="W4572" s="24"/>
      <c r="X4572" s="31"/>
      <c r="Y4572" s="31"/>
      <c r="Z4572" s="31"/>
      <c r="AA4572" s="31"/>
      <c r="AB4572" s="31"/>
      <c r="AC4572" s="31"/>
      <c r="AD4572" s="31"/>
    </row>
    <row r="4573" spans="1:30" x14ac:dyDescent="0.25">
      <c r="A4573" s="31"/>
      <c r="B4573" s="31"/>
      <c r="C4573" s="31"/>
      <c r="D4573" s="31"/>
      <c r="E4573" s="31"/>
      <c r="F4573" s="31"/>
      <c r="G4573" s="31"/>
      <c r="H4573" s="31"/>
      <c r="I4573" s="31"/>
      <c r="J4573" s="31"/>
      <c r="K4573" s="31"/>
      <c r="L4573" s="31"/>
      <c r="M4573" s="31"/>
      <c r="N4573" s="31"/>
      <c r="O4573" s="31"/>
      <c r="P4573" s="31"/>
      <c r="Q4573" s="31"/>
      <c r="R4573" s="31"/>
      <c r="S4573" s="63"/>
      <c r="T4573" s="31"/>
      <c r="U4573" s="33"/>
      <c r="V4573" s="24"/>
      <c r="W4573" s="24"/>
      <c r="X4573" s="31"/>
      <c r="Y4573" s="31"/>
      <c r="Z4573" s="31"/>
      <c r="AA4573" s="31"/>
      <c r="AB4573" s="31"/>
      <c r="AC4573" s="31"/>
      <c r="AD4573" s="31"/>
    </row>
    <row r="4574" spans="1:30" x14ac:dyDescent="0.25">
      <c r="A4574" s="31"/>
      <c r="B4574" s="31"/>
      <c r="C4574" s="31"/>
      <c r="D4574" s="31"/>
      <c r="E4574" s="31"/>
      <c r="F4574" s="31"/>
      <c r="G4574" s="31"/>
      <c r="H4574" s="31"/>
      <c r="I4574" s="31"/>
      <c r="J4574" s="31"/>
      <c r="K4574" s="31"/>
      <c r="L4574" s="31"/>
      <c r="M4574" s="31"/>
      <c r="N4574" s="31"/>
      <c r="O4574" s="31"/>
      <c r="P4574" s="31"/>
      <c r="Q4574" s="31"/>
      <c r="R4574" s="31"/>
      <c r="S4574" s="63"/>
      <c r="T4574" s="31"/>
      <c r="U4574" s="30"/>
      <c r="V4574" s="24"/>
      <c r="W4574" s="24"/>
      <c r="X4574" s="31"/>
      <c r="Y4574" s="31"/>
      <c r="Z4574" s="31"/>
      <c r="AA4574" s="31"/>
      <c r="AB4574" s="31"/>
      <c r="AC4574" s="31"/>
      <c r="AD4574" s="31"/>
    </row>
    <row r="4575" spans="1:30" x14ac:dyDescent="0.25">
      <c r="A4575" s="31"/>
      <c r="B4575" s="31"/>
      <c r="C4575" s="31"/>
      <c r="D4575" s="31"/>
      <c r="E4575" s="31"/>
      <c r="F4575" s="31"/>
      <c r="G4575" s="31"/>
      <c r="H4575" s="31"/>
      <c r="I4575" s="31"/>
      <c r="J4575" s="31"/>
      <c r="K4575" s="31"/>
      <c r="L4575" s="31"/>
      <c r="M4575" s="31"/>
      <c r="N4575" s="31"/>
      <c r="O4575" s="31"/>
      <c r="P4575" s="31"/>
      <c r="Q4575" s="31"/>
      <c r="R4575" s="31"/>
      <c r="S4575" s="63"/>
      <c r="T4575" s="31"/>
      <c r="U4575" s="30"/>
      <c r="V4575" s="24"/>
      <c r="W4575" s="24"/>
      <c r="X4575" s="31"/>
      <c r="Y4575" s="31"/>
      <c r="Z4575" s="31"/>
      <c r="AA4575" s="31"/>
      <c r="AB4575" s="31"/>
      <c r="AC4575" s="31"/>
      <c r="AD4575" s="31"/>
    </row>
    <row r="4576" spans="1:30" x14ac:dyDescent="0.25">
      <c r="A4576" s="31"/>
      <c r="B4576" s="31"/>
      <c r="C4576" s="31"/>
      <c r="D4576" s="31"/>
      <c r="E4576" s="31"/>
      <c r="F4576" s="31"/>
      <c r="G4576" s="31"/>
      <c r="H4576" s="31"/>
      <c r="I4576" s="31"/>
      <c r="J4576" s="31"/>
      <c r="K4576" s="31"/>
      <c r="L4576" s="31"/>
      <c r="M4576" s="31"/>
      <c r="N4576" s="31"/>
      <c r="O4576" s="31"/>
      <c r="P4576" s="31"/>
      <c r="Q4576" s="31"/>
      <c r="R4576" s="31"/>
      <c r="S4576" s="63"/>
      <c r="T4576" s="31"/>
      <c r="U4576" s="34"/>
      <c r="V4576" s="24"/>
      <c r="W4576" s="24"/>
      <c r="X4576" s="31"/>
      <c r="Y4576" s="31"/>
      <c r="Z4576" s="31"/>
      <c r="AA4576" s="31"/>
      <c r="AB4576" s="31"/>
      <c r="AC4576" s="31"/>
      <c r="AD4576" s="31"/>
    </row>
    <row r="4577" spans="1:30" x14ac:dyDescent="0.25">
      <c r="A4577" s="31"/>
      <c r="B4577" s="31"/>
      <c r="C4577" s="31"/>
      <c r="D4577" s="31"/>
      <c r="E4577" s="31"/>
      <c r="F4577" s="31"/>
      <c r="G4577" s="31"/>
      <c r="H4577" s="31"/>
      <c r="I4577" s="31"/>
      <c r="J4577" s="31"/>
      <c r="K4577" s="31"/>
      <c r="L4577" s="31"/>
      <c r="M4577" s="31"/>
      <c r="N4577" s="31"/>
      <c r="O4577" s="31"/>
      <c r="P4577" s="31"/>
      <c r="Q4577" s="31"/>
      <c r="R4577" s="31"/>
      <c r="S4577" s="63"/>
      <c r="T4577" s="31"/>
      <c r="U4577" s="33"/>
      <c r="V4577" s="24"/>
      <c r="W4577" s="24"/>
      <c r="X4577" s="31"/>
      <c r="Y4577" s="31"/>
      <c r="Z4577" s="31"/>
      <c r="AA4577" s="31"/>
      <c r="AB4577" s="31"/>
      <c r="AC4577" s="31"/>
      <c r="AD4577" s="31"/>
    </row>
    <row r="4578" spans="1:30" x14ac:dyDescent="0.25">
      <c r="A4578" s="31"/>
      <c r="B4578" s="31"/>
      <c r="C4578" s="31"/>
      <c r="D4578" s="31"/>
      <c r="E4578" s="31"/>
      <c r="F4578" s="31"/>
      <c r="G4578" s="31"/>
      <c r="H4578" s="31"/>
      <c r="I4578" s="31"/>
      <c r="J4578" s="31"/>
      <c r="K4578" s="31"/>
      <c r="L4578" s="31"/>
      <c r="M4578" s="31"/>
      <c r="N4578" s="31"/>
      <c r="O4578" s="31"/>
      <c r="P4578" s="31"/>
      <c r="Q4578" s="31"/>
      <c r="R4578" s="31"/>
      <c r="S4578" s="63"/>
      <c r="T4578" s="31"/>
      <c r="U4578" s="33"/>
      <c r="V4578" s="24"/>
      <c r="W4578" s="24"/>
      <c r="X4578" s="31"/>
      <c r="Y4578" s="31"/>
      <c r="Z4578" s="31"/>
      <c r="AA4578" s="31"/>
      <c r="AB4578" s="31"/>
      <c r="AC4578" s="31"/>
      <c r="AD4578" s="31"/>
    </row>
    <row r="4579" spans="1:30" x14ac:dyDescent="0.25">
      <c r="A4579" s="31"/>
      <c r="B4579" s="31"/>
      <c r="C4579" s="31"/>
      <c r="D4579" s="31"/>
      <c r="E4579" s="31"/>
      <c r="F4579" s="31"/>
      <c r="G4579" s="31"/>
      <c r="H4579" s="31"/>
      <c r="I4579" s="31"/>
      <c r="J4579" s="31"/>
      <c r="K4579" s="31"/>
      <c r="L4579" s="31"/>
      <c r="M4579" s="31"/>
      <c r="N4579" s="31"/>
      <c r="O4579" s="31"/>
      <c r="P4579" s="31"/>
      <c r="Q4579" s="31"/>
      <c r="R4579" s="31"/>
      <c r="S4579" s="63"/>
      <c r="T4579" s="31"/>
      <c r="U4579" s="34"/>
      <c r="V4579" s="24"/>
      <c r="W4579" s="24"/>
      <c r="X4579" s="31"/>
      <c r="Y4579" s="31"/>
      <c r="Z4579" s="31"/>
      <c r="AA4579" s="31"/>
      <c r="AB4579" s="31"/>
      <c r="AC4579" s="31"/>
      <c r="AD4579" s="31"/>
    </row>
    <row r="4580" spans="1:30" x14ac:dyDescent="0.25">
      <c r="A4580" s="31"/>
      <c r="B4580" s="31"/>
      <c r="C4580" s="31"/>
      <c r="D4580" s="31"/>
      <c r="E4580" s="31"/>
      <c r="F4580" s="31"/>
      <c r="G4580" s="31"/>
      <c r="H4580" s="31"/>
      <c r="I4580" s="31"/>
      <c r="J4580" s="31"/>
      <c r="K4580" s="31"/>
      <c r="L4580" s="31"/>
      <c r="M4580" s="31"/>
      <c r="N4580" s="31"/>
      <c r="O4580" s="31"/>
      <c r="P4580" s="31"/>
      <c r="Q4580" s="31"/>
      <c r="R4580" s="31"/>
      <c r="S4580" s="63"/>
      <c r="T4580" s="31"/>
      <c r="U4580" s="30"/>
      <c r="V4580" s="24"/>
      <c r="W4580" s="24"/>
      <c r="X4580" s="31"/>
      <c r="Y4580" s="31"/>
      <c r="Z4580" s="31"/>
      <c r="AA4580" s="31"/>
      <c r="AB4580" s="31"/>
      <c r="AC4580" s="31"/>
      <c r="AD4580" s="31"/>
    </row>
    <row r="4581" spans="1:30" x14ac:dyDescent="0.25">
      <c r="A4581" s="31"/>
      <c r="B4581" s="31"/>
      <c r="C4581" s="31"/>
      <c r="D4581" s="31"/>
      <c r="E4581" s="31"/>
      <c r="F4581" s="31"/>
      <c r="G4581" s="31"/>
      <c r="H4581" s="31"/>
      <c r="I4581" s="31"/>
      <c r="J4581" s="31"/>
      <c r="K4581" s="31"/>
      <c r="L4581" s="31"/>
      <c r="M4581" s="31"/>
      <c r="N4581" s="31"/>
      <c r="O4581" s="31"/>
      <c r="P4581" s="31"/>
      <c r="Q4581" s="31"/>
      <c r="R4581" s="31"/>
      <c r="S4581" s="63"/>
      <c r="T4581" s="31"/>
      <c r="U4581" s="30"/>
      <c r="V4581" s="24"/>
      <c r="W4581" s="24"/>
      <c r="X4581" s="31"/>
      <c r="Y4581" s="31"/>
      <c r="Z4581" s="31"/>
      <c r="AA4581" s="31"/>
      <c r="AB4581" s="31"/>
      <c r="AC4581" s="31"/>
      <c r="AD4581" s="31"/>
    </row>
    <row r="4582" spans="1:30" x14ac:dyDescent="0.25">
      <c r="A4582" s="31"/>
      <c r="B4582" s="31"/>
      <c r="C4582" s="31"/>
      <c r="D4582" s="31"/>
      <c r="E4582" s="31"/>
      <c r="F4582" s="31"/>
      <c r="G4582" s="31"/>
      <c r="H4582" s="31"/>
      <c r="I4582" s="31"/>
      <c r="J4582" s="31"/>
      <c r="K4582" s="31"/>
      <c r="L4582" s="31"/>
      <c r="M4582" s="31"/>
      <c r="N4582" s="31"/>
      <c r="O4582" s="31"/>
      <c r="P4582" s="31"/>
      <c r="Q4582" s="31"/>
      <c r="R4582" s="31"/>
      <c r="S4582" s="63"/>
      <c r="T4582" s="31"/>
      <c r="U4582" s="30"/>
      <c r="V4582" s="24"/>
      <c r="W4582" s="24"/>
      <c r="X4582" s="31"/>
      <c r="Y4582" s="31"/>
      <c r="Z4582" s="31"/>
      <c r="AA4582" s="31"/>
      <c r="AB4582" s="31"/>
      <c r="AC4582" s="31"/>
      <c r="AD4582" s="31"/>
    </row>
    <row r="4583" spans="1:30" x14ac:dyDescent="0.25">
      <c r="A4583" s="31"/>
      <c r="B4583" s="31"/>
      <c r="C4583" s="31"/>
      <c r="D4583" s="31"/>
      <c r="E4583" s="31"/>
      <c r="F4583" s="31"/>
      <c r="G4583" s="31"/>
      <c r="H4583" s="31"/>
      <c r="I4583" s="31"/>
      <c r="J4583" s="31"/>
      <c r="K4583" s="31"/>
      <c r="L4583" s="31"/>
      <c r="M4583" s="31"/>
      <c r="N4583" s="31"/>
      <c r="O4583" s="31"/>
      <c r="P4583" s="31"/>
      <c r="Q4583" s="31"/>
      <c r="R4583" s="31"/>
      <c r="S4583" s="63"/>
      <c r="T4583" s="31"/>
      <c r="U4583" s="33"/>
      <c r="V4583" s="24"/>
      <c r="W4583" s="24"/>
      <c r="X4583" s="31"/>
      <c r="Y4583" s="31"/>
      <c r="Z4583" s="31"/>
      <c r="AA4583" s="31"/>
      <c r="AB4583" s="31"/>
      <c r="AC4583" s="31"/>
      <c r="AD4583" s="31"/>
    </row>
    <row r="4584" spans="1:30" x14ac:dyDescent="0.25">
      <c r="A4584" s="31"/>
      <c r="B4584" s="31"/>
      <c r="C4584" s="31"/>
      <c r="D4584" s="31"/>
      <c r="E4584" s="31"/>
      <c r="F4584" s="31"/>
      <c r="G4584" s="31"/>
      <c r="H4584" s="31"/>
      <c r="I4584" s="31"/>
      <c r="J4584" s="31"/>
      <c r="K4584" s="31"/>
      <c r="L4584" s="31"/>
      <c r="M4584" s="31"/>
      <c r="N4584" s="31"/>
      <c r="O4584" s="31"/>
      <c r="P4584" s="31"/>
      <c r="Q4584" s="31"/>
      <c r="R4584" s="31"/>
      <c r="S4584" s="63"/>
      <c r="T4584" s="31"/>
      <c r="U4584" s="30"/>
      <c r="V4584" s="24"/>
      <c r="W4584" s="24"/>
      <c r="X4584" s="31"/>
      <c r="Y4584" s="31"/>
      <c r="Z4584" s="31"/>
      <c r="AA4584" s="31"/>
      <c r="AB4584" s="31"/>
      <c r="AC4584" s="31"/>
      <c r="AD4584" s="31"/>
    </row>
    <row r="4585" spans="1:30" x14ac:dyDescent="0.25">
      <c r="A4585" s="31"/>
      <c r="B4585" s="31"/>
      <c r="C4585" s="31"/>
      <c r="D4585" s="31"/>
      <c r="E4585" s="31"/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  <c r="R4585" s="31"/>
      <c r="S4585" s="63"/>
      <c r="T4585" s="31"/>
      <c r="U4585" s="34"/>
      <c r="V4585" s="24"/>
      <c r="W4585" s="24"/>
      <c r="X4585" s="31"/>
      <c r="Y4585" s="31"/>
      <c r="Z4585" s="31"/>
      <c r="AA4585" s="31"/>
      <c r="AB4585" s="31"/>
      <c r="AC4585" s="31"/>
      <c r="AD4585" s="31"/>
    </row>
    <row r="4586" spans="1:30" x14ac:dyDescent="0.25">
      <c r="A4586" s="31"/>
      <c r="B4586" s="31"/>
      <c r="C4586" s="31"/>
      <c r="D4586" s="31"/>
      <c r="E4586" s="31"/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  <c r="Q4586" s="31"/>
      <c r="R4586" s="31"/>
      <c r="S4586" s="63"/>
      <c r="T4586" s="31"/>
      <c r="U4586" s="30"/>
      <c r="V4586" s="24"/>
      <c r="W4586" s="24"/>
      <c r="X4586" s="31"/>
      <c r="Y4586" s="31"/>
      <c r="Z4586" s="31"/>
      <c r="AA4586" s="31"/>
      <c r="AB4586" s="31"/>
      <c r="AC4586" s="31"/>
      <c r="AD4586" s="31"/>
    </row>
    <row r="4587" spans="1:30" x14ac:dyDescent="0.25">
      <c r="A4587" s="31"/>
      <c r="B4587" s="31"/>
      <c r="C4587" s="31"/>
      <c r="D4587" s="31"/>
      <c r="E4587" s="31"/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  <c r="Q4587" s="31"/>
      <c r="R4587" s="31"/>
      <c r="S4587" s="63"/>
      <c r="T4587" s="31"/>
      <c r="U4587" s="30"/>
      <c r="V4587" s="24"/>
      <c r="W4587" s="24"/>
      <c r="X4587" s="31"/>
      <c r="Y4587" s="31"/>
      <c r="Z4587" s="31"/>
      <c r="AA4587" s="31"/>
      <c r="AB4587" s="31"/>
      <c r="AC4587" s="31"/>
      <c r="AD4587" s="31"/>
    </row>
    <row r="4588" spans="1:30" x14ac:dyDescent="0.25">
      <c r="A4588" s="31"/>
      <c r="B4588" s="31"/>
      <c r="C4588" s="31"/>
      <c r="D4588" s="31"/>
      <c r="E4588" s="31"/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  <c r="Q4588" s="31"/>
      <c r="R4588" s="31"/>
      <c r="S4588" s="63"/>
      <c r="T4588" s="31"/>
      <c r="U4588" s="34"/>
      <c r="V4588" s="24"/>
      <c r="W4588" s="24"/>
      <c r="X4588" s="31"/>
      <c r="Y4588" s="31"/>
      <c r="Z4588" s="31"/>
      <c r="AA4588" s="31"/>
      <c r="AB4588" s="31"/>
      <c r="AC4588" s="31"/>
      <c r="AD4588" s="31"/>
    </row>
    <row r="4589" spans="1:30" x14ac:dyDescent="0.25">
      <c r="A4589" s="31"/>
      <c r="B4589" s="31"/>
      <c r="C4589" s="31"/>
      <c r="D4589" s="31"/>
      <c r="E4589" s="31"/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  <c r="R4589" s="31"/>
      <c r="S4589" s="63"/>
      <c r="T4589" s="31"/>
      <c r="U4589" s="34"/>
      <c r="V4589" s="24"/>
      <c r="W4589" s="24"/>
      <c r="X4589" s="31"/>
      <c r="Y4589" s="31"/>
      <c r="Z4589" s="31"/>
      <c r="AA4589" s="31"/>
      <c r="AB4589" s="31"/>
      <c r="AC4589" s="31"/>
      <c r="AD4589" s="31"/>
    </row>
    <row r="4590" spans="1:30" x14ac:dyDescent="0.25">
      <c r="A4590" s="31"/>
      <c r="B4590" s="31"/>
      <c r="C4590" s="31"/>
      <c r="D4590" s="31"/>
      <c r="E4590" s="31"/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  <c r="R4590" s="31"/>
      <c r="S4590" s="63"/>
      <c r="T4590" s="31"/>
      <c r="U4590" s="30"/>
      <c r="V4590" s="24"/>
      <c r="W4590" s="24"/>
      <c r="X4590" s="31"/>
      <c r="Y4590" s="31"/>
      <c r="Z4590" s="31"/>
      <c r="AA4590" s="31"/>
      <c r="AB4590" s="31"/>
      <c r="AC4590" s="31"/>
      <c r="AD4590" s="31"/>
    </row>
    <row r="4591" spans="1:30" x14ac:dyDescent="0.25">
      <c r="A4591" s="31"/>
      <c r="B4591" s="31"/>
      <c r="C4591" s="31"/>
      <c r="D4591" s="31"/>
      <c r="E4591" s="31"/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  <c r="Q4591" s="31"/>
      <c r="R4591" s="31"/>
      <c r="S4591" s="63"/>
      <c r="T4591" s="31"/>
      <c r="U4591" s="30"/>
      <c r="V4591" s="24"/>
      <c r="W4591" s="24"/>
      <c r="X4591" s="31"/>
      <c r="Y4591" s="31"/>
      <c r="Z4591" s="31"/>
      <c r="AA4591" s="31"/>
      <c r="AB4591" s="31"/>
      <c r="AC4591" s="31"/>
      <c r="AD4591" s="31"/>
    </row>
    <row r="4592" spans="1:30" x14ac:dyDescent="0.25">
      <c r="A4592" s="31"/>
      <c r="B4592" s="31"/>
      <c r="C4592" s="31"/>
      <c r="D4592" s="31"/>
      <c r="E4592" s="31"/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  <c r="Q4592" s="31"/>
      <c r="R4592" s="31"/>
      <c r="S4592" s="63"/>
      <c r="T4592" s="31"/>
      <c r="U4592" s="33"/>
      <c r="V4592" s="24"/>
      <c r="W4592" s="24"/>
      <c r="X4592" s="31"/>
      <c r="Y4592" s="31"/>
      <c r="Z4592" s="31"/>
      <c r="AA4592" s="31"/>
      <c r="AB4592" s="31"/>
      <c r="AC4592" s="31"/>
      <c r="AD4592" s="31"/>
    </row>
    <row r="4593" spans="1:30" x14ac:dyDescent="0.25">
      <c r="A4593" s="31"/>
      <c r="B4593" s="31"/>
      <c r="C4593" s="31"/>
      <c r="D4593" s="31"/>
      <c r="E4593" s="31"/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  <c r="Q4593" s="31"/>
      <c r="R4593" s="31"/>
      <c r="S4593" s="63"/>
      <c r="T4593" s="31"/>
      <c r="U4593" s="30"/>
      <c r="V4593" s="24"/>
      <c r="W4593" s="24"/>
      <c r="X4593" s="31"/>
      <c r="Y4593" s="31"/>
      <c r="Z4593" s="31"/>
      <c r="AA4593" s="31"/>
      <c r="AB4593" s="31"/>
      <c r="AC4593" s="31"/>
      <c r="AD4593" s="31"/>
    </row>
    <row r="4594" spans="1:30" x14ac:dyDescent="0.25">
      <c r="A4594" s="31"/>
      <c r="B4594" s="31"/>
      <c r="C4594" s="31"/>
      <c r="D4594" s="31"/>
      <c r="E4594" s="31"/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63"/>
      <c r="T4594" s="31"/>
      <c r="U4594" s="30"/>
      <c r="V4594" s="24"/>
      <c r="W4594" s="24"/>
      <c r="X4594" s="31"/>
      <c r="Y4594" s="31"/>
      <c r="Z4594" s="31"/>
      <c r="AA4594" s="31"/>
      <c r="AB4594" s="31"/>
      <c r="AC4594" s="31"/>
      <c r="AD4594" s="31"/>
    </row>
    <row r="4595" spans="1:30" x14ac:dyDescent="0.25">
      <c r="A4595" s="31"/>
      <c r="B4595" s="31"/>
      <c r="C4595" s="31"/>
      <c r="D4595" s="31"/>
      <c r="E4595" s="31"/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  <c r="R4595" s="31"/>
      <c r="S4595" s="63"/>
      <c r="T4595" s="31"/>
      <c r="U4595" s="30"/>
      <c r="V4595" s="24"/>
      <c r="W4595" s="24"/>
      <c r="X4595" s="31"/>
      <c r="Y4595" s="31"/>
      <c r="Z4595" s="31"/>
      <c r="AA4595" s="31"/>
      <c r="AB4595" s="31"/>
      <c r="AC4595" s="31"/>
      <c r="AD4595" s="31"/>
    </row>
    <row r="4596" spans="1:30" x14ac:dyDescent="0.25">
      <c r="A4596" s="31"/>
      <c r="B4596" s="31"/>
      <c r="C4596" s="31"/>
      <c r="D4596" s="31"/>
      <c r="E4596" s="31"/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  <c r="Q4596" s="31"/>
      <c r="R4596" s="31"/>
      <c r="S4596" s="63"/>
      <c r="T4596" s="31"/>
      <c r="U4596" s="33"/>
      <c r="V4596" s="24"/>
      <c r="W4596" s="24"/>
      <c r="X4596" s="31"/>
      <c r="Y4596" s="31"/>
      <c r="Z4596" s="31"/>
      <c r="AA4596" s="31"/>
      <c r="AB4596" s="31"/>
      <c r="AC4596" s="31"/>
      <c r="AD4596" s="31"/>
    </row>
    <row r="4597" spans="1:30" x14ac:dyDescent="0.25">
      <c r="A4597" s="31"/>
      <c r="B4597" s="31"/>
      <c r="C4597" s="31"/>
      <c r="D4597" s="31"/>
      <c r="E4597" s="31"/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  <c r="Q4597" s="31"/>
      <c r="R4597" s="31"/>
      <c r="S4597" s="63"/>
      <c r="T4597" s="31"/>
      <c r="U4597" s="34"/>
      <c r="V4597" s="24"/>
      <c r="W4597" s="24"/>
      <c r="X4597" s="31"/>
      <c r="Y4597" s="31"/>
      <c r="Z4597" s="31"/>
      <c r="AA4597" s="31"/>
      <c r="AB4597" s="31"/>
      <c r="AC4597" s="31"/>
      <c r="AD4597" s="31"/>
    </row>
    <row r="4598" spans="1:30" x14ac:dyDescent="0.25">
      <c r="A4598" s="31"/>
      <c r="B4598" s="31"/>
      <c r="C4598" s="31"/>
      <c r="D4598" s="31"/>
      <c r="E4598" s="31"/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  <c r="Q4598" s="31"/>
      <c r="R4598" s="31"/>
      <c r="S4598" s="63"/>
      <c r="T4598" s="31"/>
      <c r="U4598" s="33"/>
      <c r="V4598" s="24"/>
      <c r="W4598" s="24"/>
      <c r="X4598" s="31"/>
      <c r="Y4598" s="31"/>
      <c r="Z4598" s="31"/>
      <c r="AA4598" s="31"/>
      <c r="AB4598" s="31"/>
      <c r="AC4598" s="31"/>
      <c r="AD4598" s="31"/>
    </row>
    <row r="4599" spans="1:30" x14ac:dyDescent="0.25">
      <c r="A4599" s="31"/>
      <c r="B4599" s="31"/>
      <c r="C4599" s="31"/>
      <c r="D4599" s="31"/>
      <c r="E4599" s="31"/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  <c r="R4599" s="31"/>
      <c r="S4599" s="63"/>
      <c r="T4599" s="31"/>
      <c r="U4599" s="33"/>
      <c r="V4599" s="24"/>
      <c r="W4599" s="24"/>
      <c r="X4599" s="31"/>
      <c r="Y4599" s="31"/>
      <c r="Z4599" s="31"/>
      <c r="AA4599" s="31"/>
      <c r="AB4599" s="31"/>
      <c r="AC4599" s="31"/>
      <c r="AD4599" s="31"/>
    </row>
    <row r="4600" spans="1:30" x14ac:dyDescent="0.25">
      <c r="A4600" s="31"/>
      <c r="B4600" s="31"/>
      <c r="C4600" s="31"/>
      <c r="D4600" s="31"/>
      <c r="E4600" s="31"/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  <c r="Q4600" s="31"/>
      <c r="R4600" s="31"/>
      <c r="S4600" s="63"/>
      <c r="T4600" s="31"/>
      <c r="U4600" s="30"/>
      <c r="V4600" s="24"/>
      <c r="W4600" s="24"/>
      <c r="X4600" s="31"/>
      <c r="Y4600" s="31"/>
      <c r="Z4600" s="31"/>
      <c r="AA4600" s="31"/>
      <c r="AB4600" s="31"/>
      <c r="AC4600" s="31"/>
      <c r="AD4600" s="31"/>
    </row>
    <row r="4601" spans="1:30" x14ac:dyDescent="0.25">
      <c r="A4601" s="31"/>
      <c r="B4601" s="31"/>
      <c r="C4601" s="31"/>
      <c r="D4601" s="31"/>
      <c r="E4601" s="31"/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  <c r="Q4601" s="31"/>
      <c r="R4601" s="31"/>
      <c r="S4601" s="63"/>
      <c r="T4601" s="31"/>
      <c r="U4601" s="34"/>
      <c r="V4601" s="24"/>
      <c r="W4601" s="24"/>
      <c r="X4601" s="31"/>
      <c r="Y4601" s="31"/>
      <c r="Z4601" s="31"/>
      <c r="AA4601" s="31"/>
      <c r="AB4601" s="31"/>
      <c r="AC4601" s="31"/>
      <c r="AD4601" s="31"/>
    </row>
    <row r="4602" spans="1:30" x14ac:dyDescent="0.25">
      <c r="A4602" s="31"/>
      <c r="B4602" s="31"/>
      <c r="C4602" s="31"/>
      <c r="D4602" s="31"/>
      <c r="E4602" s="31"/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  <c r="Q4602" s="31"/>
      <c r="R4602" s="31"/>
      <c r="S4602" s="63"/>
      <c r="T4602" s="31"/>
      <c r="U4602" s="34"/>
      <c r="V4602" s="24"/>
      <c r="W4602" s="24"/>
      <c r="X4602" s="31"/>
      <c r="Y4602" s="31"/>
      <c r="Z4602" s="31"/>
      <c r="AA4602" s="31"/>
      <c r="AB4602" s="31"/>
      <c r="AC4602" s="31"/>
      <c r="AD4602" s="31"/>
    </row>
    <row r="4603" spans="1:30" x14ac:dyDescent="0.25">
      <c r="A4603" s="31"/>
      <c r="B4603" s="31"/>
      <c r="C4603" s="31"/>
      <c r="D4603" s="31"/>
      <c r="E4603" s="31"/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  <c r="Q4603" s="31"/>
      <c r="R4603" s="31"/>
      <c r="S4603" s="63"/>
      <c r="T4603" s="31"/>
      <c r="U4603" s="30"/>
      <c r="V4603" s="24"/>
      <c r="W4603" s="24"/>
      <c r="X4603" s="31"/>
      <c r="Y4603" s="31"/>
      <c r="Z4603" s="31"/>
      <c r="AA4603" s="31"/>
      <c r="AB4603" s="31"/>
      <c r="AC4603" s="31"/>
      <c r="AD4603" s="31"/>
    </row>
    <row r="4604" spans="1:30" x14ac:dyDescent="0.25">
      <c r="A4604" s="31"/>
      <c r="B4604" s="31"/>
      <c r="C4604" s="31"/>
      <c r="D4604" s="31"/>
      <c r="E4604" s="31"/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  <c r="Q4604" s="31"/>
      <c r="R4604" s="31"/>
      <c r="S4604" s="63"/>
      <c r="T4604" s="31"/>
      <c r="U4604" s="30"/>
      <c r="V4604" s="24"/>
      <c r="W4604" s="24"/>
      <c r="X4604" s="31"/>
      <c r="Y4604" s="31"/>
      <c r="Z4604" s="31"/>
      <c r="AA4604" s="31"/>
      <c r="AB4604" s="31"/>
      <c r="AC4604" s="31"/>
      <c r="AD4604" s="31"/>
    </row>
    <row r="4605" spans="1:30" x14ac:dyDescent="0.25">
      <c r="A4605" s="31"/>
      <c r="B4605" s="31"/>
      <c r="C4605" s="31"/>
      <c r="D4605" s="31"/>
      <c r="E4605" s="31"/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  <c r="Q4605" s="31"/>
      <c r="R4605" s="31"/>
      <c r="S4605" s="63"/>
      <c r="T4605" s="31"/>
      <c r="U4605" s="30"/>
      <c r="V4605" s="24"/>
      <c r="W4605" s="24"/>
      <c r="X4605" s="31"/>
      <c r="Y4605" s="31"/>
      <c r="Z4605" s="31"/>
      <c r="AA4605" s="31"/>
      <c r="AB4605" s="31"/>
      <c r="AC4605" s="31"/>
      <c r="AD4605" s="31"/>
    </row>
    <row r="4606" spans="1:30" x14ac:dyDescent="0.25">
      <c r="A4606" s="31"/>
      <c r="B4606" s="31"/>
      <c r="C4606" s="31"/>
      <c r="D4606" s="31"/>
      <c r="E4606" s="31"/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  <c r="Q4606" s="31"/>
      <c r="R4606" s="31"/>
      <c r="S4606" s="63"/>
      <c r="T4606" s="31"/>
      <c r="U4606" s="30"/>
      <c r="V4606" s="24"/>
      <c r="W4606" s="24"/>
      <c r="X4606" s="31"/>
      <c r="Y4606" s="31"/>
      <c r="Z4606" s="31"/>
      <c r="AA4606" s="31"/>
      <c r="AB4606" s="31"/>
      <c r="AC4606" s="31"/>
      <c r="AD4606" s="31"/>
    </row>
    <row r="4607" spans="1:30" x14ac:dyDescent="0.25">
      <c r="A4607" s="31"/>
      <c r="B4607" s="31"/>
      <c r="C4607" s="31"/>
      <c r="D4607" s="31"/>
      <c r="E4607" s="31"/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  <c r="Q4607" s="31"/>
      <c r="R4607" s="31"/>
      <c r="S4607" s="63"/>
      <c r="T4607" s="31"/>
      <c r="U4607" s="30"/>
      <c r="V4607" s="24"/>
      <c r="W4607" s="24"/>
      <c r="X4607" s="31"/>
      <c r="Y4607" s="31"/>
      <c r="Z4607" s="31"/>
      <c r="AA4607" s="31"/>
      <c r="AB4607" s="31"/>
      <c r="AC4607" s="31"/>
      <c r="AD4607" s="31"/>
    </row>
    <row r="4608" spans="1:30" x14ac:dyDescent="0.25">
      <c r="A4608" s="31"/>
      <c r="B4608" s="31"/>
      <c r="C4608" s="31"/>
      <c r="D4608" s="31"/>
      <c r="E4608" s="31"/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  <c r="Q4608" s="31"/>
      <c r="R4608" s="31"/>
      <c r="S4608" s="63"/>
      <c r="T4608" s="31"/>
      <c r="U4608" s="30"/>
      <c r="V4608" s="24"/>
      <c r="W4608" s="24"/>
      <c r="X4608" s="31"/>
      <c r="Y4608" s="31"/>
      <c r="Z4608" s="31"/>
      <c r="AA4608" s="31"/>
      <c r="AB4608" s="31"/>
      <c r="AC4608" s="31"/>
      <c r="AD4608" s="31"/>
    </row>
    <row r="4609" spans="1:30" x14ac:dyDescent="0.25">
      <c r="A4609" s="31"/>
      <c r="B4609" s="31"/>
      <c r="C4609" s="31"/>
      <c r="D4609" s="31"/>
      <c r="E4609" s="31"/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  <c r="Q4609" s="31"/>
      <c r="R4609" s="31"/>
      <c r="S4609" s="63"/>
      <c r="T4609" s="31"/>
      <c r="U4609" s="30"/>
      <c r="V4609" s="24"/>
      <c r="W4609" s="24"/>
      <c r="X4609" s="31"/>
      <c r="Y4609" s="31"/>
      <c r="Z4609" s="31"/>
      <c r="AA4609" s="31"/>
      <c r="AB4609" s="31"/>
      <c r="AC4609" s="31"/>
      <c r="AD4609" s="31"/>
    </row>
    <row r="4610" spans="1:30" x14ac:dyDescent="0.25">
      <c r="A4610" s="31"/>
      <c r="B4610" s="31"/>
      <c r="C4610" s="31"/>
      <c r="D4610" s="31"/>
      <c r="E4610" s="31"/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  <c r="Q4610" s="31"/>
      <c r="R4610" s="31"/>
      <c r="S4610" s="63"/>
      <c r="T4610" s="31"/>
      <c r="U4610" s="30"/>
      <c r="V4610" s="24"/>
      <c r="W4610" s="24"/>
      <c r="X4610" s="31"/>
      <c r="Y4610" s="31"/>
      <c r="Z4610" s="31"/>
      <c r="AA4610" s="31"/>
      <c r="AB4610" s="31"/>
      <c r="AC4610" s="31"/>
      <c r="AD4610" s="31"/>
    </row>
    <row r="4611" spans="1:30" x14ac:dyDescent="0.25">
      <c r="A4611" s="31"/>
      <c r="B4611" s="31"/>
      <c r="C4611" s="31"/>
      <c r="D4611" s="31"/>
      <c r="E4611" s="31"/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  <c r="Q4611" s="31"/>
      <c r="R4611" s="31"/>
      <c r="S4611" s="63"/>
      <c r="T4611" s="31"/>
      <c r="U4611" s="30"/>
      <c r="V4611" s="24"/>
      <c r="W4611" s="24"/>
      <c r="X4611" s="31"/>
      <c r="Y4611" s="31"/>
      <c r="Z4611" s="31"/>
      <c r="AA4611" s="31"/>
      <c r="AB4611" s="31"/>
      <c r="AC4611" s="31"/>
      <c r="AD4611" s="31"/>
    </row>
    <row r="4612" spans="1:30" x14ac:dyDescent="0.25">
      <c r="A4612" s="31"/>
      <c r="B4612" s="31"/>
      <c r="C4612" s="31"/>
      <c r="D4612" s="31"/>
      <c r="E4612" s="31"/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  <c r="Q4612" s="31"/>
      <c r="R4612" s="31"/>
      <c r="S4612" s="63"/>
      <c r="T4612" s="31"/>
      <c r="U4612" s="30"/>
      <c r="V4612" s="24"/>
      <c r="W4612" s="24"/>
      <c r="X4612" s="31"/>
      <c r="Y4612" s="31"/>
      <c r="Z4612" s="31"/>
      <c r="AA4612" s="31"/>
      <c r="AB4612" s="31"/>
      <c r="AC4612" s="31"/>
      <c r="AD4612" s="31"/>
    </row>
    <row r="4613" spans="1:30" x14ac:dyDescent="0.25">
      <c r="A4613" s="31"/>
      <c r="B4613" s="31"/>
      <c r="C4613" s="31"/>
      <c r="D4613" s="31"/>
      <c r="E4613" s="31"/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  <c r="Q4613" s="31"/>
      <c r="R4613" s="31"/>
      <c r="S4613" s="63"/>
      <c r="T4613" s="31"/>
      <c r="U4613" s="30"/>
      <c r="V4613" s="24"/>
      <c r="W4613" s="24"/>
      <c r="X4613" s="31"/>
      <c r="Y4613" s="31"/>
      <c r="Z4613" s="31"/>
      <c r="AA4613" s="31"/>
      <c r="AB4613" s="31"/>
      <c r="AC4613" s="31"/>
      <c r="AD4613" s="31"/>
    </row>
    <row r="4614" spans="1:30" x14ac:dyDescent="0.25">
      <c r="A4614" s="31"/>
      <c r="B4614" s="31"/>
      <c r="C4614" s="31"/>
      <c r="D4614" s="31"/>
      <c r="E4614" s="31"/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  <c r="Q4614" s="31"/>
      <c r="R4614" s="31"/>
      <c r="S4614" s="63"/>
      <c r="T4614" s="31"/>
      <c r="U4614" s="30"/>
      <c r="V4614" s="24"/>
      <c r="W4614" s="24"/>
      <c r="X4614" s="31"/>
      <c r="Y4614" s="31"/>
      <c r="Z4614" s="31"/>
      <c r="AA4614" s="31"/>
      <c r="AB4614" s="31"/>
      <c r="AC4614" s="31"/>
      <c r="AD4614" s="31"/>
    </row>
    <row r="4615" spans="1:30" x14ac:dyDescent="0.25">
      <c r="A4615" s="31"/>
      <c r="B4615" s="31"/>
      <c r="C4615" s="31"/>
      <c r="D4615" s="31"/>
      <c r="E4615" s="31"/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  <c r="Q4615" s="31"/>
      <c r="R4615" s="31"/>
      <c r="S4615" s="63"/>
      <c r="T4615" s="31"/>
      <c r="U4615" s="30"/>
      <c r="V4615" s="24"/>
      <c r="W4615" s="24"/>
      <c r="X4615" s="31"/>
      <c r="Y4615" s="31"/>
      <c r="Z4615" s="31"/>
      <c r="AA4615" s="31"/>
      <c r="AB4615" s="31"/>
      <c r="AC4615" s="31"/>
      <c r="AD4615" s="31"/>
    </row>
    <row r="4616" spans="1:30" x14ac:dyDescent="0.25">
      <c r="A4616" s="31"/>
      <c r="B4616" s="31"/>
      <c r="C4616" s="31"/>
      <c r="D4616" s="31"/>
      <c r="E4616" s="31"/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  <c r="Q4616" s="31"/>
      <c r="R4616" s="31"/>
      <c r="S4616" s="63"/>
      <c r="T4616" s="31"/>
      <c r="U4616" s="30"/>
      <c r="V4616" s="24"/>
      <c r="W4616" s="24"/>
      <c r="X4616" s="31"/>
      <c r="Y4616" s="31"/>
      <c r="Z4616" s="31"/>
      <c r="AA4616" s="31"/>
      <c r="AB4616" s="31"/>
      <c r="AC4616" s="31"/>
      <c r="AD4616" s="31"/>
    </row>
    <row r="4617" spans="1:30" x14ac:dyDescent="0.25">
      <c r="A4617" s="31"/>
      <c r="B4617" s="31"/>
      <c r="C4617" s="31"/>
      <c r="D4617" s="31"/>
      <c r="E4617" s="31"/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  <c r="Q4617" s="31"/>
      <c r="R4617" s="31"/>
      <c r="S4617" s="63"/>
      <c r="T4617" s="31"/>
      <c r="U4617" s="30"/>
      <c r="V4617" s="24"/>
      <c r="W4617" s="24"/>
      <c r="X4617" s="31"/>
      <c r="Y4617" s="31"/>
      <c r="Z4617" s="31"/>
      <c r="AA4617" s="31"/>
      <c r="AB4617" s="31"/>
      <c r="AC4617" s="31"/>
      <c r="AD4617" s="31"/>
    </row>
    <row r="4618" spans="1:30" x14ac:dyDescent="0.25">
      <c r="A4618" s="31"/>
      <c r="B4618" s="31"/>
      <c r="C4618" s="31"/>
      <c r="D4618" s="31"/>
      <c r="E4618" s="31"/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  <c r="Q4618" s="31"/>
      <c r="R4618" s="31"/>
      <c r="S4618" s="63"/>
      <c r="T4618" s="31"/>
      <c r="U4618" s="30"/>
      <c r="V4618" s="24"/>
      <c r="W4618" s="24"/>
      <c r="X4618" s="31"/>
      <c r="Y4618" s="31"/>
      <c r="Z4618" s="31"/>
      <c r="AA4618" s="31"/>
      <c r="AB4618" s="31"/>
      <c r="AC4618" s="31"/>
      <c r="AD4618" s="31"/>
    </row>
    <row r="4619" spans="1:30" x14ac:dyDescent="0.25">
      <c r="A4619" s="31"/>
      <c r="B4619" s="31"/>
      <c r="C4619" s="31"/>
      <c r="D4619" s="31"/>
      <c r="E4619" s="31"/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  <c r="Q4619" s="31"/>
      <c r="R4619" s="31"/>
      <c r="S4619" s="63"/>
      <c r="T4619" s="31"/>
      <c r="U4619" s="30"/>
      <c r="V4619" s="24"/>
      <c r="W4619" s="24"/>
      <c r="X4619" s="31"/>
      <c r="Y4619" s="31"/>
      <c r="Z4619" s="31"/>
      <c r="AA4619" s="31"/>
      <c r="AB4619" s="31"/>
      <c r="AC4619" s="31"/>
      <c r="AD4619" s="31"/>
    </row>
    <row r="4620" spans="1:30" x14ac:dyDescent="0.25">
      <c r="A4620" s="37"/>
      <c r="B4620" s="37"/>
      <c r="C4620" s="37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37"/>
      <c r="O4620" s="37"/>
      <c r="P4620" s="37"/>
      <c r="Q4620" s="37"/>
      <c r="R4620" s="37"/>
      <c r="S4620" s="64"/>
      <c r="T4620" s="37"/>
      <c r="U4620" s="36"/>
      <c r="V4620" s="38"/>
      <c r="W4620" s="54"/>
      <c r="X4620" s="37"/>
      <c r="Y4620" s="37"/>
      <c r="Z4620" s="37"/>
      <c r="AA4620" s="37"/>
      <c r="AB4620" s="37"/>
      <c r="AC4620" s="37"/>
      <c r="AD4620" s="37"/>
    </row>
    <row r="4621" spans="1:30" x14ac:dyDescent="0.25">
      <c r="A4621" s="37"/>
      <c r="B4621" s="37"/>
      <c r="C4621" s="37"/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37"/>
      <c r="O4621" s="37"/>
      <c r="P4621" s="37"/>
      <c r="Q4621" s="37"/>
      <c r="R4621" s="37"/>
      <c r="S4621" s="64"/>
      <c r="T4621" s="37"/>
      <c r="U4621" s="36"/>
      <c r="V4621" s="38"/>
      <c r="W4621" s="54"/>
      <c r="X4621" s="37"/>
      <c r="Y4621" s="37"/>
      <c r="Z4621" s="37"/>
      <c r="AA4621" s="37"/>
      <c r="AB4621" s="37"/>
      <c r="AC4621" s="37"/>
      <c r="AD4621" s="37"/>
    </row>
    <row r="4622" spans="1:30" x14ac:dyDescent="0.25">
      <c r="A4622" s="37"/>
      <c r="B4622" s="37"/>
      <c r="C4622" s="37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37"/>
      <c r="O4622" s="37"/>
      <c r="P4622" s="37"/>
      <c r="Q4622" s="37"/>
      <c r="R4622" s="37"/>
      <c r="S4622" s="64"/>
      <c r="T4622" s="37"/>
      <c r="U4622" s="36"/>
      <c r="V4622" s="38"/>
      <c r="W4622" s="54"/>
      <c r="X4622" s="37"/>
      <c r="Y4622" s="37"/>
      <c r="Z4622" s="37"/>
      <c r="AA4622" s="37"/>
      <c r="AB4622" s="37"/>
      <c r="AC4622" s="37"/>
      <c r="AD4622" s="37"/>
    </row>
    <row r="4623" spans="1:30" x14ac:dyDescent="0.25">
      <c r="A4623" s="37"/>
      <c r="B4623" s="37"/>
      <c r="C4623" s="37"/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37"/>
      <c r="O4623" s="37"/>
      <c r="P4623" s="37"/>
      <c r="Q4623" s="37"/>
      <c r="R4623" s="37"/>
      <c r="S4623" s="64"/>
      <c r="T4623" s="37"/>
      <c r="U4623" s="36"/>
      <c r="V4623" s="38"/>
      <c r="W4623" s="54"/>
      <c r="X4623" s="37"/>
      <c r="Y4623" s="37"/>
      <c r="Z4623" s="37"/>
      <c r="AA4623" s="37"/>
      <c r="AB4623" s="37"/>
      <c r="AC4623" s="37"/>
      <c r="AD4623" s="37"/>
    </row>
    <row r="4624" spans="1:30" x14ac:dyDescent="0.25">
      <c r="A4624" s="37"/>
      <c r="B4624" s="37"/>
      <c r="C4624" s="37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37"/>
      <c r="O4624" s="37"/>
      <c r="P4624" s="37"/>
      <c r="Q4624" s="37"/>
      <c r="R4624" s="37"/>
      <c r="S4624" s="64"/>
      <c r="T4624" s="37"/>
      <c r="U4624" s="36"/>
      <c r="V4624" s="38"/>
      <c r="W4624" s="54"/>
      <c r="X4624" s="37"/>
      <c r="Y4624" s="37"/>
      <c r="Z4624" s="37"/>
      <c r="AA4624" s="37"/>
      <c r="AB4624" s="37"/>
      <c r="AC4624" s="37"/>
      <c r="AD4624" s="37"/>
    </row>
    <row r="4625" spans="1:30" x14ac:dyDescent="0.25">
      <c r="A4625" s="37"/>
      <c r="B4625" s="37"/>
      <c r="C4625" s="37"/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37"/>
      <c r="O4625" s="37"/>
      <c r="P4625" s="37"/>
      <c r="Q4625" s="37"/>
      <c r="R4625" s="37"/>
      <c r="S4625" s="64"/>
      <c r="T4625" s="37"/>
      <c r="U4625" s="36"/>
      <c r="V4625" s="38"/>
      <c r="W4625" s="54"/>
      <c r="X4625" s="37"/>
      <c r="Y4625" s="37"/>
      <c r="Z4625" s="37"/>
      <c r="AA4625" s="37"/>
      <c r="AB4625" s="37"/>
      <c r="AC4625" s="37"/>
      <c r="AD4625" s="37"/>
    </row>
    <row r="4626" spans="1:30" x14ac:dyDescent="0.25">
      <c r="A4626" s="37"/>
      <c r="B4626" s="37"/>
      <c r="C4626" s="37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37"/>
      <c r="O4626" s="37"/>
      <c r="P4626" s="37"/>
      <c r="Q4626" s="37"/>
      <c r="R4626" s="37"/>
      <c r="S4626" s="64"/>
      <c r="T4626" s="37"/>
      <c r="U4626" s="36"/>
      <c r="V4626" s="38"/>
      <c r="W4626" s="54"/>
      <c r="X4626" s="37"/>
      <c r="Y4626" s="37"/>
      <c r="Z4626" s="37"/>
      <c r="AA4626" s="37"/>
      <c r="AB4626" s="37"/>
      <c r="AC4626" s="37"/>
      <c r="AD4626" s="37"/>
    </row>
    <row r="4627" spans="1:30" x14ac:dyDescent="0.25">
      <c r="A4627" s="37"/>
      <c r="B4627" s="37"/>
      <c r="C4627" s="37"/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37"/>
      <c r="O4627" s="37"/>
      <c r="P4627" s="37"/>
      <c r="Q4627" s="37"/>
      <c r="R4627" s="37"/>
      <c r="S4627" s="64"/>
      <c r="T4627" s="37"/>
      <c r="U4627" s="36"/>
      <c r="V4627" s="38"/>
      <c r="W4627" s="54"/>
      <c r="X4627" s="37"/>
      <c r="Y4627" s="37"/>
      <c r="Z4627" s="37"/>
      <c r="AA4627" s="37"/>
      <c r="AB4627" s="37"/>
      <c r="AC4627" s="37"/>
      <c r="AD4627" s="37"/>
    </row>
    <row r="4628" spans="1:30" x14ac:dyDescent="0.25">
      <c r="A4628" s="37"/>
      <c r="B4628" s="37"/>
      <c r="C4628" s="37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37"/>
      <c r="O4628" s="37"/>
      <c r="P4628" s="37"/>
      <c r="Q4628" s="37"/>
      <c r="R4628" s="37"/>
      <c r="S4628" s="64"/>
      <c r="T4628" s="37"/>
      <c r="U4628" s="36"/>
      <c r="V4628" s="38"/>
      <c r="W4628" s="54"/>
      <c r="X4628" s="37"/>
      <c r="Y4628" s="37"/>
      <c r="Z4628" s="37"/>
      <c r="AA4628" s="37"/>
      <c r="AB4628" s="37"/>
      <c r="AC4628" s="37"/>
      <c r="AD4628" s="37"/>
    </row>
    <row r="4629" spans="1:30" x14ac:dyDescent="0.25">
      <c r="A4629" s="37"/>
      <c r="B4629" s="37"/>
      <c r="C4629" s="37"/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37"/>
      <c r="O4629" s="37"/>
      <c r="P4629" s="37"/>
      <c r="Q4629" s="37"/>
      <c r="R4629" s="37"/>
      <c r="S4629" s="64"/>
      <c r="T4629" s="37"/>
      <c r="U4629" s="36"/>
      <c r="V4629" s="38"/>
      <c r="W4629" s="54"/>
      <c r="X4629" s="37"/>
      <c r="Y4629" s="37"/>
      <c r="Z4629" s="37"/>
      <c r="AA4629" s="37"/>
      <c r="AB4629" s="37"/>
      <c r="AC4629" s="37"/>
      <c r="AD4629" s="37"/>
    </row>
    <row r="4630" spans="1:30" x14ac:dyDescent="0.25">
      <c r="A4630" s="37"/>
      <c r="B4630" s="37"/>
      <c r="C4630" s="37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37"/>
      <c r="O4630" s="37"/>
      <c r="P4630" s="37"/>
      <c r="Q4630" s="37"/>
      <c r="R4630" s="37"/>
      <c r="S4630" s="64"/>
      <c r="T4630" s="37"/>
      <c r="U4630" s="36"/>
      <c r="V4630" s="38"/>
      <c r="W4630" s="54"/>
      <c r="X4630" s="37"/>
      <c r="Y4630" s="37"/>
      <c r="Z4630" s="37"/>
      <c r="AA4630" s="37"/>
      <c r="AB4630" s="37"/>
      <c r="AC4630" s="37"/>
      <c r="AD4630" s="37"/>
    </row>
    <row r="4631" spans="1:30" x14ac:dyDescent="0.25">
      <c r="A4631" s="37"/>
      <c r="B4631" s="37"/>
      <c r="C4631" s="37"/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37"/>
      <c r="O4631" s="37"/>
      <c r="P4631" s="37"/>
      <c r="Q4631" s="37"/>
      <c r="R4631" s="37"/>
      <c r="S4631" s="64"/>
      <c r="T4631" s="37"/>
      <c r="U4631" s="36"/>
      <c r="V4631" s="38"/>
      <c r="W4631" s="54"/>
      <c r="X4631" s="37"/>
      <c r="Y4631" s="37"/>
      <c r="Z4631" s="37"/>
      <c r="AA4631" s="37"/>
      <c r="AB4631" s="37"/>
      <c r="AC4631" s="37"/>
      <c r="AD4631" s="37"/>
    </row>
    <row r="4632" spans="1:30" x14ac:dyDescent="0.25">
      <c r="A4632" s="37"/>
      <c r="B4632" s="37"/>
      <c r="C4632" s="37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37"/>
      <c r="O4632" s="37"/>
      <c r="P4632" s="37"/>
      <c r="Q4632" s="37"/>
      <c r="R4632" s="37"/>
      <c r="S4632" s="64"/>
      <c r="T4632" s="37"/>
      <c r="U4632" s="36"/>
      <c r="V4632" s="38"/>
      <c r="W4632" s="54"/>
      <c r="X4632" s="37"/>
      <c r="Y4632" s="37"/>
      <c r="Z4632" s="37"/>
      <c r="AA4632" s="37"/>
      <c r="AB4632" s="37"/>
      <c r="AC4632" s="37"/>
      <c r="AD4632" s="37"/>
    </row>
    <row r="4633" spans="1:30" x14ac:dyDescent="0.25">
      <c r="A4633" s="37"/>
      <c r="B4633" s="37"/>
      <c r="C4633" s="37"/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37"/>
      <c r="O4633" s="37"/>
      <c r="P4633" s="37"/>
      <c r="Q4633" s="37"/>
      <c r="R4633" s="37"/>
      <c r="S4633" s="64"/>
      <c r="T4633" s="37"/>
      <c r="U4633" s="36"/>
      <c r="V4633" s="38"/>
      <c r="W4633" s="54"/>
      <c r="X4633" s="37"/>
      <c r="Y4633" s="37"/>
      <c r="Z4633" s="37"/>
      <c r="AA4633" s="37"/>
      <c r="AB4633" s="37"/>
      <c r="AC4633" s="37"/>
      <c r="AD4633" s="37"/>
    </row>
    <row r="4634" spans="1:30" x14ac:dyDescent="0.25">
      <c r="A4634" s="37"/>
      <c r="B4634" s="37"/>
      <c r="C4634" s="37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37"/>
      <c r="O4634" s="37"/>
      <c r="P4634" s="37"/>
      <c r="Q4634" s="37"/>
      <c r="R4634" s="37"/>
      <c r="S4634" s="64"/>
      <c r="T4634" s="37"/>
      <c r="U4634" s="36"/>
      <c r="V4634" s="38"/>
      <c r="W4634" s="54"/>
      <c r="X4634" s="37"/>
      <c r="Y4634" s="37"/>
      <c r="Z4634" s="37"/>
      <c r="AA4634" s="37"/>
      <c r="AB4634" s="37"/>
      <c r="AC4634" s="37"/>
      <c r="AD4634" s="37"/>
    </row>
    <row r="4635" spans="1:30" x14ac:dyDescent="0.25">
      <c r="A4635" s="37"/>
      <c r="B4635" s="37"/>
      <c r="C4635" s="37"/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37"/>
      <c r="O4635" s="37"/>
      <c r="P4635" s="37"/>
      <c r="Q4635" s="37"/>
      <c r="R4635" s="37"/>
      <c r="S4635" s="64"/>
      <c r="T4635" s="37"/>
      <c r="U4635" s="36"/>
      <c r="V4635" s="38"/>
      <c r="W4635" s="54"/>
      <c r="X4635" s="37"/>
      <c r="Y4635" s="37"/>
      <c r="Z4635" s="37"/>
      <c r="AA4635" s="37"/>
      <c r="AB4635" s="37"/>
      <c r="AC4635" s="37"/>
      <c r="AD4635" s="37"/>
    </row>
    <row r="4636" spans="1:30" x14ac:dyDescent="0.25">
      <c r="A4636" s="37"/>
      <c r="B4636" s="37"/>
      <c r="C4636" s="37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37"/>
      <c r="O4636" s="37"/>
      <c r="P4636" s="37"/>
      <c r="Q4636" s="37"/>
      <c r="R4636" s="37"/>
      <c r="S4636" s="64"/>
      <c r="T4636" s="37"/>
      <c r="U4636" s="36"/>
      <c r="V4636" s="38"/>
      <c r="W4636" s="54"/>
      <c r="X4636" s="37"/>
      <c r="Y4636" s="37"/>
      <c r="Z4636" s="37"/>
      <c r="AA4636" s="37"/>
      <c r="AB4636" s="37"/>
      <c r="AC4636" s="37"/>
      <c r="AD4636" s="37"/>
    </row>
    <row r="4637" spans="1:30" x14ac:dyDescent="0.25">
      <c r="A4637" s="37"/>
      <c r="B4637" s="37"/>
      <c r="C4637" s="37"/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37"/>
      <c r="O4637" s="37"/>
      <c r="P4637" s="37"/>
      <c r="Q4637" s="37"/>
      <c r="R4637" s="37"/>
      <c r="S4637" s="64"/>
      <c r="T4637" s="37"/>
      <c r="U4637" s="36"/>
      <c r="V4637" s="38"/>
      <c r="W4637" s="54"/>
      <c r="X4637" s="37"/>
      <c r="Y4637" s="37"/>
      <c r="Z4637" s="37"/>
      <c r="AA4637" s="37"/>
      <c r="AB4637" s="37"/>
      <c r="AC4637" s="37"/>
      <c r="AD4637" s="37"/>
    </row>
    <row r="4638" spans="1:30" x14ac:dyDescent="0.25">
      <c r="A4638" s="37"/>
      <c r="B4638" s="37"/>
      <c r="C4638" s="37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37"/>
      <c r="O4638" s="37"/>
      <c r="P4638" s="37"/>
      <c r="Q4638" s="37"/>
      <c r="R4638" s="37"/>
      <c r="S4638" s="64"/>
      <c r="T4638" s="37"/>
      <c r="U4638" s="36"/>
      <c r="V4638" s="38"/>
      <c r="W4638" s="54"/>
      <c r="X4638" s="37"/>
      <c r="Y4638" s="37"/>
      <c r="Z4638" s="37"/>
      <c r="AA4638" s="37"/>
      <c r="AB4638" s="37"/>
      <c r="AC4638" s="37"/>
      <c r="AD4638" s="37"/>
    </row>
    <row r="4639" spans="1:30" x14ac:dyDescent="0.25">
      <c r="A4639" s="37"/>
      <c r="B4639" s="37"/>
      <c r="C4639" s="37"/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37"/>
      <c r="O4639" s="37"/>
      <c r="P4639" s="37"/>
      <c r="Q4639" s="37"/>
      <c r="R4639" s="37"/>
      <c r="S4639" s="64"/>
      <c r="T4639" s="37"/>
      <c r="U4639" s="36"/>
      <c r="V4639" s="38"/>
      <c r="W4639" s="54"/>
      <c r="X4639" s="37"/>
      <c r="Y4639" s="37"/>
      <c r="Z4639" s="37"/>
      <c r="AA4639" s="37"/>
      <c r="AB4639" s="37"/>
      <c r="AC4639" s="37"/>
      <c r="AD4639" s="37"/>
    </row>
    <row r="4640" spans="1:30" x14ac:dyDescent="0.25">
      <c r="A4640" s="37"/>
      <c r="B4640" s="37"/>
      <c r="C4640" s="37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37"/>
      <c r="O4640" s="37"/>
      <c r="P4640" s="37"/>
      <c r="Q4640" s="37"/>
      <c r="R4640" s="37"/>
      <c r="S4640" s="64"/>
      <c r="T4640" s="37"/>
      <c r="U4640" s="36"/>
      <c r="V4640" s="38"/>
      <c r="W4640" s="54"/>
      <c r="X4640" s="37"/>
      <c r="Y4640" s="37"/>
      <c r="Z4640" s="37"/>
      <c r="AA4640" s="37"/>
      <c r="AB4640" s="37"/>
      <c r="AC4640" s="37"/>
      <c r="AD4640" s="37"/>
    </row>
    <row r="4641" spans="1:30" x14ac:dyDescent="0.25">
      <c r="A4641" s="37"/>
      <c r="B4641" s="37"/>
      <c r="C4641" s="37"/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37"/>
      <c r="O4641" s="37"/>
      <c r="P4641" s="37"/>
      <c r="Q4641" s="37"/>
      <c r="R4641" s="37"/>
      <c r="S4641" s="64"/>
      <c r="T4641" s="37"/>
      <c r="U4641" s="36"/>
      <c r="V4641" s="38"/>
      <c r="W4641" s="54"/>
      <c r="X4641" s="37"/>
      <c r="Y4641" s="37"/>
      <c r="Z4641" s="37"/>
      <c r="AA4641" s="37"/>
      <c r="AB4641" s="37"/>
      <c r="AC4641" s="37"/>
      <c r="AD4641" s="37"/>
    </row>
    <row r="4642" spans="1:30" x14ac:dyDescent="0.25">
      <c r="A4642" s="37"/>
      <c r="B4642" s="37"/>
      <c r="C4642" s="37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37"/>
      <c r="O4642" s="37"/>
      <c r="P4642" s="37"/>
      <c r="Q4642" s="37"/>
      <c r="R4642" s="37"/>
      <c r="S4642" s="64"/>
      <c r="T4642" s="37"/>
      <c r="U4642" s="36"/>
      <c r="V4642" s="38"/>
      <c r="W4642" s="54"/>
      <c r="X4642" s="37"/>
      <c r="Y4642" s="37"/>
      <c r="Z4642" s="37"/>
      <c r="AA4642" s="37"/>
      <c r="AB4642" s="37"/>
      <c r="AC4642" s="37"/>
      <c r="AD4642" s="37"/>
    </row>
    <row r="4643" spans="1:30" x14ac:dyDescent="0.25">
      <c r="A4643" s="37"/>
      <c r="B4643" s="37"/>
      <c r="C4643" s="37"/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37"/>
      <c r="O4643" s="37"/>
      <c r="P4643" s="37"/>
      <c r="Q4643" s="37"/>
      <c r="R4643" s="37"/>
      <c r="S4643" s="64"/>
      <c r="T4643" s="37"/>
      <c r="U4643" s="36"/>
      <c r="V4643" s="38"/>
      <c r="W4643" s="54"/>
      <c r="X4643" s="37"/>
      <c r="Y4643" s="37"/>
      <c r="Z4643" s="37"/>
      <c r="AA4643" s="37"/>
      <c r="AB4643" s="37"/>
      <c r="AC4643" s="37"/>
      <c r="AD4643" s="37"/>
    </row>
    <row r="4644" spans="1:30" x14ac:dyDescent="0.25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37"/>
      <c r="O4644" s="37"/>
      <c r="P4644" s="37"/>
      <c r="Q4644" s="37"/>
      <c r="R4644" s="37"/>
      <c r="S4644" s="64"/>
      <c r="T4644" s="37"/>
      <c r="U4644" s="36"/>
      <c r="V4644" s="38"/>
      <c r="W4644" s="54"/>
      <c r="X4644" s="37"/>
      <c r="Y4644" s="37"/>
      <c r="Z4644" s="37"/>
      <c r="AA4644" s="37"/>
      <c r="AB4644" s="37"/>
      <c r="AC4644" s="37"/>
      <c r="AD4644" s="37"/>
    </row>
    <row r="4645" spans="1:30" x14ac:dyDescent="0.25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37"/>
      <c r="O4645" s="37"/>
      <c r="P4645" s="37"/>
      <c r="Q4645" s="37"/>
      <c r="R4645" s="37"/>
      <c r="S4645" s="64"/>
      <c r="T4645" s="37"/>
      <c r="U4645" s="36"/>
      <c r="V4645" s="38"/>
      <c r="W4645" s="54"/>
      <c r="X4645" s="37"/>
      <c r="Y4645" s="37"/>
      <c r="Z4645" s="37"/>
      <c r="AA4645" s="37"/>
      <c r="AB4645" s="37"/>
      <c r="AC4645" s="37"/>
      <c r="AD4645" s="37"/>
    </row>
    <row r="4646" spans="1:30" x14ac:dyDescent="0.25">
      <c r="A4646" s="37"/>
      <c r="B4646" s="37"/>
      <c r="C4646" s="37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37"/>
      <c r="O4646" s="37"/>
      <c r="P4646" s="37"/>
      <c r="Q4646" s="37"/>
      <c r="R4646" s="37"/>
      <c r="S4646" s="64"/>
      <c r="T4646" s="37"/>
      <c r="U4646" s="36"/>
      <c r="V4646" s="38"/>
      <c r="W4646" s="54"/>
      <c r="X4646" s="37"/>
      <c r="Y4646" s="37"/>
      <c r="Z4646" s="37"/>
      <c r="AA4646" s="37"/>
      <c r="AB4646" s="37"/>
      <c r="AC4646" s="37"/>
      <c r="AD4646" s="37"/>
    </row>
    <row r="4647" spans="1:30" x14ac:dyDescent="0.25">
      <c r="A4647" s="37"/>
      <c r="B4647" s="37"/>
      <c r="C4647" s="37"/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37"/>
      <c r="O4647" s="37"/>
      <c r="P4647" s="37"/>
      <c r="Q4647" s="37"/>
      <c r="R4647" s="37"/>
      <c r="S4647" s="64"/>
      <c r="T4647" s="37"/>
      <c r="U4647" s="36"/>
      <c r="V4647" s="38"/>
      <c r="W4647" s="54"/>
      <c r="X4647" s="37"/>
      <c r="Y4647" s="37"/>
      <c r="Z4647" s="37"/>
      <c r="AA4647" s="37"/>
      <c r="AB4647" s="37"/>
      <c r="AC4647" s="37"/>
      <c r="AD4647" s="37"/>
    </row>
    <row r="4648" spans="1:30" x14ac:dyDescent="0.25">
      <c r="A4648" s="37"/>
      <c r="B4648" s="37"/>
      <c r="C4648" s="37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37"/>
      <c r="O4648" s="37"/>
      <c r="P4648" s="37"/>
      <c r="Q4648" s="37"/>
      <c r="R4648" s="37"/>
      <c r="S4648" s="64"/>
      <c r="T4648" s="37"/>
      <c r="U4648" s="36"/>
      <c r="V4648" s="38"/>
      <c r="W4648" s="54"/>
      <c r="X4648" s="37"/>
      <c r="Y4648" s="37"/>
      <c r="Z4648" s="37"/>
      <c r="AA4648" s="37"/>
      <c r="AB4648" s="37"/>
      <c r="AC4648" s="37"/>
      <c r="AD4648" s="37"/>
    </row>
    <row r="4649" spans="1:30" x14ac:dyDescent="0.25">
      <c r="A4649" s="37"/>
      <c r="B4649" s="37"/>
      <c r="C4649" s="37"/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37"/>
      <c r="O4649" s="37"/>
      <c r="P4649" s="37"/>
      <c r="Q4649" s="37"/>
      <c r="R4649" s="37"/>
      <c r="S4649" s="64"/>
      <c r="T4649" s="37"/>
      <c r="U4649" s="36"/>
      <c r="V4649" s="38"/>
      <c r="W4649" s="54"/>
      <c r="X4649" s="37"/>
      <c r="Y4649" s="37"/>
      <c r="Z4649" s="37"/>
      <c r="AA4649" s="37"/>
      <c r="AB4649" s="37"/>
      <c r="AC4649" s="37"/>
      <c r="AD4649" s="37"/>
    </row>
    <row r="4650" spans="1:30" x14ac:dyDescent="0.25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37"/>
      <c r="O4650" s="37"/>
      <c r="P4650" s="37"/>
      <c r="Q4650" s="37"/>
      <c r="R4650" s="37"/>
      <c r="S4650" s="64"/>
      <c r="T4650" s="37"/>
      <c r="U4650" s="36"/>
      <c r="V4650" s="38"/>
      <c r="W4650" s="54"/>
      <c r="X4650" s="37"/>
      <c r="Y4650" s="37"/>
      <c r="Z4650" s="37"/>
      <c r="AA4650" s="37"/>
      <c r="AB4650" s="37"/>
      <c r="AC4650" s="37"/>
      <c r="AD4650" s="37"/>
    </row>
    <row r="4651" spans="1:30" x14ac:dyDescent="0.25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37"/>
      <c r="O4651" s="37"/>
      <c r="P4651" s="37"/>
      <c r="Q4651" s="37"/>
      <c r="R4651" s="37"/>
      <c r="S4651" s="64"/>
      <c r="T4651" s="37"/>
      <c r="U4651" s="36"/>
      <c r="V4651" s="38"/>
      <c r="W4651" s="54"/>
      <c r="X4651" s="37"/>
      <c r="Y4651" s="37"/>
      <c r="Z4651" s="37"/>
      <c r="AA4651" s="37"/>
      <c r="AB4651" s="37"/>
      <c r="AC4651" s="37"/>
      <c r="AD4651" s="37"/>
    </row>
    <row r="4652" spans="1:30" x14ac:dyDescent="0.25">
      <c r="A4652" s="37"/>
      <c r="B4652" s="37"/>
      <c r="C4652" s="37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37"/>
      <c r="O4652" s="37"/>
      <c r="P4652" s="37"/>
      <c r="Q4652" s="37"/>
      <c r="R4652" s="37"/>
      <c r="S4652" s="64"/>
      <c r="T4652" s="37"/>
      <c r="U4652" s="36"/>
      <c r="V4652" s="38"/>
      <c r="W4652" s="54"/>
      <c r="X4652" s="37"/>
      <c r="Y4652" s="37"/>
      <c r="Z4652" s="37"/>
      <c r="AA4652" s="37"/>
      <c r="AB4652" s="37"/>
      <c r="AC4652" s="37"/>
      <c r="AD4652" s="37"/>
    </row>
    <row r="4653" spans="1:30" x14ac:dyDescent="0.25">
      <c r="A4653" s="37"/>
      <c r="B4653" s="37"/>
      <c r="C4653" s="37"/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37"/>
      <c r="O4653" s="37"/>
      <c r="P4653" s="37"/>
      <c r="Q4653" s="37"/>
      <c r="R4653" s="37"/>
      <c r="S4653" s="64"/>
      <c r="T4653" s="37"/>
      <c r="U4653" s="36"/>
      <c r="V4653" s="38"/>
      <c r="W4653" s="54"/>
      <c r="X4653" s="37"/>
      <c r="Y4653" s="37"/>
      <c r="Z4653" s="37"/>
      <c r="AA4653" s="37"/>
      <c r="AB4653" s="37"/>
      <c r="AC4653" s="37"/>
      <c r="AD4653" s="37"/>
    </row>
    <row r="4654" spans="1:30" x14ac:dyDescent="0.25">
      <c r="A4654" s="37"/>
      <c r="B4654" s="37"/>
      <c r="C4654" s="37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37"/>
      <c r="O4654" s="37"/>
      <c r="P4654" s="37"/>
      <c r="Q4654" s="37"/>
      <c r="R4654" s="37"/>
      <c r="S4654" s="64"/>
      <c r="T4654" s="37"/>
      <c r="U4654" s="36"/>
      <c r="V4654" s="38"/>
      <c r="W4654" s="54"/>
      <c r="X4654" s="37"/>
      <c r="Y4654" s="37"/>
      <c r="Z4654" s="37"/>
      <c r="AA4654" s="37"/>
      <c r="AB4654" s="37"/>
      <c r="AC4654" s="37"/>
      <c r="AD4654" s="37"/>
    </row>
    <row r="4655" spans="1:30" x14ac:dyDescent="0.25">
      <c r="A4655" s="37"/>
      <c r="B4655" s="37"/>
      <c r="C4655" s="37"/>
      <c r="D4655" s="37"/>
      <c r="E4655" s="37"/>
      <c r="F4655" s="37"/>
      <c r="G4655" s="37"/>
      <c r="H4655" s="37"/>
      <c r="I4655" s="37"/>
      <c r="J4655" s="37"/>
      <c r="K4655" s="37"/>
      <c r="L4655" s="37"/>
      <c r="M4655" s="37"/>
      <c r="N4655" s="37"/>
      <c r="O4655" s="37"/>
      <c r="P4655" s="37"/>
      <c r="Q4655" s="37"/>
      <c r="R4655" s="37"/>
      <c r="S4655" s="64"/>
      <c r="T4655" s="37"/>
      <c r="U4655" s="36"/>
      <c r="V4655" s="38"/>
      <c r="W4655" s="54"/>
      <c r="X4655" s="37"/>
      <c r="Y4655" s="37"/>
      <c r="Z4655" s="37"/>
      <c r="AA4655" s="37"/>
      <c r="AB4655" s="37"/>
      <c r="AC4655" s="37"/>
      <c r="AD4655" s="37"/>
    </row>
    <row r="4656" spans="1:30" x14ac:dyDescent="0.25">
      <c r="A4656" s="37"/>
      <c r="B4656" s="37"/>
      <c r="C4656" s="37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37"/>
      <c r="O4656" s="37"/>
      <c r="P4656" s="37"/>
      <c r="Q4656" s="37"/>
      <c r="R4656" s="37"/>
      <c r="S4656" s="64"/>
      <c r="T4656" s="37"/>
      <c r="U4656" s="36"/>
      <c r="V4656" s="38"/>
      <c r="W4656" s="54"/>
      <c r="X4656" s="37"/>
      <c r="Y4656" s="37"/>
      <c r="Z4656" s="37"/>
      <c r="AA4656" s="37"/>
      <c r="AB4656" s="37"/>
      <c r="AC4656" s="37"/>
      <c r="AD4656" s="37"/>
    </row>
    <row r="4657" spans="1:30" x14ac:dyDescent="0.25">
      <c r="A4657" s="37"/>
      <c r="B4657" s="37"/>
      <c r="C4657" s="37"/>
      <c r="D4657" s="37"/>
      <c r="E4657" s="37"/>
      <c r="F4657" s="37"/>
      <c r="G4657" s="37"/>
      <c r="H4657" s="37"/>
      <c r="I4657" s="37"/>
      <c r="J4657" s="37"/>
      <c r="K4657" s="37"/>
      <c r="L4657" s="37"/>
      <c r="M4657" s="37"/>
      <c r="N4657" s="37"/>
      <c r="O4657" s="37"/>
      <c r="P4657" s="37"/>
      <c r="Q4657" s="37"/>
      <c r="R4657" s="37"/>
      <c r="S4657" s="64"/>
      <c r="T4657" s="37"/>
      <c r="U4657" s="36"/>
      <c r="V4657" s="38"/>
      <c r="W4657" s="54"/>
      <c r="X4657" s="37"/>
      <c r="Y4657" s="37"/>
      <c r="Z4657" s="37"/>
      <c r="AA4657" s="37"/>
      <c r="AB4657" s="37"/>
      <c r="AC4657" s="37"/>
      <c r="AD4657" s="37"/>
    </row>
    <row r="4658" spans="1:30" x14ac:dyDescent="0.25">
      <c r="A4658" s="37"/>
      <c r="B4658" s="37"/>
      <c r="C4658" s="37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37"/>
      <c r="O4658" s="37"/>
      <c r="P4658" s="37"/>
      <c r="Q4658" s="37"/>
      <c r="R4658" s="37"/>
      <c r="S4658" s="64"/>
      <c r="T4658" s="37"/>
      <c r="U4658" s="36"/>
      <c r="V4658" s="38"/>
      <c r="W4658" s="54"/>
      <c r="X4658" s="37"/>
      <c r="Y4658" s="37"/>
      <c r="Z4658" s="37"/>
      <c r="AA4658" s="37"/>
      <c r="AB4658" s="37"/>
      <c r="AC4658" s="37"/>
      <c r="AD4658" s="37"/>
    </row>
    <row r="4659" spans="1:30" x14ac:dyDescent="0.25">
      <c r="A4659" s="37"/>
      <c r="B4659" s="37"/>
      <c r="C4659" s="37"/>
      <c r="D4659" s="37"/>
      <c r="E4659" s="37"/>
      <c r="F4659" s="37"/>
      <c r="G4659" s="37"/>
      <c r="H4659" s="37"/>
      <c r="I4659" s="37"/>
      <c r="J4659" s="37"/>
      <c r="K4659" s="37"/>
      <c r="L4659" s="37"/>
      <c r="M4659" s="37"/>
      <c r="N4659" s="37"/>
      <c r="O4659" s="37"/>
      <c r="P4659" s="37"/>
      <c r="Q4659" s="37"/>
      <c r="R4659" s="37"/>
      <c r="S4659" s="64"/>
      <c r="T4659" s="37"/>
      <c r="U4659" s="36"/>
      <c r="V4659" s="38"/>
      <c r="W4659" s="54"/>
      <c r="X4659" s="37"/>
      <c r="Y4659" s="37"/>
      <c r="Z4659" s="37"/>
      <c r="AA4659" s="37"/>
      <c r="AB4659" s="37"/>
      <c r="AC4659" s="37"/>
      <c r="AD4659" s="37"/>
    </row>
    <row r="4660" spans="1:30" x14ac:dyDescent="0.25">
      <c r="A4660" s="37"/>
      <c r="B4660" s="37"/>
      <c r="C4660" s="37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37"/>
      <c r="O4660" s="37"/>
      <c r="P4660" s="37"/>
      <c r="Q4660" s="37"/>
      <c r="R4660" s="37"/>
      <c r="S4660" s="64"/>
      <c r="T4660" s="37"/>
      <c r="U4660" s="36"/>
      <c r="V4660" s="38"/>
      <c r="W4660" s="54"/>
      <c r="X4660" s="37"/>
      <c r="Y4660" s="37"/>
      <c r="Z4660" s="37"/>
      <c r="AA4660" s="37"/>
      <c r="AB4660" s="37"/>
      <c r="AC4660" s="37"/>
      <c r="AD4660" s="37"/>
    </row>
    <row r="4661" spans="1:30" x14ac:dyDescent="0.25">
      <c r="A4661" s="37"/>
      <c r="B4661" s="37"/>
      <c r="C4661" s="37"/>
      <c r="D4661" s="37"/>
      <c r="E4661" s="37"/>
      <c r="F4661" s="37"/>
      <c r="G4661" s="37"/>
      <c r="H4661" s="37"/>
      <c r="I4661" s="37"/>
      <c r="J4661" s="37"/>
      <c r="K4661" s="37"/>
      <c r="L4661" s="37"/>
      <c r="M4661" s="37"/>
      <c r="N4661" s="37"/>
      <c r="O4661" s="37"/>
      <c r="P4661" s="37"/>
      <c r="Q4661" s="37"/>
      <c r="R4661" s="37"/>
      <c r="S4661" s="64"/>
      <c r="T4661" s="37"/>
      <c r="U4661" s="36"/>
      <c r="V4661" s="38"/>
      <c r="W4661" s="54"/>
      <c r="X4661" s="37"/>
      <c r="Y4661" s="37"/>
      <c r="Z4661" s="37"/>
      <c r="AA4661" s="37"/>
      <c r="AB4661" s="37"/>
      <c r="AC4661" s="37"/>
      <c r="AD4661" s="37"/>
    </row>
    <row r="4662" spans="1:30" x14ac:dyDescent="0.25">
      <c r="A4662" s="37"/>
      <c r="B4662" s="37"/>
      <c r="C4662" s="37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37"/>
      <c r="O4662" s="37"/>
      <c r="P4662" s="37"/>
      <c r="Q4662" s="37"/>
      <c r="R4662" s="37"/>
      <c r="S4662" s="64"/>
      <c r="T4662" s="37"/>
      <c r="U4662" s="36"/>
      <c r="V4662" s="38"/>
      <c r="W4662" s="54"/>
      <c r="X4662" s="37"/>
      <c r="Y4662" s="37"/>
      <c r="Z4662" s="37"/>
      <c r="AA4662" s="37"/>
      <c r="AB4662" s="37"/>
      <c r="AC4662" s="37"/>
      <c r="AD4662" s="37"/>
    </row>
    <row r="4663" spans="1:30" x14ac:dyDescent="0.25">
      <c r="A4663" s="37"/>
      <c r="B4663" s="37"/>
      <c r="C4663" s="37"/>
      <c r="D4663" s="37"/>
      <c r="E4663" s="37"/>
      <c r="F4663" s="37"/>
      <c r="G4663" s="37"/>
      <c r="H4663" s="37"/>
      <c r="I4663" s="37"/>
      <c r="J4663" s="37"/>
      <c r="K4663" s="37"/>
      <c r="L4663" s="37"/>
      <c r="M4663" s="37"/>
      <c r="N4663" s="37"/>
      <c r="O4663" s="37"/>
      <c r="P4663" s="37"/>
      <c r="Q4663" s="37"/>
      <c r="R4663" s="37"/>
      <c r="S4663" s="64"/>
      <c r="T4663" s="37"/>
      <c r="U4663" s="36"/>
      <c r="V4663" s="38"/>
      <c r="W4663" s="54"/>
      <c r="X4663" s="37"/>
      <c r="Y4663" s="37"/>
      <c r="Z4663" s="37"/>
      <c r="AA4663" s="37"/>
      <c r="AB4663" s="37"/>
      <c r="AC4663" s="37"/>
      <c r="AD4663" s="37"/>
    </row>
    <row r="4664" spans="1:30" x14ac:dyDescent="0.25">
      <c r="A4664" s="37"/>
      <c r="B4664" s="37"/>
      <c r="C4664" s="37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37"/>
      <c r="O4664" s="37"/>
      <c r="P4664" s="37"/>
      <c r="Q4664" s="37"/>
      <c r="R4664" s="37"/>
      <c r="S4664" s="64"/>
      <c r="T4664" s="37"/>
      <c r="U4664" s="36"/>
      <c r="V4664" s="38"/>
      <c r="W4664" s="54"/>
      <c r="X4664" s="37"/>
      <c r="Y4664" s="37"/>
      <c r="Z4664" s="37"/>
      <c r="AA4664" s="37"/>
      <c r="AB4664" s="37"/>
      <c r="AC4664" s="37"/>
      <c r="AD4664" s="37"/>
    </row>
    <row r="4665" spans="1:30" x14ac:dyDescent="0.25">
      <c r="A4665" s="37"/>
      <c r="B4665" s="37"/>
      <c r="C4665" s="37"/>
      <c r="D4665" s="37"/>
      <c r="E4665" s="37"/>
      <c r="F4665" s="37"/>
      <c r="G4665" s="37"/>
      <c r="H4665" s="37"/>
      <c r="I4665" s="37"/>
      <c r="J4665" s="37"/>
      <c r="K4665" s="37"/>
      <c r="L4665" s="37"/>
      <c r="M4665" s="37"/>
      <c r="N4665" s="37"/>
      <c r="O4665" s="37"/>
      <c r="P4665" s="37"/>
      <c r="Q4665" s="37"/>
      <c r="R4665" s="37"/>
      <c r="S4665" s="64"/>
      <c r="T4665" s="37"/>
      <c r="U4665" s="36"/>
      <c r="V4665" s="38"/>
      <c r="W4665" s="54"/>
      <c r="X4665" s="37"/>
      <c r="Y4665" s="37"/>
      <c r="Z4665" s="37"/>
      <c r="AA4665" s="37"/>
      <c r="AB4665" s="37"/>
      <c r="AC4665" s="37"/>
      <c r="AD4665" s="37"/>
    </row>
    <row r="4666" spans="1:30" x14ac:dyDescent="0.25">
      <c r="A4666" s="37"/>
      <c r="B4666" s="37"/>
      <c r="C4666" s="37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37"/>
      <c r="O4666" s="37"/>
      <c r="P4666" s="37"/>
      <c r="Q4666" s="37"/>
      <c r="R4666" s="37"/>
      <c r="S4666" s="64"/>
      <c r="T4666" s="37"/>
      <c r="U4666" s="36"/>
      <c r="V4666" s="38"/>
      <c r="W4666" s="54"/>
      <c r="X4666" s="37"/>
      <c r="Y4666" s="37"/>
      <c r="Z4666" s="37"/>
      <c r="AA4666" s="37"/>
      <c r="AB4666" s="37"/>
      <c r="AC4666" s="37"/>
      <c r="AD4666" s="37"/>
    </row>
    <row r="4667" spans="1:30" x14ac:dyDescent="0.25">
      <c r="A4667" s="37"/>
      <c r="B4667" s="37"/>
      <c r="C4667" s="37"/>
      <c r="D4667" s="37"/>
      <c r="E4667" s="37"/>
      <c r="F4667" s="37"/>
      <c r="G4667" s="37"/>
      <c r="H4667" s="37"/>
      <c r="I4667" s="37"/>
      <c r="J4667" s="37"/>
      <c r="K4667" s="37"/>
      <c r="L4667" s="37"/>
      <c r="M4667" s="37"/>
      <c r="N4667" s="37"/>
      <c r="O4667" s="37"/>
      <c r="P4667" s="37"/>
      <c r="Q4667" s="37"/>
      <c r="R4667" s="37"/>
      <c r="S4667" s="64"/>
      <c r="T4667" s="37"/>
      <c r="U4667" s="36"/>
      <c r="V4667" s="38"/>
      <c r="W4667" s="54"/>
      <c r="X4667" s="37"/>
      <c r="Y4667" s="37"/>
      <c r="Z4667" s="37"/>
      <c r="AA4667" s="37"/>
      <c r="AB4667" s="37"/>
      <c r="AC4667" s="37"/>
      <c r="AD4667" s="37"/>
    </row>
    <row r="4668" spans="1:30" x14ac:dyDescent="0.25">
      <c r="A4668" s="37"/>
      <c r="B4668" s="37"/>
      <c r="C4668" s="37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37"/>
      <c r="O4668" s="37"/>
      <c r="P4668" s="37"/>
      <c r="Q4668" s="37"/>
      <c r="R4668" s="37"/>
      <c r="S4668" s="64"/>
      <c r="T4668" s="37"/>
      <c r="U4668" s="36"/>
      <c r="V4668" s="38"/>
      <c r="W4668" s="54"/>
      <c r="X4668" s="37"/>
      <c r="Y4668" s="37"/>
      <c r="Z4668" s="37"/>
      <c r="AA4668" s="37"/>
      <c r="AB4668" s="37"/>
      <c r="AC4668" s="37"/>
      <c r="AD4668" s="37"/>
    </row>
    <row r="4669" spans="1:30" x14ac:dyDescent="0.25">
      <c r="A4669" s="37"/>
      <c r="B4669" s="37"/>
      <c r="C4669" s="37"/>
      <c r="D4669" s="37"/>
      <c r="E4669" s="37"/>
      <c r="F4669" s="37"/>
      <c r="G4669" s="37"/>
      <c r="H4669" s="37"/>
      <c r="I4669" s="37"/>
      <c r="J4669" s="37"/>
      <c r="K4669" s="37"/>
      <c r="L4669" s="37"/>
      <c r="M4669" s="37"/>
      <c r="N4669" s="37"/>
      <c r="O4669" s="37"/>
      <c r="P4669" s="37"/>
      <c r="Q4669" s="37"/>
      <c r="R4669" s="37"/>
      <c r="S4669" s="64"/>
      <c r="T4669" s="37"/>
      <c r="U4669" s="36"/>
      <c r="V4669" s="38"/>
      <c r="W4669" s="54"/>
      <c r="X4669" s="37"/>
      <c r="Y4669" s="37"/>
      <c r="Z4669" s="37"/>
      <c r="AA4669" s="37"/>
      <c r="AB4669" s="37"/>
      <c r="AC4669" s="37"/>
      <c r="AD4669" s="37"/>
    </row>
    <row r="4670" spans="1:30" x14ac:dyDescent="0.25">
      <c r="A4670" s="37"/>
      <c r="B4670" s="37"/>
      <c r="C4670" s="37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37"/>
      <c r="O4670" s="37"/>
      <c r="P4670" s="37"/>
      <c r="Q4670" s="37"/>
      <c r="R4670" s="37"/>
      <c r="S4670" s="64"/>
      <c r="T4670" s="37"/>
      <c r="U4670" s="36"/>
      <c r="V4670" s="38"/>
      <c r="W4670" s="54"/>
      <c r="X4670" s="37"/>
      <c r="Y4670" s="37"/>
      <c r="Z4670" s="37"/>
      <c r="AA4670" s="37"/>
      <c r="AB4670" s="37"/>
      <c r="AC4670" s="37"/>
      <c r="AD4670" s="37"/>
    </row>
    <row r="4671" spans="1:30" x14ac:dyDescent="0.25">
      <c r="A4671" s="37"/>
      <c r="B4671" s="37"/>
      <c r="C4671" s="37"/>
      <c r="D4671" s="37"/>
      <c r="E4671" s="37"/>
      <c r="F4671" s="37"/>
      <c r="G4671" s="37"/>
      <c r="H4671" s="37"/>
      <c r="I4671" s="37"/>
      <c r="J4671" s="37"/>
      <c r="K4671" s="37"/>
      <c r="L4671" s="37"/>
      <c r="M4671" s="37"/>
      <c r="N4671" s="37"/>
      <c r="O4671" s="37"/>
      <c r="P4671" s="37"/>
      <c r="Q4671" s="37"/>
      <c r="R4671" s="37"/>
      <c r="S4671" s="64"/>
      <c r="T4671" s="37"/>
      <c r="U4671" s="36"/>
      <c r="V4671" s="38"/>
      <c r="W4671" s="54"/>
      <c r="X4671" s="37"/>
      <c r="Y4671" s="37"/>
      <c r="Z4671" s="37"/>
      <c r="AA4671" s="37"/>
      <c r="AB4671" s="37"/>
      <c r="AC4671" s="37"/>
      <c r="AD4671" s="37"/>
    </row>
    <row r="4672" spans="1:30" x14ac:dyDescent="0.25">
      <c r="A4672" s="37"/>
      <c r="B4672" s="37"/>
      <c r="C4672" s="37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37"/>
      <c r="O4672" s="37"/>
      <c r="P4672" s="37"/>
      <c r="Q4672" s="37"/>
      <c r="R4672" s="37"/>
      <c r="S4672" s="64"/>
      <c r="T4672" s="37"/>
      <c r="U4672" s="36"/>
      <c r="V4672" s="38"/>
      <c r="W4672" s="54"/>
      <c r="X4672" s="37"/>
      <c r="Y4672" s="37"/>
      <c r="Z4672" s="37"/>
      <c r="AA4672" s="37"/>
      <c r="AB4672" s="37"/>
      <c r="AC4672" s="37"/>
      <c r="AD4672" s="37"/>
    </row>
    <row r="4673" spans="1:30" x14ac:dyDescent="0.25">
      <c r="A4673" s="37"/>
      <c r="B4673" s="37"/>
      <c r="C4673" s="37"/>
      <c r="D4673" s="37"/>
      <c r="E4673" s="37"/>
      <c r="F4673" s="37"/>
      <c r="G4673" s="37"/>
      <c r="H4673" s="37"/>
      <c r="I4673" s="37"/>
      <c r="J4673" s="37"/>
      <c r="K4673" s="37"/>
      <c r="L4673" s="37"/>
      <c r="M4673" s="37"/>
      <c r="N4673" s="37"/>
      <c r="O4673" s="37"/>
      <c r="P4673" s="37"/>
      <c r="Q4673" s="37"/>
      <c r="R4673" s="37"/>
      <c r="S4673" s="64"/>
      <c r="T4673" s="37"/>
      <c r="U4673" s="36"/>
      <c r="V4673" s="38"/>
      <c r="W4673" s="54"/>
      <c r="X4673" s="37"/>
      <c r="Y4673" s="37"/>
      <c r="Z4673" s="37"/>
      <c r="AA4673" s="37"/>
      <c r="AB4673" s="37"/>
      <c r="AC4673" s="37"/>
      <c r="AD4673" s="37"/>
    </row>
    <row r="4674" spans="1:30" x14ac:dyDescent="0.25">
      <c r="A4674" s="37"/>
      <c r="B4674" s="37"/>
      <c r="C4674" s="37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37"/>
      <c r="O4674" s="37"/>
      <c r="P4674" s="37"/>
      <c r="Q4674" s="37"/>
      <c r="R4674" s="37"/>
      <c r="S4674" s="64"/>
      <c r="T4674" s="37"/>
      <c r="U4674" s="36"/>
      <c r="V4674" s="38"/>
      <c r="W4674" s="54"/>
      <c r="X4674" s="37"/>
      <c r="Y4674" s="37"/>
      <c r="Z4674" s="37"/>
      <c r="AA4674" s="37"/>
      <c r="AB4674" s="37"/>
      <c r="AC4674" s="37"/>
      <c r="AD4674" s="37"/>
    </row>
    <row r="4675" spans="1:30" x14ac:dyDescent="0.25">
      <c r="A4675" s="37"/>
      <c r="B4675" s="37"/>
      <c r="C4675" s="37"/>
      <c r="D4675" s="37"/>
      <c r="E4675" s="37"/>
      <c r="F4675" s="37"/>
      <c r="G4675" s="37"/>
      <c r="H4675" s="37"/>
      <c r="I4675" s="37"/>
      <c r="J4675" s="37"/>
      <c r="K4675" s="37"/>
      <c r="L4675" s="37"/>
      <c r="M4675" s="37"/>
      <c r="N4675" s="37"/>
      <c r="O4675" s="37"/>
      <c r="P4675" s="37"/>
      <c r="Q4675" s="37"/>
      <c r="R4675" s="37"/>
      <c r="S4675" s="64"/>
      <c r="T4675" s="37"/>
      <c r="U4675" s="36"/>
      <c r="V4675" s="38"/>
      <c r="W4675" s="54"/>
      <c r="X4675" s="37"/>
      <c r="Y4675" s="37"/>
      <c r="Z4675" s="37"/>
      <c r="AA4675" s="37"/>
      <c r="AB4675" s="37"/>
      <c r="AC4675" s="37"/>
      <c r="AD4675" s="37"/>
    </row>
    <row r="4676" spans="1:30" x14ac:dyDescent="0.25">
      <c r="A4676" s="37"/>
      <c r="B4676" s="37"/>
      <c r="C4676" s="37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37"/>
      <c r="O4676" s="37"/>
      <c r="P4676" s="37"/>
      <c r="Q4676" s="37"/>
      <c r="R4676" s="37"/>
      <c r="S4676" s="64"/>
      <c r="T4676" s="37"/>
      <c r="U4676" s="36"/>
      <c r="V4676" s="38"/>
      <c r="W4676" s="54"/>
      <c r="X4676" s="37"/>
      <c r="Y4676" s="37"/>
      <c r="Z4676" s="37"/>
      <c r="AA4676" s="37"/>
      <c r="AB4676" s="37"/>
      <c r="AC4676" s="37"/>
      <c r="AD4676" s="37"/>
    </row>
    <row r="4677" spans="1:30" x14ac:dyDescent="0.25">
      <c r="A4677" s="37"/>
      <c r="B4677" s="37"/>
      <c r="C4677" s="37"/>
      <c r="D4677" s="37"/>
      <c r="E4677" s="37"/>
      <c r="F4677" s="37"/>
      <c r="G4677" s="37"/>
      <c r="H4677" s="37"/>
      <c r="I4677" s="37"/>
      <c r="J4677" s="37"/>
      <c r="K4677" s="37"/>
      <c r="L4677" s="37"/>
      <c r="M4677" s="37"/>
      <c r="N4677" s="37"/>
      <c r="O4677" s="37"/>
      <c r="P4677" s="37"/>
      <c r="Q4677" s="37"/>
      <c r="R4677" s="37"/>
      <c r="S4677" s="64"/>
      <c r="T4677" s="37"/>
      <c r="U4677" s="36"/>
      <c r="V4677" s="38"/>
      <c r="W4677" s="54"/>
      <c r="X4677" s="37"/>
      <c r="Y4677" s="37"/>
      <c r="Z4677" s="37"/>
      <c r="AA4677" s="37"/>
      <c r="AB4677" s="37"/>
      <c r="AC4677" s="37"/>
      <c r="AD4677" s="37"/>
    </row>
    <row r="4678" spans="1:30" x14ac:dyDescent="0.25">
      <c r="A4678" s="37"/>
      <c r="B4678" s="37"/>
      <c r="C4678" s="37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37"/>
      <c r="O4678" s="37"/>
      <c r="P4678" s="37"/>
      <c r="Q4678" s="37"/>
      <c r="R4678" s="37"/>
      <c r="S4678" s="64"/>
      <c r="T4678" s="37"/>
      <c r="U4678" s="36"/>
      <c r="V4678" s="38"/>
      <c r="W4678" s="54"/>
      <c r="X4678" s="37"/>
      <c r="Y4678" s="37"/>
      <c r="Z4678" s="37"/>
      <c r="AA4678" s="37"/>
      <c r="AB4678" s="37"/>
      <c r="AC4678" s="37"/>
      <c r="AD4678" s="37"/>
    </row>
    <row r="4679" spans="1:30" x14ac:dyDescent="0.25">
      <c r="A4679" s="37"/>
      <c r="B4679" s="37"/>
      <c r="C4679" s="37"/>
      <c r="D4679" s="37"/>
      <c r="E4679" s="37"/>
      <c r="F4679" s="37"/>
      <c r="G4679" s="37"/>
      <c r="H4679" s="37"/>
      <c r="I4679" s="37"/>
      <c r="J4679" s="37"/>
      <c r="K4679" s="37"/>
      <c r="L4679" s="37"/>
      <c r="M4679" s="37"/>
      <c r="N4679" s="37"/>
      <c r="O4679" s="37"/>
      <c r="P4679" s="37"/>
      <c r="Q4679" s="37"/>
      <c r="R4679" s="37"/>
      <c r="S4679" s="64"/>
      <c r="T4679" s="37"/>
      <c r="U4679" s="36"/>
      <c r="V4679" s="38"/>
      <c r="W4679" s="54"/>
      <c r="X4679" s="37"/>
      <c r="Y4679" s="37"/>
      <c r="Z4679" s="37"/>
      <c r="AA4679" s="37"/>
      <c r="AB4679" s="37"/>
      <c r="AC4679" s="37"/>
      <c r="AD4679" s="37"/>
    </row>
    <row r="4680" spans="1:30" x14ac:dyDescent="0.25">
      <c r="A4680" s="37"/>
      <c r="B4680" s="37"/>
      <c r="C4680" s="37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37"/>
      <c r="O4680" s="37"/>
      <c r="P4680" s="37"/>
      <c r="Q4680" s="37"/>
      <c r="R4680" s="37"/>
      <c r="S4680" s="64"/>
      <c r="T4680" s="37"/>
      <c r="U4680" s="36"/>
      <c r="V4680" s="38"/>
      <c r="W4680" s="54"/>
      <c r="X4680" s="37"/>
      <c r="Y4680" s="37"/>
      <c r="Z4680" s="37"/>
      <c r="AA4680" s="37"/>
      <c r="AB4680" s="37"/>
      <c r="AC4680" s="37"/>
      <c r="AD4680" s="37"/>
    </row>
    <row r="4681" spans="1:30" x14ac:dyDescent="0.25">
      <c r="A4681" s="37"/>
      <c r="B4681" s="37"/>
      <c r="C4681" s="37"/>
      <c r="D4681" s="37"/>
      <c r="E4681" s="37"/>
      <c r="F4681" s="37"/>
      <c r="G4681" s="37"/>
      <c r="H4681" s="37"/>
      <c r="I4681" s="37"/>
      <c r="J4681" s="37"/>
      <c r="K4681" s="37"/>
      <c r="L4681" s="37"/>
      <c r="M4681" s="37"/>
      <c r="N4681" s="37"/>
      <c r="O4681" s="37"/>
      <c r="P4681" s="37"/>
      <c r="Q4681" s="37"/>
      <c r="R4681" s="37"/>
      <c r="S4681" s="64"/>
      <c r="T4681" s="37"/>
      <c r="U4681" s="36"/>
      <c r="V4681" s="38"/>
      <c r="W4681" s="54"/>
      <c r="X4681" s="37"/>
      <c r="Y4681" s="37"/>
      <c r="Z4681" s="37"/>
      <c r="AA4681" s="37"/>
      <c r="AB4681" s="37"/>
      <c r="AC4681" s="37"/>
      <c r="AD4681" s="37"/>
    </row>
    <row r="4682" spans="1:30" x14ac:dyDescent="0.25">
      <c r="A4682" s="37"/>
      <c r="B4682" s="37"/>
      <c r="C4682" s="37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37"/>
      <c r="O4682" s="37"/>
      <c r="P4682" s="37"/>
      <c r="Q4682" s="37"/>
      <c r="R4682" s="37"/>
      <c r="S4682" s="64"/>
      <c r="T4682" s="37"/>
      <c r="U4682" s="36"/>
      <c r="V4682" s="38"/>
      <c r="W4682" s="54"/>
      <c r="X4682" s="37"/>
      <c r="Y4682" s="37"/>
      <c r="Z4682" s="37"/>
      <c r="AA4682" s="37"/>
      <c r="AB4682" s="37"/>
      <c r="AC4682" s="37"/>
      <c r="AD4682" s="37"/>
    </row>
    <row r="4683" spans="1:30" x14ac:dyDescent="0.25">
      <c r="A4683" s="37"/>
      <c r="B4683" s="37"/>
      <c r="C4683" s="37"/>
      <c r="D4683" s="37"/>
      <c r="E4683" s="37"/>
      <c r="F4683" s="37"/>
      <c r="G4683" s="37"/>
      <c r="H4683" s="37"/>
      <c r="I4683" s="37"/>
      <c r="J4683" s="37"/>
      <c r="K4683" s="37"/>
      <c r="L4683" s="37"/>
      <c r="M4683" s="37"/>
      <c r="N4683" s="37"/>
      <c r="O4683" s="37"/>
      <c r="P4683" s="37"/>
      <c r="Q4683" s="37"/>
      <c r="R4683" s="37"/>
      <c r="S4683" s="64"/>
      <c r="T4683" s="37"/>
      <c r="U4683" s="36"/>
      <c r="V4683" s="38"/>
      <c r="W4683" s="54"/>
      <c r="X4683" s="37"/>
      <c r="Y4683" s="37"/>
      <c r="Z4683" s="37"/>
      <c r="AA4683" s="37"/>
      <c r="AB4683" s="37"/>
      <c r="AC4683" s="37"/>
      <c r="AD4683" s="37"/>
    </row>
    <row r="4684" spans="1:30" x14ac:dyDescent="0.25">
      <c r="A4684" s="37"/>
      <c r="B4684" s="37"/>
      <c r="C4684" s="37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37"/>
      <c r="O4684" s="37"/>
      <c r="P4684" s="37"/>
      <c r="Q4684" s="37"/>
      <c r="R4684" s="37"/>
      <c r="S4684" s="64"/>
      <c r="T4684" s="37"/>
      <c r="U4684" s="36"/>
      <c r="V4684" s="38"/>
      <c r="W4684" s="54"/>
      <c r="X4684" s="37"/>
      <c r="Y4684" s="37"/>
      <c r="Z4684" s="37"/>
      <c r="AA4684" s="37"/>
      <c r="AB4684" s="37"/>
      <c r="AC4684" s="37"/>
      <c r="AD4684" s="37"/>
    </row>
    <row r="4685" spans="1:30" x14ac:dyDescent="0.25">
      <c r="A4685" s="37"/>
      <c r="B4685" s="37"/>
      <c r="C4685" s="37"/>
      <c r="D4685" s="37"/>
      <c r="E4685" s="37"/>
      <c r="F4685" s="37"/>
      <c r="G4685" s="37"/>
      <c r="H4685" s="37"/>
      <c r="I4685" s="37"/>
      <c r="J4685" s="37"/>
      <c r="K4685" s="37"/>
      <c r="L4685" s="37"/>
      <c r="M4685" s="37"/>
      <c r="N4685" s="37"/>
      <c r="O4685" s="37"/>
      <c r="P4685" s="37"/>
      <c r="Q4685" s="37"/>
      <c r="R4685" s="37"/>
      <c r="S4685" s="64"/>
      <c r="T4685" s="37"/>
      <c r="U4685" s="36"/>
      <c r="V4685" s="38"/>
      <c r="W4685" s="54"/>
      <c r="X4685" s="37"/>
      <c r="Y4685" s="37"/>
      <c r="Z4685" s="37"/>
      <c r="AA4685" s="37"/>
      <c r="AB4685" s="37"/>
      <c r="AC4685" s="37"/>
      <c r="AD4685" s="37"/>
    </row>
    <row r="4686" spans="1:30" x14ac:dyDescent="0.25">
      <c r="A4686" s="37"/>
      <c r="B4686" s="37"/>
      <c r="C4686" s="37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37"/>
      <c r="O4686" s="37"/>
      <c r="P4686" s="37"/>
      <c r="Q4686" s="37"/>
      <c r="R4686" s="37"/>
      <c r="S4686" s="64"/>
      <c r="T4686" s="37"/>
      <c r="U4686" s="36"/>
      <c r="V4686" s="38"/>
      <c r="W4686" s="54"/>
      <c r="X4686" s="37"/>
      <c r="Y4686" s="37"/>
      <c r="Z4686" s="37"/>
      <c r="AA4686" s="37"/>
      <c r="AB4686" s="37"/>
      <c r="AC4686" s="37"/>
      <c r="AD4686" s="37"/>
    </row>
    <row r="4687" spans="1:30" x14ac:dyDescent="0.25">
      <c r="A4687" s="37"/>
      <c r="B4687" s="37"/>
      <c r="C4687" s="37"/>
      <c r="D4687" s="37"/>
      <c r="E4687" s="37"/>
      <c r="F4687" s="37"/>
      <c r="G4687" s="37"/>
      <c r="H4687" s="37"/>
      <c r="I4687" s="37"/>
      <c r="J4687" s="37"/>
      <c r="K4687" s="37"/>
      <c r="L4687" s="37"/>
      <c r="M4687" s="37"/>
      <c r="N4687" s="37"/>
      <c r="O4687" s="37"/>
      <c r="P4687" s="37"/>
      <c r="Q4687" s="37"/>
      <c r="R4687" s="37"/>
      <c r="S4687" s="64"/>
      <c r="T4687" s="37"/>
      <c r="U4687" s="36"/>
      <c r="V4687" s="38"/>
      <c r="W4687" s="54"/>
      <c r="X4687" s="37"/>
      <c r="Y4687" s="37"/>
      <c r="Z4687" s="37"/>
      <c r="AA4687" s="37"/>
      <c r="AB4687" s="37"/>
      <c r="AC4687" s="37"/>
      <c r="AD4687" s="37"/>
    </row>
    <row r="4688" spans="1:30" x14ac:dyDescent="0.25">
      <c r="A4688" s="37"/>
      <c r="B4688" s="37"/>
      <c r="C4688" s="37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37"/>
      <c r="O4688" s="37"/>
      <c r="P4688" s="37"/>
      <c r="Q4688" s="37"/>
      <c r="R4688" s="37"/>
      <c r="S4688" s="64"/>
      <c r="T4688" s="37"/>
      <c r="U4688" s="36"/>
      <c r="V4688" s="38"/>
      <c r="W4688" s="54"/>
      <c r="X4688" s="37"/>
      <c r="Y4688" s="37"/>
      <c r="Z4688" s="37"/>
      <c r="AA4688" s="37"/>
      <c r="AB4688" s="37"/>
      <c r="AC4688" s="37"/>
      <c r="AD4688" s="37"/>
    </row>
    <row r="4689" spans="1:30" x14ac:dyDescent="0.25">
      <c r="A4689" s="37"/>
      <c r="B4689" s="37"/>
      <c r="C4689" s="37"/>
      <c r="D4689" s="37"/>
      <c r="E4689" s="37"/>
      <c r="F4689" s="37"/>
      <c r="G4689" s="37"/>
      <c r="H4689" s="37"/>
      <c r="I4689" s="37"/>
      <c r="J4689" s="37"/>
      <c r="K4689" s="37"/>
      <c r="L4689" s="37"/>
      <c r="M4689" s="37"/>
      <c r="N4689" s="37"/>
      <c r="O4689" s="37"/>
      <c r="P4689" s="37"/>
      <c r="Q4689" s="37"/>
      <c r="R4689" s="37"/>
      <c r="S4689" s="64"/>
      <c r="T4689" s="37"/>
      <c r="U4689" s="36"/>
      <c r="V4689" s="38"/>
      <c r="W4689" s="54"/>
      <c r="X4689" s="37"/>
      <c r="Y4689" s="37"/>
      <c r="Z4689" s="37"/>
      <c r="AA4689" s="37"/>
      <c r="AB4689" s="37"/>
      <c r="AC4689" s="37"/>
      <c r="AD4689" s="37"/>
    </row>
    <row r="4690" spans="1:30" x14ac:dyDescent="0.25">
      <c r="A4690" s="37"/>
      <c r="B4690" s="37"/>
      <c r="C4690" s="37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37"/>
      <c r="O4690" s="37"/>
      <c r="P4690" s="37"/>
      <c r="Q4690" s="37"/>
      <c r="R4690" s="37"/>
      <c r="S4690" s="64"/>
      <c r="T4690" s="37"/>
      <c r="U4690" s="36"/>
      <c r="V4690" s="38"/>
      <c r="W4690" s="54"/>
      <c r="X4690" s="37"/>
      <c r="Y4690" s="37"/>
      <c r="Z4690" s="37"/>
      <c r="AA4690" s="37"/>
      <c r="AB4690" s="37"/>
      <c r="AC4690" s="37"/>
      <c r="AD4690" s="37"/>
    </row>
    <row r="4691" spans="1:30" x14ac:dyDescent="0.25">
      <c r="A4691" s="37"/>
      <c r="B4691" s="37"/>
      <c r="C4691" s="37"/>
      <c r="D4691" s="37"/>
      <c r="E4691" s="37"/>
      <c r="F4691" s="37"/>
      <c r="G4691" s="37"/>
      <c r="H4691" s="37"/>
      <c r="I4691" s="37"/>
      <c r="J4691" s="37"/>
      <c r="K4691" s="37"/>
      <c r="L4691" s="37"/>
      <c r="M4691" s="37"/>
      <c r="N4691" s="37"/>
      <c r="O4691" s="37"/>
      <c r="P4691" s="37"/>
      <c r="Q4691" s="37"/>
      <c r="R4691" s="37"/>
      <c r="S4691" s="64"/>
      <c r="T4691" s="37"/>
      <c r="U4691" s="36"/>
      <c r="V4691" s="38"/>
      <c r="W4691" s="54"/>
      <c r="X4691" s="37"/>
      <c r="Y4691" s="37"/>
      <c r="Z4691" s="37"/>
      <c r="AA4691" s="37"/>
      <c r="AB4691" s="37"/>
      <c r="AC4691" s="37"/>
      <c r="AD4691" s="37"/>
    </row>
    <row r="4692" spans="1:30" x14ac:dyDescent="0.25">
      <c r="A4692" s="37"/>
      <c r="B4692" s="37"/>
      <c r="C4692" s="37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37"/>
      <c r="O4692" s="37"/>
      <c r="P4692" s="37"/>
      <c r="Q4692" s="37"/>
      <c r="R4692" s="37"/>
      <c r="S4692" s="64"/>
      <c r="T4692" s="37"/>
      <c r="U4692" s="36"/>
      <c r="V4692" s="38"/>
      <c r="W4692" s="54"/>
      <c r="X4692" s="37"/>
      <c r="Y4692" s="37"/>
      <c r="Z4692" s="37"/>
      <c r="AA4692" s="37"/>
      <c r="AB4692" s="37"/>
      <c r="AC4692" s="37"/>
      <c r="AD4692" s="37"/>
    </row>
    <row r="4693" spans="1:30" x14ac:dyDescent="0.25">
      <c r="A4693" s="37"/>
      <c r="B4693" s="37"/>
      <c r="C4693" s="37"/>
      <c r="D4693" s="37"/>
      <c r="E4693" s="37"/>
      <c r="F4693" s="37"/>
      <c r="G4693" s="37"/>
      <c r="H4693" s="37"/>
      <c r="I4693" s="37"/>
      <c r="J4693" s="37"/>
      <c r="K4693" s="37"/>
      <c r="L4693" s="37"/>
      <c r="M4693" s="37"/>
      <c r="N4693" s="37"/>
      <c r="O4693" s="37"/>
      <c r="P4693" s="37"/>
      <c r="Q4693" s="37"/>
      <c r="R4693" s="37"/>
      <c r="S4693" s="64"/>
      <c r="T4693" s="37"/>
      <c r="U4693" s="36"/>
      <c r="V4693" s="38"/>
      <c r="W4693" s="54"/>
      <c r="X4693" s="37"/>
      <c r="Y4693" s="37"/>
      <c r="Z4693" s="37"/>
      <c r="AA4693" s="37"/>
      <c r="AB4693" s="37"/>
      <c r="AC4693" s="37"/>
      <c r="AD4693" s="37"/>
    </row>
    <row r="4694" spans="1:30" x14ac:dyDescent="0.25">
      <c r="A4694" s="37"/>
      <c r="B4694" s="37"/>
      <c r="C4694" s="37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37"/>
      <c r="O4694" s="37"/>
      <c r="P4694" s="37"/>
      <c r="Q4694" s="37"/>
      <c r="R4694" s="37"/>
      <c r="S4694" s="64"/>
      <c r="T4694" s="37"/>
      <c r="U4694" s="36"/>
      <c r="V4694" s="38"/>
      <c r="W4694" s="54"/>
      <c r="X4694" s="37"/>
      <c r="Y4694" s="37"/>
      <c r="Z4694" s="37"/>
      <c r="AA4694" s="37"/>
      <c r="AB4694" s="37"/>
      <c r="AC4694" s="37"/>
      <c r="AD4694" s="37"/>
    </row>
    <row r="4695" spans="1:30" x14ac:dyDescent="0.25">
      <c r="A4695" s="37"/>
      <c r="B4695" s="37"/>
      <c r="C4695" s="37"/>
      <c r="D4695" s="37"/>
      <c r="E4695" s="37"/>
      <c r="F4695" s="37"/>
      <c r="G4695" s="37"/>
      <c r="H4695" s="37"/>
      <c r="I4695" s="37"/>
      <c r="J4695" s="37"/>
      <c r="K4695" s="37"/>
      <c r="L4695" s="37"/>
      <c r="M4695" s="37"/>
      <c r="N4695" s="37"/>
      <c r="O4695" s="37"/>
      <c r="P4695" s="37"/>
      <c r="Q4695" s="37"/>
      <c r="R4695" s="37"/>
      <c r="S4695" s="64"/>
      <c r="T4695" s="37"/>
      <c r="U4695" s="36"/>
      <c r="V4695" s="38"/>
      <c r="W4695" s="54"/>
      <c r="X4695" s="37"/>
      <c r="Y4695" s="37"/>
      <c r="Z4695" s="37"/>
      <c r="AA4695" s="37"/>
      <c r="AB4695" s="37"/>
      <c r="AC4695" s="37"/>
      <c r="AD4695" s="37"/>
    </row>
    <row r="4696" spans="1:30" x14ac:dyDescent="0.25">
      <c r="A4696" s="37"/>
      <c r="B4696" s="37"/>
      <c r="C4696" s="37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37"/>
      <c r="O4696" s="37"/>
      <c r="P4696" s="37"/>
      <c r="Q4696" s="37"/>
      <c r="R4696" s="37"/>
      <c r="S4696" s="64"/>
      <c r="T4696" s="37"/>
      <c r="U4696" s="36"/>
      <c r="V4696" s="38"/>
      <c r="W4696" s="54"/>
      <c r="X4696" s="37"/>
      <c r="Y4696" s="37"/>
      <c r="Z4696" s="37"/>
      <c r="AA4696" s="37"/>
      <c r="AB4696" s="37"/>
      <c r="AC4696" s="37"/>
      <c r="AD4696" s="37"/>
    </row>
    <row r="4697" spans="1:30" x14ac:dyDescent="0.25">
      <c r="A4697" s="37"/>
      <c r="B4697" s="37"/>
      <c r="C4697" s="37"/>
      <c r="D4697" s="37"/>
      <c r="E4697" s="37"/>
      <c r="F4697" s="37"/>
      <c r="G4697" s="37"/>
      <c r="H4697" s="37"/>
      <c r="I4697" s="37"/>
      <c r="J4697" s="37"/>
      <c r="K4697" s="37"/>
      <c r="L4697" s="37"/>
      <c r="M4697" s="37"/>
      <c r="N4697" s="37"/>
      <c r="O4697" s="37"/>
      <c r="P4697" s="37"/>
      <c r="Q4697" s="37"/>
      <c r="R4697" s="37"/>
      <c r="S4697" s="64"/>
      <c r="T4697" s="37"/>
      <c r="U4697" s="36"/>
      <c r="V4697" s="38"/>
      <c r="W4697" s="54"/>
      <c r="X4697" s="37"/>
      <c r="Y4697" s="37"/>
      <c r="Z4697" s="37"/>
      <c r="AA4697" s="37"/>
      <c r="AB4697" s="37"/>
      <c r="AC4697" s="37"/>
      <c r="AD4697" s="37"/>
    </row>
    <row r="4698" spans="1:30" x14ac:dyDescent="0.25">
      <c r="A4698" s="37"/>
      <c r="B4698" s="37"/>
      <c r="C4698" s="37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37"/>
      <c r="O4698" s="37"/>
      <c r="P4698" s="37"/>
      <c r="Q4698" s="37"/>
      <c r="R4698" s="37"/>
      <c r="S4698" s="64"/>
      <c r="T4698" s="37"/>
      <c r="U4698" s="36"/>
      <c r="V4698" s="38"/>
      <c r="W4698" s="54"/>
      <c r="X4698" s="37"/>
      <c r="Y4698" s="37"/>
      <c r="Z4698" s="37"/>
      <c r="AA4698" s="37"/>
      <c r="AB4698" s="37"/>
      <c r="AC4698" s="37"/>
      <c r="AD4698" s="37"/>
    </row>
    <row r="4699" spans="1:30" x14ac:dyDescent="0.25">
      <c r="A4699" s="37"/>
      <c r="B4699" s="37"/>
      <c r="C4699" s="37"/>
      <c r="D4699" s="37"/>
      <c r="E4699" s="37"/>
      <c r="F4699" s="37"/>
      <c r="G4699" s="37"/>
      <c r="H4699" s="37"/>
      <c r="I4699" s="37"/>
      <c r="J4699" s="37"/>
      <c r="K4699" s="37"/>
      <c r="L4699" s="37"/>
      <c r="M4699" s="37"/>
      <c r="N4699" s="37"/>
      <c r="O4699" s="37"/>
      <c r="P4699" s="37"/>
      <c r="Q4699" s="37"/>
      <c r="R4699" s="37"/>
      <c r="S4699" s="64"/>
      <c r="T4699" s="37"/>
      <c r="U4699" s="36"/>
      <c r="V4699" s="38"/>
      <c r="W4699" s="54"/>
      <c r="X4699" s="37"/>
      <c r="Y4699" s="37"/>
      <c r="Z4699" s="37"/>
      <c r="AA4699" s="37"/>
      <c r="AB4699" s="37"/>
      <c r="AC4699" s="37"/>
      <c r="AD4699" s="37"/>
    </row>
    <row r="4700" spans="1:30" x14ac:dyDescent="0.25">
      <c r="A4700" s="37"/>
      <c r="B4700" s="37"/>
      <c r="C4700" s="37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37"/>
      <c r="O4700" s="37"/>
      <c r="P4700" s="37"/>
      <c r="Q4700" s="37"/>
      <c r="R4700" s="37"/>
      <c r="S4700" s="64"/>
      <c r="T4700" s="37"/>
      <c r="U4700" s="36"/>
      <c r="V4700" s="38"/>
      <c r="W4700" s="54"/>
      <c r="X4700" s="37"/>
      <c r="Y4700" s="37"/>
      <c r="Z4700" s="37"/>
      <c r="AA4700" s="37"/>
      <c r="AB4700" s="37"/>
      <c r="AC4700" s="37"/>
      <c r="AD4700" s="37"/>
    </row>
    <row r="4701" spans="1:30" x14ac:dyDescent="0.25">
      <c r="A4701" s="37"/>
      <c r="B4701" s="37"/>
      <c r="C4701" s="37"/>
      <c r="D4701" s="37"/>
      <c r="E4701" s="37"/>
      <c r="F4701" s="37"/>
      <c r="G4701" s="37"/>
      <c r="H4701" s="37"/>
      <c r="I4701" s="37"/>
      <c r="J4701" s="37"/>
      <c r="K4701" s="37"/>
      <c r="L4701" s="37"/>
      <c r="M4701" s="37"/>
      <c r="N4701" s="37"/>
      <c r="O4701" s="37"/>
      <c r="P4701" s="37"/>
      <c r="Q4701" s="37"/>
      <c r="R4701" s="37"/>
      <c r="S4701" s="64"/>
      <c r="T4701" s="37"/>
      <c r="U4701" s="36"/>
      <c r="V4701" s="38"/>
      <c r="W4701" s="54"/>
      <c r="X4701" s="37"/>
      <c r="Y4701" s="37"/>
      <c r="Z4701" s="37"/>
      <c r="AA4701" s="37"/>
      <c r="AB4701" s="37"/>
      <c r="AC4701" s="37"/>
      <c r="AD4701" s="37"/>
    </row>
    <row r="4702" spans="1:30" x14ac:dyDescent="0.25">
      <c r="A4702" s="37"/>
      <c r="B4702" s="37"/>
      <c r="C4702" s="37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37"/>
      <c r="O4702" s="37"/>
      <c r="P4702" s="37"/>
      <c r="Q4702" s="37"/>
      <c r="R4702" s="37"/>
      <c r="S4702" s="64"/>
      <c r="T4702" s="37"/>
      <c r="U4702" s="36"/>
      <c r="V4702" s="38"/>
      <c r="W4702" s="54"/>
      <c r="X4702" s="37"/>
      <c r="Y4702" s="37"/>
      <c r="Z4702" s="37"/>
      <c r="AA4702" s="37"/>
      <c r="AB4702" s="37"/>
      <c r="AC4702" s="37"/>
      <c r="AD4702" s="37"/>
    </row>
    <row r="4703" spans="1:30" x14ac:dyDescent="0.25">
      <c r="A4703" s="37"/>
      <c r="B4703" s="37"/>
      <c r="C4703" s="37"/>
      <c r="D4703" s="37"/>
      <c r="E4703" s="37"/>
      <c r="F4703" s="37"/>
      <c r="G4703" s="37"/>
      <c r="H4703" s="37"/>
      <c r="I4703" s="37"/>
      <c r="J4703" s="37"/>
      <c r="K4703" s="37"/>
      <c r="L4703" s="37"/>
      <c r="M4703" s="37"/>
      <c r="N4703" s="37"/>
      <c r="O4703" s="37"/>
      <c r="P4703" s="37"/>
      <c r="Q4703" s="37"/>
      <c r="R4703" s="37"/>
      <c r="S4703" s="64"/>
      <c r="T4703" s="37"/>
      <c r="U4703" s="36"/>
      <c r="V4703" s="38"/>
      <c r="W4703" s="54"/>
      <c r="X4703" s="37"/>
      <c r="Y4703" s="37"/>
      <c r="Z4703" s="37"/>
      <c r="AA4703" s="37"/>
      <c r="AB4703" s="37"/>
      <c r="AC4703" s="37"/>
      <c r="AD4703" s="37"/>
    </row>
    <row r="4704" spans="1:30" x14ac:dyDescent="0.25">
      <c r="A4704" s="37"/>
      <c r="B4704" s="37"/>
      <c r="C4704" s="37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37"/>
      <c r="O4704" s="37"/>
      <c r="P4704" s="37"/>
      <c r="Q4704" s="37"/>
      <c r="R4704" s="37"/>
      <c r="S4704" s="64"/>
      <c r="T4704" s="37"/>
      <c r="U4704" s="36"/>
      <c r="V4704" s="38"/>
      <c r="W4704" s="54"/>
      <c r="X4704" s="37"/>
      <c r="Y4704" s="37"/>
      <c r="Z4704" s="37"/>
      <c r="AA4704" s="37"/>
      <c r="AB4704" s="37"/>
      <c r="AC4704" s="37"/>
      <c r="AD4704" s="37"/>
    </row>
    <row r="4705" spans="1:30" x14ac:dyDescent="0.25">
      <c r="A4705" s="37"/>
      <c r="B4705" s="37"/>
      <c r="C4705" s="37"/>
      <c r="D4705" s="37"/>
      <c r="E4705" s="37"/>
      <c r="F4705" s="37"/>
      <c r="G4705" s="37"/>
      <c r="H4705" s="37"/>
      <c r="I4705" s="37"/>
      <c r="J4705" s="37"/>
      <c r="K4705" s="37"/>
      <c r="L4705" s="37"/>
      <c r="M4705" s="37"/>
      <c r="N4705" s="37"/>
      <c r="O4705" s="37"/>
      <c r="P4705" s="37"/>
      <c r="Q4705" s="37"/>
      <c r="R4705" s="37"/>
      <c r="S4705" s="64"/>
      <c r="T4705" s="37"/>
      <c r="U4705" s="36"/>
      <c r="V4705" s="38"/>
      <c r="W4705" s="54"/>
      <c r="X4705" s="37"/>
      <c r="Y4705" s="37"/>
      <c r="Z4705" s="37"/>
      <c r="AA4705" s="37"/>
      <c r="AB4705" s="37"/>
      <c r="AC4705" s="37"/>
      <c r="AD4705" s="37"/>
    </row>
    <row r="4706" spans="1:30" x14ac:dyDescent="0.25">
      <c r="A4706" s="37"/>
      <c r="B4706" s="37"/>
      <c r="C4706" s="37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37"/>
      <c r="O4706" s="37"/>
      <c r="P4706" s="37"/>
      <c r="Q4706" s="37"/>
      <c r="R4706" s="37"/>
      <c r="S4706" s="64"/>
      <c r="T4706" s="37"/>
      <c r="U4706" s="36"/>
      <c r="V4706" s="38"/>
      <c r="W4706" s="54"/>
      <c r="X4706" s="37"/>
      <c r="Y4706" s="37"/>
      <c r="Z4706" s="37"/>
      <c r="AA4706" s="37"/>
      <c r="AB4706" s="37"/>
      <c r="AC4706" s="37"/>
      <c r="AD4706" s="37"/>
    </row>
    <row r="4707" spans="1:30" x14ac:dyDescent="0.25">
      <c r="A4707" s="37"/>
      <c r="B4707" s="37"/>
      <c r="C4707" s="37"/>
      <c r="D4707" s="37"/>
      <c r="E4707" s="37"/>
      <c r="F4707" s="37"/>
      <c r="G4707" s="37"/>
      <c r="H4707" s="37"/>
      <c r="I4707" s="37"/>
      <c r="J4707" s="37"/>
      <c r="K4707" s="37"/>
      <c r="L4707" s="37"/>
      <c r="M4707" s="37"/>
      <c r="N4707" s="37"/>
      <c r="O4707" s="37"/>
      <c r="P4707" s="37"/>
      <c r="Q4707" s="37"/>
      <c r="R4707" s="37"/>
      <c r="S4707" s="64"/>
      <c r="T4707" s="37"/>
      <c r="U4707" s="39"/>
      <c r="V4707" s="38"/>
      <c r="W4707" s="54"/>
      <c r="X4707" s="37"/>
      <c r="Y4707" s="37"/>
      <c r="Z4707" s="37"/>
      <c r="AA4707" s="37"/>
      <c r="AB4707" s="37"/>
      <c r="AC4707" s="37"/>
      <c r="AD4707" s="37"/>
    </row>
    <row r="4708" spans="1:30" x14ac:dyDescent="0.25">
      <c r="A4708" s="37"/>
      <c r="B4708" s="37"/>
      <c r="C4708" s="37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37"/>
      <c r="O4708" s="37"/>
      <c r="P4708" s="37"/>
      <c r="Q4708" s="37"/>
      <c r="R4708" s="37"/>
      <c r="S4708" s="64"/>
      <c r="T4708" s="37"/>
      <c r="U4708" s="39"/>
      <c r="V4708" s="38"/>
      <c r="W4708" s="54"/>
      <c r="X4708" s="37"/>
      <c r="Y4708" s="37"/>
      <c r="Z4708" s="37"/>
      <c r="AA4708" s="37"/>
      <c r="AB4708" s="37"/>
      <c r="AC4708" s="37"/>
      <c r="AD4708" s="37"/>
    </row>
    <row r="4709" spans="1:30" x14ac:dyDescent="0.25">
      <c r="A4709" s="37"/>
      <c r="B4709" s="37"/>
      <c r="C4709" s="37"/>
      <c r="D4709" s="37"/>
      <c r="E4709" s="37"/>
      <c r="F4709" s="37"/>
      <c r="G4709" s="37"/>
      <c r="H4709" s="37"/>
      <c r="I4709" s="37"/>
      <c r="J4709" s="37"/>
      <c r="K4709" s="37"/>
      <c r="L4709" s="37"/>
      <c r="M4709" s="37"/>
      <c r="N4709" s="37"/>
      <c r="O4709" s="37"/>
      <c r="P4709" s="37"/>
      <c r="Q4709" s="37"/>
      <c r="R4709" s="37"/>
      <c r="S4709" s="64"/>
      <c r="T4709" s="37"/>
      <c r="U4709" s="39"/>
      <c r="V4709" s="38"/>
      <c r="W4709" s="54"/>
      <c r="X4709" s="37"/>
      <c r="Y4709" s="37"/>
      <c r="Z4709" s="37"/>
      <c r="AA4709" s="37"/>
      <c r="AB4709" s="37"/>
      <c r="AC4709" s="37"/>
      <c r="AD4709" s="37"/>
    </row>
    <row r="4710" spans="1:30" x14ac:dyDescent="0.25">
      <c r="A4710" s="37"/>
      <c r="B4710" s="37"/>
      <c r="C4710" s="37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37"/>
      <c r="O4710" s="37"/>
      <c r="P4710" s="37"/>
      <c r="Q4710" s="37"/>
      <c r="R4710" s="37"/>
      <c r="S4710" s="64"/>
      <c r="T4710" s="37"/>
      <c r="U4710" s="39"/>
      <c r="V4710" s="38"/>
      <c r="W4710" s="54"/>
      <c r="X4710" s="37"/>
      <c r="Y4710" s="37"/>
      <c r="Z4710" s="37"/>
      <c r="AA4710" s="37"/>
      <c r="AB4710" s="37"/>
      <c r="AC4710" s="37"/>
      <c r="AD4710" s="37"/>
    </row>
    <row r="4711" spans="1:30" x14ac:dyDescent="0.25">
      <c r="A4711" s="37"/>
      <c r="B4711" s="37"/>
      <c r="C4711" s="37"/>
      <c r="D4711" s="37"/>
      <c r="E4711" s="37"/>
      <c r="F4711" s="37"/>
      <c r="G4711" s="37"/>
      <c r="H4711" s="37"/>
      <c r="I4711" s="37"/>
      <c r="J4711" s="37"/>
      <c r="K4711" s="37"/>
      <c r="L4711" s="37"/>
      <c r="M4711" s="37"/>
      <c r="N4711" s="37"/>
      <c r="O4711" s="37"/>
      <c r="P4711" s="37"/>
      <c r="Q4711" s="37"/>
      <c r="R4711" s="37"/>
      <c r="S4711" s="64"/>
      <c r="T4711" s="37"/>
      <c r="U4711" s="39"/>
      <c r="V4711" s="38"/>
      <c r="W4711" s="54"/>
      <c r="X4711" s="37"/>
      <c r="Y4711" s="37"/>
      <c r="Z4711" s="37"/>
      <c r="AA4711" s="37"/>
      <c r="AB4711" s="37"/>
      <c r="AC4711" s="37"/>
      <c r="AD4711" s="37"/>
    </row>
    <row r="4712" spans="1:30" x14ac:dyDescent="0.25">
      <c r="A4712" s="37"/>
      <c r="B4712" s="37"/>
      <c r="C4712" s="37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37"/>
      <c r="O4712" s="37"/>
      <c r="P4712" s="37"/>
      <c r="Q4712" s="37"/>
      <c r="R4712" s="37"/>
      <c r="S4712" s="64"/>
      <c r="T4712" s="37"/>
      <c r="U4712" s="39"/>
      <c r="V4712" s="38"/>
      <c r="W4712" s="54"/>
      <c r="X4712" s="37"/>
      <c r="Y4712" s="37"/>
      <c r="Z4712" s="37"/>
      <c r="AA4712" s="37"/>
      <c r="AB4712" s="37"/>
      <c r="AC4712" s="37"/>
      <c r="AD4712" s="37"/>
    </row>
    <row r="4713" spans="1:30" x14ac:dyDescent="0.25">
      <c r="A4713" s="37"/>
      <c r="B4713" s="37"/>
      <c r="C4713" s="37"/>
      <c r="D4713" s="37"/>
      <c r="E4713" s="37"/>
      <c r="F4713" s="37"/>
      <c r="G4713" s="37"/>
      <c r="H4713" s="37"/>
      <c r="I4713" s="37"/>
      <c r="J4713" s="37"/>
      <c r="K4713" s="37"/>
      <c r="L4713" s="37"/>
      <c r="M4713" s="37"/>
      <c r="N4713" s="37"/>
      <c r="O4713" s="37"/>
      <c r="P4713" s="37"/>
      <c r="Q4713" s="37"/>
      <c r="R4713" s="37"/>
      <c r="S4713" s="64"/>
      <c r="T4713" s="37"/>
      <c r="U4713" s="39"/>
      <c r="V4713" s="38"/>
      <c r="W4713" s="54"/>
      <c r="X4713" s="37"/>
      <c r="Y4713" s="37"/>
      <c r="Z4713" s="37"/>
      <c r="AA4713" s="37"/>
      <c r="AB4713" s="37"/>
      <c r="AC4713" s="37"/>
      <c r="AD4713" s="37"/>
    </row>
    <row r="4714" spans="1:30" x14ac:dyDescent="0.25">
      <c r="A4714" s="37"/>
      <c r="B4714" s="37"/>
      <c r="C4714" s="37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37"/>
      <c r="O4714" s="37"/>
      <c r="P4714" s="37"/>
      <c r="Q4714" s="37"/>
      <c r="R4714" s="37"/>
      <c r="S4714" s="64"/>
      <c r="T4714" s="37"/>
      <c r="U4714" s="39"/>
      <c r="V4714" s="38"/>
      <c r="W4714" s="54"/>
      <c r="X4714" s="37"/>
      <c r="Y4714" s="37"/>
      <c r="Z4714" s="37"/>
      <c r="AA4714" s="37"/>
      <c r="AB4714" s="37"/>
      <c r="AC4714" s="37"/>
      <c r="AD4714" s="37"/>
    </row>
    <row r="4715" spans="1:30" x14ac:dyDescent="0.25">
      <c r="A4715" s="37"/>
      <c r="B4715" s="37"/>
      <c r="C4715" s="37"/>
      <c r="D4715" s="37"/>
      <c r="E4715" s="37"/>
      <c r="F4715" s="37"/>
      <c r="G4715" s="37"/>
      <c r="H4715" s="37"/>
      <c r="I4715" s="37"/>
      <c r="J4715" s="37"/>
      <c r="K4715" s="37"/>
      <c r="L4715" s="37"/>
      <c r="M4715" s="37"/>
      <c r="N4715" s="37"/>
      <c r="O4715" s="37"/>
      <c r="P4715" s="37"/>
      <c r="Q4715" s="37"/>
      <c r="R4715" s="37"/>
      <c r="S4715" s="64"/>
      <c r="T4715" s="37"/>
      <c r="U4715" s="39"/>
      <c r="V4715" s="38"/>
      <c r="W4715" s="54"/>
      <c r="X4715" s="37"/>
      <c r="Y4715" s="37"/>
      <c r="Z4715" s="37"/>
      <c r="AA4715" s="37"/>
      <c r="AB4715" s="37"/>
      <c r="AC4715" s="37"/>
      <c r="AD4715" s="37"/>
    </row>
    <row r="4716" spans="1:30" x14ac:dyDescent="0.25">
      <c r="A4716" s="37"/>
      <c r="B4716" s="37"/>
      <c r="C4716" s="37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37"/>
      <c r="O4716" s="37"/>
      <c r="P4716" s="37"/>
      <c r="Q4716" s="37"/>
      <c r="R4716" s="37"/>
      <c r="S4716" s="64"/>
      <c r="T4716" s="37"/>
      <c r="U4716" s="39"/>
      <c r="V4716" s="38"/>
      <c r="W4716" s="54"/>
      <c r="X4716" s="37"/>
      <c r="Y4716" s="37"/>
      <c r="Z4716" s="37"/>
      <c r="AA4716" s="37"/>
      <c r="AB4716" s="37"/>
      <c r="AC4716" s="37"/>
      <c r="AD4716" s="37"/>
    </row>
    <row r="4717" spans="1:30" x14ac:dyDescent="0.25">
      <c r="A4717" s="37"/>
      <c r="B4717" s="37"/>
      <c r="C4717" s="37"/>
      <c r="D4717" s="37"/>
      <c r="E4717" s="37"/>
      <c r="F4717" s="37"/>
      <c r="G4717" s="37"/>
      <c r="H4717" s="37"/>
      <c r="I4717" s="37"/>
      <c r="J4717" s="37"/>
      <c r="K4717" s="37"/>
      <c r="L4717" s="37"/>
      <c r="M4717" s="37"/>
      <c r="N4717" s="37"/>
      <c r="O4717" s="37"/>
      <c r="P4717" s="37"/>
      <c r="Q4717" s="37"/>
      <c r="R4717" s="37"/>
      <c r="S4717" s="64"/>
      <c r="T4717" s="37"/>
      <c r="U4717" s="36"/>
      <c r="V4717" s="38"/>
      <c r="W4717" s="54"/>
      <c r="X4717" s="37"/>
      <c r="Y4717" s="37"/>
      <c r="Z4717" s="37"/>
      <c r="AA4717" s="37"/>
      <c r="AB4717" s="37"/>
      <c r="AC4717" s="37"/>
      <c r="AD4717" s="37"/>
    </row>
    <row r="4718" spans="1:30" x14ac:dyDescent="0.25">
      <c r="A4718" s="37"/>
      <c r="B4718" s="37"/>
      <c r="C4718" s="37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37"/>
      <c r="O4718" s="37"/>
      <c r="P4718" s="37"/>
      <c r="Q4718" s="37"/>
      <c r="R4718" s="37"/>
      <c r="S4718" s="64"/>
      <c r="T4718" s="37"/>
      <c r="U4718" s="36"/>
      <c r="V4718" s="38"/>
      <c r="W4718" s="54"/>
      <c r="X4718" s="37"/>
      <c r="Y4718" s="37"/>
      <c r="Z4718" s="37"/>
      <c r="AA4718" s="37"/>
      <c r="AB4718" s="37"/>
      <c r="AC4718" s="37"/>
      <c r="AD4718" s="37"/>
    </row>
    <row r="4719" spans="1:30" x14ac:dyDescent="0.25">
      <c r="A4719" s="37"/>
      <c r="B4719" s="37"/>
      <c r="C4719" s="37"/>
      <c r="D4719" s="37"/>
      <c r="E4719" s="37"/>
      <c r="F4719" s="37"/>
      <c r="G4719" s="37"/>
      <c r="H4719" s="37"/>
      <c r="I4719" s="37"/>
      <c r="J4719" s="37"/>
      <c r="K4719" s="37"/>
      <c r="L4719" s="37"/>
      <c r="M4719" s="37"/>
      <c r="N4719" s="37"/>
      <c r="O4719" s="37"/>
      <c r="P4719" s="37"/>
      <c r="Q4719" s="37"/>
      <c r="R4719" s="37"/>
      <c r="S4719" s="64"/>
      <c r="T4719" s="37"/>
      <c r="U4719" s="39"/>
      <c r="V4719" s="38"/>
      <c r="W4719" s="54"/>
      <c r="X4719" s="37"/>
      <c r="Y4719" s="37"/>
      <c r="Z4719" s="37"/>
      <c r="AA4719" s="37"/>
      <c r="AB4719" s="37"/>
      <c r="AC4719" s="37"/>
      <c r="AD4719" s="37"/>
    </row>
    <row r="4720" spans="1:30" x14ac:dyDescent="0.25">
      <c r="A4720" s="37"/>
      <c r="B4720" s="37"/>
      <c r="C4720" s="37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37"/>
      <c r="O4720" s="37"/>
      <c r="P4720" s="37"/>
      <c r="Q4720" s="37"/>
      <c r="R4720" s="37"/>
      <c r="S4720" s="64"/>
      <c r="T4720" s="37"/>
      <c r="U4720" s="36"/>
      <c r="V4720" s="38"/>
      <c r="W4720" s="54"/>
      <c r="X4720" s="37"/>
      <c r="Y4720" s="37"/>
      <c r="Z4720" s="37"/>
      <c r="AA4720" s="37"/>
      <c r="AB4720" s="37"/>
      <c r="AC4720" s="37"/>
      <c r="AD4720" s="37"/>
    </row>
    <row r="4721" spans="1:30" x14ac:dyDescent="0.25">
      <c r="A4721" s="37"/>
      <c r="B4721" s="37"/>
      <c r="C4721" s="37"/>
      <c r="D4721" s="37"/>
      <c r="E4721" s="37"/>
      <c r="F4721" s="37"/>
      <c r="G4721" s="37"/>
      <c r="H4721" s="37"/>
      <c r="I4721" s="37"/>
      <c r="J4721" s="37"/>
      <c r="K4721" s="37"/>
      <c r="L4721" s="37"/>
      <c r="M4721" s="37"/>
      <c r="N4721" s="37"/>
      <c r="O4721" s="37"/>
      <c r="P4721" s="37"/>
      <c r="Q4721" s="37"/>
      <c r="R4721" s="37"/>
      <c r="S4721" s="64"/>
      <c r="T4721" s="37"/>
      <c r="U4721" s="36"/>
      <c r="V4721" s="38"/>
      <c r="W4721" s="54"/>
      <c r="X4721" s="37"/>
      <c r="Y4721" s="37"/>
      <c r="Z4721" s="37"/>
      <c r="AA4721" s="37"/>
      <c r="AB4721" s="37"/>
      <c r="AC4721" s="37"/>
      <c r="AD4721" s="37"/>
    </row>
    <row r="4722" spans="1:30" x14ac:dyDescent="0.25">
      <c r="A4722" s="37"/>
      <c r="B4722" s="37"/>
      <c r="C4722" s="37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37"/>
      <c r="O4722" s="37"/>
      <c r="P4722" s="37"/>
      <c r="Q4722" s="37"/>
      <c r="R4722" s="37"/>
      <c r="S4722" s="64"/>
      <c r="T4722" s="37"/>
      <c r="U4722" s="36"/>
      <c r="V4722" s="38"/>
      <c r="W4722" s="54"/>
      <c r="X4722" s="37"/>
      <c r="Y4722" s="37"/>
      <c r="Z4722" s="37"/>
      <c r="AA4722" s="37"/>
      <c r="AB4722" s="37"/>
      <c r="AC4722" s="37"/>
      <c r="AD4722" s="37"/>
    </row>
    <row r="4723" spans="1:30" x14ac:dyDescent="0.25">
      <c r="A4723" s="37"/>
      <c r="B4723" s="37"/>
      <c r="C4723" s="37"/>
      <c r="D4723" s="37"/>
      <c r="E4723" s="37"/>
      <c r="F4723" s="37"/>
      <c r="G4723" s="37"/>
      <c r="H4723" s="37"/>
      <c r="I4723" s="37"/>
      <c r="J4723" s="37"/>
      <c r="K4723" s="37"/>
      <c r="L4723" s="37"/>
      <c r="M4723" s="37"/>
      <c r="N4723" s="37"/>
      <c r="O4723" s="37"/>
      <c r="P4723" s="37"/>
      <c r="Q4723" s="37"/>
      <c r="R4723" s="37"/>
      <c r="S4723" s="64"/>
      <c r="T4723" s="37"/>
      <c r="U4723" s="36"/>
      <c r="V4723" s="38"/>
      <c r="W4723" s="54"/>
      <c r="X4723" s="37"/>
      <c r="Y4723" s="37"/>
      <c r="Z4723" s="37"/>
      <c r="AA4723" s="37"/>
      <c r="AB4723" s="37"/>
      <c r="AC4723" s="37"/>
      <c r="AD4723" s="37"/>
    </row>
    <row r="4724" spans="1:30" x14ac:dyDescent="0.25">
      <c r="A4724" s="37"/>
      <c r="B4724" s="37"/>
      <c r="C4724" s="37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37"/>
      <c r="O4724" s="37"/>
      <c r="P4724" s="37"/>
      <c r="Q4724" s="37"/>
      <c r="R4724" s="37"/>
      <c r="S4724" s="64"/>
      <c r="T4724" s="37"/>
      <c r="U4724" s="36"/>
      <c r="V4724" s="38"/>
      <c r="W4724" s="54"/>
      <c r="X4724" s="37"/>
      <c r="Y4724" s="37"/>
      <c r="Z4724" s="37"/>
      <c r="AA4724" s="37"/>
      <c r="AB4724" s="37"/>
      <c r="AC4724" s="37"/>
      <c r="AD4724" s="37"/>
    </row>
    <row r="4725" spans="1:30" x14ac:dyDescent="0.25">
      <c r="A4725" s="37"/>
      <c r="B4725" s="37"/>
      <c r="C4725" s="37"/>
      <c r="D4725" s="37"/>
      <c r="E4725" s="37"/>
      <c r="F4725" s="37"/>
      <c r="G4725" s="37"/>
      <c r="H4725" s="37"/>
      <c r="I4725" s="37"/>
      <c r="J4725" s="37"/>
      <c r="K4725" s="37"/>
      <c r="L4725" s="37"/>
      <c r="M4725" s="37"/>
      <c r="N4725" s="37"/>
      <c r="O4725" s="37"/>
      <c r="P4725" s="37"/>
      <c r="Q4725" s="37"/>
      <c r="R4725" s="37"/>
      <c r="S4725" s="64"/>
      <c r="T4725" s="37"/>
      <c r="U4725" s="36"/>
      <c r="V4725" s="38"/>
      <c r="W4725" s="54"/>
      <c r="X4725" s="37"/>
      <c r="Y4725" s="37"/>
      <c r="Z4725" s="37"/>
      <c r="AA4725" s="37"/>
      <c r="AB4725" s="37"/>
      <c r="AC4725" s="37"/>
      <c r="AD4725" s="37"/>
    </row>
    <row r="4726" spans="1:30" x14ac:dyDescent="0.25">
      <c r="A4726" s="37"/>
      <c r="B4726" s="37"/>
      <c r="C4726" s="37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37"/>
      <c r="O4726" s="37"/>
      <c r="P4726" s="37"/>
      <c r="Q4726" s="37"/>
      <c r="R4726" s="37"/>
      <c r="S4726" s="64"/>
      <c r="T4726" s="37"/>
      <c r="U4726" s="36"/>
      <c r="V4726" s="38"/>
      <c r="W4726" s="54"/>
      <c r="X4726" s="37"/>
      <c r="Y4726" s="37"/>
      <c r="Z4726" s="37"/>
      <c r="AA4726" s="37"/>
      <c r="AB4726" s="37"/>
      <c r="AC4726" s="37"/>
      <c r="AD4726" s="37"/>
    </row>
    <row r="4727" spans="1:30" x14ac:dyDescent="0.25">
      <c r="A4727" s="37"/>
      <c r="B4727" s="37"/>
      <c r="C4727" s="37"/>
      <c r="D4727" s="37"/>
      <c r="E4727" s="37"/>
      <c r="F4727" s="37"/>
      <c r="G4727" s="37"/>
      <c r="H4727" s="37"/>
      <c r="I4727" s="37"/>
      <c r="J4727" s="37"/>
      <c r="K4727" s="37"/>
      <c r="L4727" s="37"/>
      <c r="M4727" s="37"/>
      <c r="N4727" s="37"/>
      <c r="O4727" s="37"/>
      <c r="P4727" s="37"/>
      <c r="Q4727" s="37"/>
      <c r="R4727" s="37"/>
      <c r="S4727" s="64"/>
      <c r="T4727" s="37"/>
      <c r="U4727" s="36"/>
      <c r="V4727" s="38"/>
      <c r="W4727" s="54"/>
      <c r="X4727" s="37"/>
      <c r="Y4727" s="37"/>
      <c r="Z4727" s="37"/>
      <c r="AA4727" s="37"/>
      <c r="AB4727" s="37"/>
      <c r="AC4727" s="37"/>
      <c r="AD4727" s="37"/>
    </row>
    <row r="4728" spans="1:30" x14ac:dyDescent="0.25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37"/>
      <c r="O4728" s="37"/>
      <c r="P4728" s="37"/>
      <c r="Q4728" s="37"/>
      <c r="R4728" s="37"/>
      <c r="S4728" s="64"/>
      <c r="T4728" s="37"/>
      <c r="U4728" s="39"/>
      <c r="V4728" s="38"/>
      <c r="W4728" s="54"/>
      <c r="X4728" s="37"/>
      <c r="Y4728" s="37"/>
      <c r="Z4728" s="37"/>
      <c r="AA4728" s="37"/>
      <c r="AB4728" s="37"/>
      <c r="AC4728" s="37"/>
      <c r="AD4728" s="37"/>
    </row>
    <row r="4729" spans="1:30" x14ac:dyDescent="0.25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37"/>
      <c r="O4729" s="37"/>
      <c r="P4729" s="37"/>
      <c r="Q4729" s="37"/>
      <c r="R4729" s="37"/>
      <c r="S4729" s="64"/>
      <c r="T4729" s="37"/>
      <c r="U4729" s="36"/>
      <c r="V4729" s="38"/>
      <c r="W4729" s="54"/>
      <c r="X4729" s="37"/>
      <c r="Y4729" s="37"/>
      <c r="Z4729" s="37"/>
      <c r="AA4729" s="37"/>
      <c r="AB4729" s="37"/>
      <c r="AC4729" s="37"/>
      <c r="AD4729" s="37"/>
    </row>
    <row r="4730" spans="1:30" x14ac:dyDescent="0.25">
      <c r="A4730" s="37"/>
      <c r="B4730" s="37"/>
      <c r="C4730" s="37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37"/>
      <c r="O4730" s="37"/>
      <c r="P4730" s="37"/>
      <c r="Q4730" s="37"/>
      <c r="R4730" s="37"/>
      <c r="S4730" s="64"/>
      <c r="T4730" s="37"/>
      <c r="U4730" s="39"/>
      <c r="V4730" s="38"/>
      <c r="W4730" s="54"/>
      <c r="X4730" s="37"/>
      <c r="Y4730" s="37"/>
      <c r="Z4730" s="37"/>
      <c r="AA4730" s="37"/>
      <c r="AB4730" s="37"/>
      <c r="AC4730" s="37"/>
      <c r="AD4730" s="37"/>
    </row>
    <row r="4731" spans="1:30" x14ac:dyDescent="0.25">
      <c r="A4731" s="37"/>
      <c r="B4731" s="37"/>
      <c r="C4731" s="37"/>
      <c r="D4731" s="37"/>
      <c r="E4731" s="37"/>
      <c r="F4731" s="37"/>
      <c r="G4731" s="37"/>
      <c r="H4731" s="37"/>
      <c r="I4731" s="37"/>
      <c r="J4731" s="37"/>
      <c r="K4731" s="37"/>
      <c r="L4731" s="37"/>
      <c r="M4731" s="37"/>
      <c r="N4731" s="37"/>
      <c r="O4731" s="37"/>
      <c r="P4731" s="37"/>
      <c r="Q4731" s="37"/>
      <c r="R4731" s="37"/>
      <c r="S4731" s="64"/>
      <c r="T4731" s="37"/>
      <c r="U4731" s="36"/>
      <c r="V4731" s="38"/>
      <c r="W4731" s="54"/>
      <c r="X4731" s="37"/>
      <c r="Y4731" s="37"/>
      <c r="Z4731" s="37"/>
      <c r="AA4731" s="37"/>
      <c r="AB4731" s="37"/>
      <c r="AC4731" s="37"/>
      <c r="AD4731" s="37"/>
    </row>
    <row r="4732" spans="1:30" x14ac:dyDescent="0.25">
      <c r="A4732" s="37"/>
      <c r="B4732" s="37"/>
      <c r="C4732" s="37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37"/>
      <c r="O4732" s="37"/>
      <c r="P4732" s="37"/>
      <c r="Q4732" s="37"/>
      <c r="R4732" s="37"/>
      <c r="S4732" s="64"/>
      <c r="T4732" s="37"/>
      <c r="U4732" s="39"/>
      <c r="V4732" s="38"/>
      <c r="W4732" s="54"/>
      <c r="X4732" s="37"/>
      <c r="Y4732" s="37"/>
      <c r="Z4732" s="37"/>
      <c r="AA4732" s="37"/>
      <c r="AB4732" s="37"/>
      <c r="AC4732" s="37"/>
      <c r="AD4732" s="37"/>
    </row>
    <row r="4733" spans="1:30" x14ac:dyDescent="0.25">
      <c r="A4733" s="37"/>
      <c r="B4733" s="37"/>
      <c r="C4733" s="37"/>
      <c r="D4733" s="37"/>
      <c r="E4733" s="37"/>
      <c r="F4733" s="37"/>
      <c r="G4733" s="37"/>
      <c r="H4733" s="37"/>
      <c r="I4733" s="37"/>
      <c r="J4733" s="37"/>
      <c r="K4733" s="37"/>
      <c r="L4733" s="37"/>
      <c r="M4733" s="37"/>
      <c r="N4733" s="37"/>
      <c r="O4733" s="37"/>
      <c r="P4733" s="37"/>
      <c r="Q4733" s="37"/>
      <c r="R4733" s="37"/>
      <c r="S4733" s="64"/>
      <c r="T4733" s="37"/>
      <c r="U4733" s="36"/>
      <c r="V4733" s="38"/>
      <c r="W4733" s="54"/>
      <c r="X4733" s="37"/>
      <c r="Y4733" s="37"/>
      <c r="Z4733" s="37"/>
      <c r="AA4733" s="37"/>
      <c r="AB4733" s="37"/>
      <c r="AC4733" s="37"/>
      <c r="AD4733" s="37"/>
    </row>
    <row r="4734" spans="1:30" x14ac:dyDescent="0.25">
      <c r="A4734" s="37"/>
      <c r="B4734" s="37"/>
      <c r="C4734" s="37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37"/>
      <c r="O4734" s="37"/>
      <c r="P4734" s="37"/>
      <c r="Q4734" s="37"/>
      <c r="R4734" s="37"/>
      <c r="S4734" s="64"/>
      <c r="T4734" s="37"/>
      <c r="U4734" s="39"/>
      <c r="V4734" s="38"/>
      <c r="W4734" s="54"/>
      <c r="X4734" s="37"/>
      <c r="Y4734" s="37"/>
      <c r="Z4734" s="37"/>
      <c r="AA4734" s="37"/>
      <c r="AB4734" s="37"/>
      <c r="AC4734" s="37"/>
      <c r="AD4734" s="37"/>
    </row>
    <row r="4735" spans="1:30" x14ac:dyDescent="0.25">
      <c r="A4735" s="37"/>
      <c r="B4735" s="37"/>
      <c r="C4735" s="37"/>
      <c r="D4735" s="37"/>
      <c r="E4735" s="37"/>
      <c r="F4735" s="37"/>
      <c r="G4735" s="37"/>
      <c r="H4735" s="37"/>
      <c r="I4735" s="37"/>
      <c r="J4735" s="37"/>
      <c r="K4735" s="37"/>
      <c r="L4735" s="37"/>
      <c r="M4735" s="37"/>
      <c r="N4735" s="37"/>
      <c r="O4735" s="37"/>
      <c r="P4735" s="37"/>
      <c r="Q4735" s="37"/>
      <c r="R4735" s="37"/>
      <c r="S4735" s="64"/>
      <c r="T4735" s="37"/>
      <c r="U4735" s="39"/>
      <c r="V4735" s="38"/>
      <c r="W4735" s="54"/>
      <c r="X4735" s="37"/>
      <c r="Y4735" s="37"/>
      <c r="Z4735" s="37"/>
      <c r="AA4735" s="37"/>
      <c r="AB4735" s="37"/>
      <c r="AC4735" s="37"/>
      <c r="AD4735" s="37"/>
    </row>
    <row r="4736" spans="1:30" x14ac:dyDescent="0.25">
      <c r="A4736" s="37"/>
      <c r="B4736" s="37"/>
      <c r="C4736" s="37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37"/>
      <c r="O4736" s="37"/>
      <c r="P4736" s="37"/>
      <c r="Q4736" s="37"/>
      <c r="R4736" s="37"/>
      <c r="S4736" s="64"/>
      <c r="T4736" s="37"/>
      <c r="U4736" s="36"/>
      <c r="V4736" s="38"/>
      <c r="W4736" s="54"/>
      <c r="X4736" s="37"/>
      <c r="Y4736" s="37"/>
      <c r="Z4736" s="37"/>
      <c r="AA4736" s="37"/>
      <c r="AB4736" s="37"/>
      <c r="AC4736" s="37"/>
      <c r="AD4736" s="37"/>
    </row>
    <row r="4737" spans="1:30" x14ac:dyDescent="0.25">
      <c r="A4737" s="37"/>
      <c r="B4737" s="37"/>
      <c r="C4737" s="37"/>
      <c r="D4737" s="37"/>
      <c r="E4737" s="37"/>
      <c r="F4737" s="37"/>
      <c r="G4737" s="37"/>
      <c r="H4737" s="37"/>
      <c r="I4737" s="37"/>
      <c r="J4737" s="37"/>
      <c r="K4737" s="37"/>
      <c r="L4737" s="37"/>
      <c r="M4737" s="37"/>
      <c r="N4737" s="37"/>
      <c r="O4737" s="37"/>
      <c r="P4737" s="37"/>
      <c r="Q4737" s="37"/>
      <c r="R4737" s="37"/>
      <c r="S4737" s="64"/>
      <c r="T4737" s="37"/>
      <c r="U4737" s="36"/>
      <c r="V4737" s="38"/>
      <c r="W4737" s="54"/>
      <c r="X4737" s="37"/>
      <c r="Y4737" s="37"/>
      <c r="Z4737" s="37"/>
      <c r="AA4737" s="37"/>
      <c r="AB4737" s="37"/>
      <c r="AC4737" s="37"/>
      <c r="AD4737" s="37"/>
    </row>
    <row r="4738" spans="1:30" x14ac:dyDescent="0.25">
      <c r="A4738" s="37"/>
      <c r="B4738" s="37"/>
      <c r="C4738" s="37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37"/>
      <c r="O4738" s="37"/>
      <c r="P4738" s="37"/>
      <c r="Q4738" s="37"/>
      <c r="R4738" s="37"/>
      <c r="S4738" s="64"/>
      <c r="T4738" s="37"/>
      <c r="U4738" s="39"/>
      <c r="V4738" s="38"/>
      <c r="W4738" s="54"/>
      <c r="X4738" s="37"/>
      <c r="Y4738" s="37"/>
      <c r="Z4738" s="37"/>
      <c r="AA4738" s="37"/>
      <c r="AB4738" s="37"/>
      <c r="AC4738" s="37"/>
      <c r="AD4738" s="37"/>
    </row>
    <row r="4739" spans="1:30" x14ac:dyDescent="0.25">
      <c r="A4739" s="37"/>
      <c r="B4739" s="37"/>
      <c r="C4739" s="37"/>
      <c r="D4739" s="37"/>
      <c r="E4739" s="37"/>
      <c r="F4739" s="37"/>
      <c r="G4739" s="37"/>
      <c r="H4739" s="37"/>
      <c r="I4739" s="37"/>
      <c r="J4739" s="37"/>
      <c r="K4739" s="37"/>
      <c r="L4739" s="37"/>
      <c r="M4739" s="37"/>
      <c r="N4739" s="37"/>
      <c r="O4739" s="37"/>
      <c r="P4739" s="37"/>
      <c r="Q4739" s="37"/>
      <c r="R4739" s="37"/>
      <c r="S4739" s="64"/>
      <c r="T4739" s="37"/>
      <c r="U4739" s="39"/>
      <c r="V4739" s="38"/>
      <c r="W4739" s="54"/>
      <c r="X4739" s="37"/>
      <c r="Y4739" s="37"/>
      <c r="Z4739" s="37"/>
      <c r="AA4739" s="37"/>
      <c r="AB4739" s="37"/>
      <c r="AC4739" s="37"/>
      <c r="AD4739" s="37"/>
    </row>
    <row r="4740" spans="1:30" x14ac:dyDescent="0.25">
      <c r="A4740" s="37"/>
      <c r="B4740" s="37"/>
      <c r="C4740" s="37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37"/>
      <c r="O4740" s="37"/>
      <c r="P4740" s="37"/>
      <c r="Q4740" s="37"/>
      <c r="R4740" s="37"/>
      <c r="S4740" s="64"/>
      <c r="T4740" s="37"/>
      <c r="U4740" s="39"/>
      <c r="V4740" s="38"/>
      <c r="W4740" s="54"/>
      <c r="X4740" s="37"/>
      <c r="Y4740" s="37"/>
      <c r="Z4740" s="37"/>
      <c r="AA4740" s="37"/>
      <c r="AB4740" s="37"/>
      <c r="AC4740" s="37"/>
      <c r="AD4740" s="37"/>
    </row>
    <row r="4741" spans="1:30" x14ac:dyDescent="0.25">
      <c r="A4741" s="37"/>
      <c r="B4741" s="37"/>
      <c r="C4741" s="37"/>
      <c r="D4741" s="37"/>
      <c r="E4741" s="37"/>
      <c r="F4741" s="37"/>
      <c r="G4741" s="37"/>
      <c r="H4741" s="37"/>
      <c r="I4741" s="37"/>
      <c r="J4741" s="37"/>
      <c r="K4741" s="37"/>
      <c r="L4741" s="37"/>
      <c r="M4741" s="37"/>
      <c r="N4741" s="37"/>
      <c r="O4741" s="37"/>
      <c r="P4741" s="37"/>
      <c r="Q4741" s="37"/>
      <c r="R4741" s="37"/>
      <c r="S4741" s="64"/>
      <c r="T4741" s="37"/>
      <c r="U4741" s="36"/>
      <c r="V4741" s="38"/>
      <c r="W4741" s="54"/>
      <c r="X4741" s="37"/>
      <c r="Y4741" s="37"/>
      <c r="Z4741" s="37"/>
      <c r="AA4741" s="37"/>
      <c r="AB4741" s="37"/>
      <c r="AC4741" s="37"/>
      <c r="AD4741" s="37"/>
    </row>
    <row r="4742" spans="1:30" x14ac:dyDescent="0.25">
      <c r="A4742" s="37"/>
      <c r="B4742" s="37"/>
      <c r="C4742" s="37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37"/>
      <c r="O4742" s="37"/>
      <c r="P4742" s="37"/>
      <c r="Q4742" s="37"/>
      <c r="R4742" s="37"/>
      <c r="S4742" s="64"/>
      <c r="T4742" s="37"/>
      <c r="U4742" s="36"/>
      <c r="V4742" s="38"/>
      <c r="W4742" s="54"/>
      <c r="X4742" s="37"/>
      <c r="Y4742" s="37"/>
      <c r="Z4742" s="37"/>
      <c r="AA4742" s="37"/>
      <c r="AB4742" s="37"/>
      <c r="AC4742" s="37"/>
      <c r="AD4742" s="37"/>
    </row>
    <row r="4743" spans="1:30" x14ac:dyDescent="0.25">
      <c r="A4743" s="37"/>
      <c r="B4743" s="37"/>
      <c r="C4743" s="37"/>
      <c r="D4743" s="37"/>
      <c r="E4743" s="37"/>
      <c r="F4743" s="37"/>
      <c r="G4743" s="37"/>
      <c r="H4743" s="37"/>
      <c r="I4743" s="37"/>
      <c r="J4743" s="37"/>
      <c r="K4743" s="37"/>
      <c r="L4743" s="37"/>
      <c r="M4743" s="37"/>
      <c r="N4743" s="37"/>
      <c r="O4743" s="37"/>
      <c r="P4743" s="37"/>
      <c r="Q4743" s="37"/>
      <c r="R4743" s="37"/>
      <c r="S4743" s="64"/>
      <c r="T4743" s="37"/>
      <c r="U4743" s="36"/>
      <c r="V4743" s="38"/>
      <c r="W4743" s="54"/>
      <c r="X4743" s="37"/>
      <c r="Y4743" s="37"/>
      <c r="Z4743" s="37"/>
      <c r="AA4743" s="37"/>
      <c r="AB4743" s="37"/>
      <c r="AC4743" s="37"/>
      <c r="AD4743" s="37"/>
    </row>
    <row r="4744" spans="1:30" x14ac:dyDescent="0.25">
      <c r="A4744" s="37"/>
      <c r="B4744" s="37"/>
      <c r="C4744" s="37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37"/>
      <c r="O4744" s="37"/>
      <c r="P4744" s="37"/>
      <c r="Q4744" s="37"/>
      <c r="R4744" s="37"/>
      <c r="S4744" s="64"/>
      <c r="T4744" s="37"/>
      <c r="U4744" s="36"/>
      <c r="V4744" s="38"/>
      <c r="W4744" s="54"/>
      <c r="X4744" s="37"/>
      <c r="Y4744" s="37"/>
      <c r="Z4744" s="37"/>
      <c r="AA4744" s="37"/>
      <c r="AB4744" s="37"/>
      <c r="AC4744" s="37"/>
      <c r="AD4744" s="37"/>
    </row>
    <row r="4745" spans="1:30" x14ac:dyDescent="0.25">
      <c r="A4745" s="37"/>
      <c r="B4745" s="37"/>
      <c r="C4745" s="37"/>
      <c r="D4745" s="37"/>
      <c r="E4745" s="37"/>
      <c r="F4745" s="37"/>
      <c r="G4745" s="37"/>
      <c r="H4745" s="37"/>
      <c r="I4745" s="37"/>
      <c r="J4745" s="37"/>
      <c r="K4745" s="37"/>
      <c r="L4745" s="37"/>
      <c r="M4745" s="37"/>
      <c r="N4745" s="37"/>
      <c r="O4745" s="37"/>
      <c r="P4745" s="37"/>
      <c r="Q4745" s="37"/>
      <c r="R4745" s="37"/>
      <c r="S4745" s="64"/>
      <c r="T4745" s="37"/>
      <c r="U4745" s="36"/>
      <c r="V4745" s="38"/>
      <c r="W4745" s="54"/>
      <c r="X4745" s="37"/>
      <c r="Y4745" s="37"/>
      <c r="Z4745" s="37"/>
      <c r="AA4745" s="37"/>
      <c r="AB4745" s="37"/>
      <c r="AC4745" s="37"/>
      <c r="AD4745" s="37"/>
    </row>
    <row r="4746" spans="1:30" x14ac:dyDescent="0.25">
      <c r="A4746" s="37"/>
      <c r="B4746" s="37"/>
      <c r="C4746" s="37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37"/>
      <c r="O4746" s="37"/>
      <c r="P4746" s="37"/>
      <c r="Q4746" s="37"/>
      <c r="R4746" s="37"/>
      <c r="S4746" s="64"/>
      <c r="T4746" s="37"/>
      <c r="U4746" s="36"/>
      <c r="V4746" s="38"/>
      <c r="W4746" s="54"/>
      <c r="X4746" s="37"/>
      <c r="Y4746" s="37"/>
      <c r="Z4746" s="37"/>
      <c r="AA4746" s="37"/>
      <c r="AB4746" s="37"/>
      <c r="AC4746" s="37"/>
      <c r="AD4746" s="37"/>
    </row>
    <row r="4747" spans="1:30" x14ac:dyDescent="0.25">
      <c r="A4747" s="37"/>
      <c r="B4747" s="37"/>
      <c r="C4747" s="37"/>
      <c r="D4747" s="37"/>
      <c r="E4747" s="37"/>
      <c r="F4747" s="37"/>
      <c r="G4747" s="37"/>
      <c r="H4747" s="37"/>
      <c r="I4747" s="37"/>
      <c r="J4747" s="37"/>
      <c r="K4747" s="37"/>
      <c r="L4747" s="37"/>
      <c r="M4747" s="37"/>
      <c r="N4747" s="37"/>
      <c r="O4747" s="37"/>
      <c r="P4747" s="37"/>
      <c r="Q4747" s="37"/>
      <c r="R4747" s="37"/>
      <c r="S4747" s="64"/>
      <c r="T4747" s="37"/>
      <c r="U4747" s="36"/>
      <c r="V4747" s="38"/>
      <c r="W4747" s="54"/>
      <c r="X4747" s="37"/>
      <c r="Y4747" s="37"/>
      <c r="Z4747" s="37"/>
      <c r="AA4747" s="37"/>
      <c r="AB4747" s="37"/>
      <c r="AC4747" s="37"/>
      <c r="AD4747" s="37"/>
    </row>
    <row r="4748" spans="1:30" x14ac:dyDescent="0.25">
      <c r="A4748" s="37"/>
      <c r="B4748" s="37"/>
      <c r="C4748" s="37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37"/>
      <c r="O4748" s="37"/>
      <c r="P4748" s="37"/>
      <c r="Q4748" s="37"/>
      <c r="R4748" s="37"/>
      <c r="S4748" s="64"/>
      <c r="T4748" s="37"/>
      <c r="U4748" s="36"/>
      <c r="V4748" s="38"/>
      <c r="W4748" s="54"/>
      <c r="X4748" s="37"/>
      <c r="Y4748" s="37"/>
      <c r="Z4748" s="37"/>
      <c r="AA4748" s="37"/>
      <c r="AB4748" s="37"/>
      <c r="AC4748" s="37"/>
      <c r="AD4748" s="37"/>
    </row>
    <row r="4749" spans="1:30" x14ac:dyDescent="0.25">
      <c r="A4749" s="37"/>
      <c r="B4749" s="37"/>
      <c r="C4749" s="37"/>
      <c r="D4749" s="37"/>
      <c r="E4749" s="37"/>
      <c r="F4749" s="37"/>
      <c r="G4749" s="37"/>
      <c r="H4749" s="37"/>
      <c r="I4749" s="37"/>
      <c r="J4749" s="37"/>
      <c r="K4749" s="37"/>
      <c r="L4749" s="37"/>
      <c r="M4749" s="37"/>
      <c r="N4749" s="37"/>
      <c r="O4749" s="37"/>
      <c r="P4749" s="37"/>
      <c r="Q4749" s="37"/>
      <c r="R4749" s="37"/>
      <c r="S4749" s="64"/>
      <c r="T4749" s="37"/>
      <c r="U4749" s="36"/>
      <c r="V4749" s="38"/>
      <c r="W4749" s="54"/>
      <c r="X4749" s="37"/>
      <c r="Y4749" s="37"/>
      <c r="Z4749" s="37"/>
      <c r="AA4749" s="37"/>
      <c r="AB4749" s="37"/>
      <c r="AC4749" s="37"/>
      <c r="AD4749" s="37"/>
    </row>
    <row r="4750" spans="1:30" x14ac:dyDescent="0.25">
      <c r="A4750" s="37"/>
      <c r="B4750" s="37"/>
      <c r="C4750" s="37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37"/>
      <c r="O4750" s="37"/>
      <c r="P4750" s="37"/>
      <c r="Q4750" s="37"/>
      <c r="R4750" s="37"/>
      <c r="S4750" s="64"/>
      <c r="T4750" s="37"/>
      <c r="U4750" s="36"/>
      <c r="V4750" s="38"/>
      <c r="W4750" s="54"/>
      <c r="X4750" s="37"/>
      <c r="Y4750" s="37"/>
      <c r="Z4750" s="37"/>
      <c r="AA4750" s="37"/>
      <c r="AB4750" s="37"/>
      <c r="AC4750" s="37"/>
      <c r="AD4750" s="37"/>
    </row>
    <row r="4751" spans="1:30" x14ac:dyDescent="0.25">
      <c r="A4751" s="37"/>
      <c r="B4751" s="37"/>
      <c r="C4751" s="37"/>
      <c r="D4751" s="37"/>
      <c r="E4751" s="37"/>
      <c r="F4751" s="37"/>
      <c r="G4751" s="37"/>
      <c r="H4751" s="37"/>
      <c r="I4751" s="37"/>
      <c r="J4751" s="37"/>
      <c r="K4751" s="37"/>
      <c r="L4751" s="37"/>
      <c r="M4751" s="37"/>
      <c r="N4751" s="37"/>
      <c r="O4751" s="37"/>
      <c r="P4751" s="37"/>
      <c r="Q4751" s="37"/>
      <c r="R4751" s="37"/>
      <c r="S4751" s="64"/>
      <c r="T4751" s="37"/>
      <c r="U4751" s="36"/>
      <c r="V4751" s="38"/>
      <c r="W4751" s="54"/>
      <c r="X4751" s="37"/>
      <c r="Y4751" s="37"/>
      <c r="Z4751" s="37"/>
      <c r="AA4751" s="37"/>
      <c r="AB4751" s="37"/>
      <c r="AC4751" s="37"/>
      <c r="AD4751" s="37"/>
    </row>
    <row r="4752" spans="1:30" x14ac:dyDescent="0.25">
      <c r="A4752" s="37"/>
      <c r="B4752" s="37"/>
      <c r="C4752" s="37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37"/>
      <c r="O4752" s="37"/>
      <c r="P4752" s="37"/>
      <c r="Q4752" s="37"/>
      <c r="R4752" s="37"/>
      <c r="S4752" s="64"/>
      <c r="T4752" s="37"/>
      <c r="U4752" s="36"/>
      <c r="V4752" s="38"/>
      <c r="W4752" s="54"/>
      <c r="X4752" s="37"/>
      <c r="Y4752" s="37"/>
      <c r="Z4752" s="37"/>
      <c r="AA4752" s="37"/>
      <c r="AB4752" s="37"/>
      <c r="AC4752" s="37"/>
      <c r="AD4752" s="37"/>
    </row>
    <row r="4753" spans="1:30" x14ac:dyDescent="0.25">
      <c r="A4753" s="37"/>
      <c r="B4753" s="37"/>
      <c r="C4753" s="37"/>
      <c r="D4753" s="37"/>
      <c r="E4753" s="37"/>
      <c r="F4753" s="37"/>
      <c r="G4753" s="37"/>
      <c r="H4753" s="37"/>
      <c r="I4753" s="37"/>
      <c r="J4753" s="37"/>
      <c r="K4753" s="37"/>
      <c r="L4753" s="37"/>
      <c r="M4753" s="37"/>
      <c r="N4753" s="37"/>
      <c r="O4753" s="37"/>
      <c r="P4753" s="37"/>
      <c r="Q4753" s="37"/>
      <c r="R4753" s="37"/>
      <c r="S4753" s="64"/>
      <c r="T4753" s="37"/>
      <c r="U4753" s="36"/>
      <c r="V4753" s="38"/>
      <c r="W4753" s="54"/>
      <c r="X4753" s="37"/>
      <c r="Y4753" s="37"/>
      <c r="Z4753" s="37"/>
      <c r="AA4753" s="37"/>
      <c r="AB4753" s="37"/>
      <c r="AC4753" s="37"/>
      <c r="AD4753" s="37"/>
    </row>
    <row r="4754" spans="1:30" x14ac:dyDescent="0.25">
      <c r="A4754" s="37"/>
      <c r="B4754" s="37"/>
      <c r="C4754" s="37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37"/>
      <c r="O4754" s="37"/>
      <c r="P4754" s="37"/>
      <c r="Q4754" s="37"/>
      <c r="R4754" s="37"/>
      <c r="S4754" s="64"/>
      <c r="T4754" s="37"/>
      <c r="U4754" s="36"/>
      <c r="V4754" s="38"/>
      <c r="W4754" s="54"/>
      <c r="X4754" s="37"/>
      <c r="Y4754" s="37"/>
      <c r="Z4754" s="37"/>
      <c r="AA4754" s="37"/>
      <c r="AB4754" s="37"/>
      <c r="AC4754" s="37"/>
      <c r="AD4754" s="37"/>
    </row>
    <row r="4755" spans="1:30" x14ac:dyDescent="0.25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37"/>
      <c r="O4755" s="37"/>
      <c r="P4755" s="37"/>
      <c r="Q4755" s="37"/>
      <c r="R4755" s="37"/>
      <c r="S4755" s="64"/>
      <c r="T4755" s="37"/>
      <c r="U4755" s="36"/>
      <c r="V4755" s="38"/>
      <c r="W4755" s="54"/>
      <c r="X4755" s="37"/>
      <c r="Y4755" s="37"/>
      <c r="Z4755" s="37"/>
      <c r="AA4755" s="37"/>
      <c r="AB4755" s="37"/>
      <c r="AC4755" s="37"/>
      <c r="AD4755" s="37"/>
    </row>
    <row r="4756" spans="1:30" x14ac:dyDescent="0.25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37"/>
      <c r="O4756" s="37"/>
      <c r="P4756" s="37"/>
      <c r="Q4756" s="37"/>
      <c r="R4756" s="37"/>
      <c r="S4756" s="64"/>
      <c r="T4756" s="37"/>
      <c r="U4756" s="36"/>
      <c r="V4756" s="38"/>
      <c r="W4756" s="54"/>
      <c r="X4756" s="37"/>
      <c r="Y4756" s="37"/>
      <c r="Z4756" s="37"/>
      <c r="AA4756" s="37"/>
      <c r="AB4756" s="37"/>
      <c r="AC4756" s="37"/>
      <c r="AD4756" s="37"/>
    </row>
    <row r="4757" spans="1:30" x14ac:dyDescent="0.25">
      <c r="A4757" s="37"/>
      <c r="B4757" s="37"/>
      <c r="C4757" s="37"/>
      <c r="D4757" s="37"/>
      <c r="E4757" s="37"/>
      <c r="F4757" s="37"/>
      <c r="G4757" s="37"/>
      <c r="H4757" s="37"/>
      <c r="I4757" s="37"/>
      <c r="J4757" s="37"/>
      <c r="K4757" s="37"/>
      <c r="L4757" s="37"/>
      <c r="M4757" s="37"/>
      <c r="N4757" s="37"/>
      <c r="O4757" s="37"/>
      <c r="P4757" s="37"/>
      <c r="Q4757" s="37"/>
      <c r="R4757" s="37"/>
      <c r="S4757" s="64"/>
      <c r="T4757" s="37"/>
      <c r="U4757" s="39"/>
      <c r="V4757" s="38"/>
      <c r="W4757" s="54"/>
      <c r="X4757" s="37"/>
      <c r="Y4757" s="37"/>
      <c r="Z4757" s="37"/>
      <c r="AA4757" s="37"/>
      <c r="AB4757" s="37"/>
      <c r="AC4757" s="37"/>
      <c r="AD4757" s="37"/>
    </row>
    <row r="4758" spans="1:30" x14ac:dyDescent="0.25">
      <c r="A4758" s="37"/>
      <c r="B4758" s="37"/>
      <c r="C4758" s="37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37"/>
      <c r="O4758" s="37"/>
      <c r="P4758" s="37"/>
      <c r="Q4758" s="37"/>
      <c r="R4758" s="37"/>
      <c r="S4758" s="64"/>
      <c r="T4758" s="37"/>
      <c r="U4758" s="39"/>
      <c r="V4758" s="38"/>
      <c r="W4758" s="54"/>
      <c r="X4758" s="37"/>
      <c r="Y4758" s="37"/>
      <c r="Z4758" s="37"/>
      <c r="AA4758" s="37"/>
      <c r="AB4758" s="37"/>
      <c r="AC4758" s="37"/>
      <c r="AD4758" s="37"/>
    </row>
    <row r="4759" spans="1:30" x14ac:dyDescent="0.25">
      <c r="A4759" s="37"/>
      <c r="B4759" s="37"/>
      <c r="C4759" s="37"/>
      <c r="D4759" s="37"/>
      <c r="E4759" s="37"/>
      <c r="F4759" s="37"/>
      <c r="G4759" s="37"/>
      <c r="H4759" s="37"/>
      <c r="I4759" s="37"/>
      <c r="J4759" s="37"/>
      <c r="K4759" s="37"/>
      <c r="L4759" s="37"/>
      <c r="M4759" s="37"/>
      <c r="N4759" s="37"/>
      <c r="O4759" s="37"/>
      <c r="P4759" s="37"/>
      <c r="Q4759" s="37"/>
      <c r="R4759" s="37"/>
      <c r="S4759" s="64"/>
      <c r="T4759" s="37"/>
      <c r="U4759" s="39"/>
      <c r="V4759" s="38"/>
      <c r="W4759" s="54"/>
      <c r="X4759" s="37"/>
      <c r="Y4759" s="37"/>
      <c r="Z4759" s="37"/>
      <c r="AA4759" s="37"/>
      <c r="AB4759" s="37"/>
      <c r="AC4759" s="37"/>
      <c r="AD4759" s="37"/>
    </row>
    <row r="4760" spans="1:30" x14ac:dyDescent="0.25">
      <c r="A4760" s="37"/>
      <c r="B4760" s="37"/>
      <c r="C4760" s="37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37"/>
      <c r="O4760" s="37"/>
      <c r="P4760" s="37"/>
      <c r="Q4760" s="37"/>
      <c r="R4760" s="37"/>
      <c r="S4760" s="64"/>
      <c r="T4760" s="37"/>
      <c r="U4760" s="39"/>
      <c r="V4760" s="38"/>
      <c r="W4760" s="54"/>
      <c r="X4760" s="37"/>
      <c r="Y4760" s="37"/>
      <c r="Z4760" s="37"/>
      <c r="AA4760" s="37"/>
      <c r="AB4760" s="37"/>
      <c r="AC4760" s="37"/>
      <c r="AD4760" s="37"/>
    </row>
    <row r="4761" spans="1:30" x14ac:dyDescent="0.25">
      <c r="A4761" s="37"/>
      <c r="B4761" s="37"/>
      <c r="C4761" s="37"/>
      <c r="D4761" s="37"/>
      <c r="E4761" s="37"/>
      <c r="F4761" s="37"/>
      <c r="G4761" s="37"/>
      <c r="H4761" s="37"/>
      <c r="I4761" s="37"/>
      <c r="J4761" s="37"/>
      <c r="K4761" s="37"/>
      <c r="L4761" s="37"/>
      <c r="M4761" s="37"/>
      <c r="N4761" s="37"/>
      <c r="O4761" s="37"/>
      <c r="P4761" s="37"/>
      <c r="Q4761" s="37"/>
      <c r="R4761" s="37"/>
      <c r="S4761" s="64"/>
      <c r="T4761" s="37"/>
      <c r="U4761" s="39"/>
      <c r="V4761" s="38"/>
      <c r="W4761" s="54"/>
      <c r="X4761" s="37"/>
      <c r="Y4761" s="37"/>
      <c r="Z4761" s="37"/>
      <c r="AA4761" s="37"/>
      <c r="AB4761" s="37"/>
      <c r="AC4761" s="37"/>
      <c r="AD4761" s="37"/>
    </row>
    <row r="4762" spans="1:30" x14ac:dyDescent="0.25">
      <c r="A4762" s="37"/>
      <c r="B4762" s="37"/>
      <c r="C4762" s="37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37"/>
      <c r="O4762" s="37"/>
      <c r="P4762" s="37"/>
      <c r="Q4762" s="37"/>
      <c r="R4762" s="37"/>
      <c r="S4762" s="64"/>
      <c r="T4762" s="37"/>
      <c r="U4762" s="39"/>
      <c r="V4762" s="38"/>
      <c r="W4762" s="54"/>
      <c r="X4762" s="37"/>
      <c r="Y4762" s="37"/>
      <c r="Z4762" s="37"/>
      <c r="AA4762" s="37"/>
      <c r="AB4762" s="37"/>
      <c r="AC4762" s="37"/>
      <c r="AD4762" s="37"/>
    </row>
    <row r="4763" spans="1:30" x14ac:dyDescent="0.25">
      <c r="A4763" s="37"/>
      <c r="B4763" s="37"/>
      <c r="C4763" s="37"/>
      <c r="D4763" s="37"/>
      <c r="E4763" s="37"/>
      <c r="F4763" s="37"/>
      <c r="G4763" s="37"/>
      <c r="H4763" s="37"/>
      <c r="I4763" s="37"/>
      <c r="J4763" s="37"/>
      <c r="K4763" s="37"/>
      <c r="L4763" s="37"/>
      <c r="M4763" s="37"/>
      <c r="N4763" s="37"/>
      <c r="O4763" s="37"/>
      <c r="P4763" s="37"/>
      <c r="Q4763" s="37"/>
      <c r="R4763" s="37"/>
      <c r="S4763" s="64"/>
      <c r="T4763" s="37"/>
      <c r="U4763" s="36"/>
      <c r="V4763" s="38"/>
      <c r="W4763" s="54"/>
      <c r="X4763" s="37"/>
      <c r="Y4763" s="37"/>
      <c r="Z4763" s="37"/>
      <c r="AA4763" s="37"/>
      <c r="AB4763" s="37"/>
      <c r="AC4763" s="37"/>
      <c r="AD4763" s="37"/>
    </row>
    <row r="4764" spans="1:30" x14ac:dyDescent="0.25">
      <c r="A4764" s="37"/>
      <c r="B4764" s="37"/>
      <c r="C4764" s="37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37"/>
      <c r="O4764" s="37"/>
      <c r="P4764" s="37"/>
      <c r="Q4764" s="37"/>
      <c r="R4764" s="37"/>
      <c r="S4764" s="64"/>
      <c r="T4764" s="37"/>
      <c r="U4764" s="36"/>
      <c r="V4764" s="38"/>
      <c r="W4764" s="54"/>
      <c r="X4764" s="37"/>
      <c r="Y4764" s="37"/>
      <c r="Z4764" s="37"/>
      <c r="AA4764" s="37"/>
      <c r="AB4764" s="37"/>
      <c r="AC4764" s="37"/>
      <c r="AD4764" s="37"/>
    </row>
    <row r="4765" spans="1:30" x14ac:dyDescent="0.25">
      <c r="A4765" s="37"/>
      <c r="B4765" s="37"/>
      <c r="C4765" s="37"/>
      <c r="D4765" s="37"/>
      <c r="E4765" s="37"/>
      <c r="F4765" s="37"/>
      <c r="G4765" s="37"/>
      <c r="H4765" s="37"/>
      <c r="I4765" s="37"/>
      <c r="J4765" s="37"/>
      <c r="K4765" s="37"/>
      <c r="L4765" s="37"/>
      <c r="M4765" s="37"/>
      <c r="N4765" s="37"/>
      <c r="O4765" s="37"/>
      <c r="P4765" s="37"/>
      <c r="Q4765" s="37"/>
      <c r="R4765" s="37"/>
      <c r="S4765" s="64"/>
      <c r="T4765" s="37"/>
      <c r="U4765" s="36"/>
      <c r="V4765" s="38"/>
      <c r="W4765" s="54"/>
      <c r="X4765" s="37"/>
      <c r="Y4765" s="37"/>
      <c r="Z4765" s="37"/>
      <c r="AA4765" s="37"/>
      <c r="AB4765" s="37"/>
      <c r="AC4765" s="37"/>
      <c r="AD4765" s="37"/>
    </row>
    <row r="4766" spans="1:30" x14ac:dyDescent="0.25">
      <c r="A4766" s="37"/>
      <c r="B4766" s="37"/>
      <c r="C4766" s="37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37"/>
      <c r="O4766" s="37"/>
      <c r="P4766" s="37"/>
      <c r="Q4766" s="37"/>
      <c r="R4766" s="37"/>
      <c r="S4766" s="64"/>
      <c r="T4766" s="37"/>
      <c r="U4766" s="36"/>
      <c r="V4766" s="38"/>
      <c r="W4766" s="54"/>
      <c r="X4766" s="37"/>
      <c r="Y4766" s="37"/>
      <c r="Z4766" s="37"/>
      <c r="AA4766" s="37"/>
      <c r="AB4766" s="37"/>
      <c r="AC4766" s="37"/>
      <c r="AD4766" s="37"/>
    </row>
    <row r="4767" spans="1:30" x14ac:dyDescent="0.25">
      <c r="A4767" s="37"/>
      <c r="B4767" s="37"/>
      <c r="C4767" s="37"/>
      <c r="D4767" s="37"/>
      <c r="E4767" s="37"/>
      <c r="F4767" s="37"/>
      <c r="G4767" s="37"/>
      <c r="H4767" s="37"/>
      <c r="I4767" s="37"/>
      <c r="J4767" s="37"/>
      <c r="K4767" s="37"/>
      <c r="L4767" s="37"/>
      <c r="M4767" s="37"/>
      <c r="N4767" s="37"/>
      <c r="O4767" s="37"/>
      <c r="P4767" s="37"/>
      <c r="Q4767" s="37"/>
      <c r="R4767" s="37"/>
      <c r="S4767" s="64"/>
      <c r="T4767" s="37"/>
      <c r="U4767" s="36"/>
      <c r="V4767" s="38"/>
      <c r="W4767" s="54"/>
      <c r="X4767" s="37"/>
      <c r="Y4767" s="37"/>
      <c r="Z4767" s="37"/>
      <c r="AA4767" s="37"/>
      <c r="AB4767" s="37"/>
      <c r="AC4767" s="37"/>
      <c r="AD4767" s="37"/>
    </row>
    <row r="4768" spans="1:30" x14ac:dyDescent="0.25">
      <c r="A4768" s="37"/>
      <c r="B4768" s="37"/>
      <c r="C4768" s="37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37"/>
      <c r="O4768" s="37"/>
      <c r="P4768" s="37"/>
      <c r="Q4768" s="37"/>
      <c r="R4768" s="37"/>
      <c r="S4768" s="64"/>
      <c r="T4768" s="37"/>
      <c r="U4768" s="36"/>
      <c r="V4768" s="38"/>
      <c r="W4768" s="54"/>
      <c r="X4768" s="37"/>
      <c r="Y4768" s="37"/>
      <c r="Z4768" s="37"/>
      <c r="AA4768" s="37"/>
      <c r="AB4768" s="37"/>
      <c r="AC4768" s="37"/>
      <c r="AD4768" s="37"/>
    </row>
    <row r="4769" spans="1:30" x14ac:dyDescent="0.25">
      <c r="A4769" s="37"/>
      <c r="B4769" s="37"/>
      <c r="C4769" s="37"/>
      <c r="D4769" s="37"/>
      <c r="E4769" s="37"/>
      <c r="F4769" s="37"/>
      <c r="G4769" s="37"/>
      <c r="H4769" s="37"/>
      <c r="I4769" s="37"/>
      <c r="J4769" s="37"/>
      <c r="K4769" s="37"/>
      <c r="L4769" s="37"/>
      <c r="M4769" s="37"/>
      <c r="N4769" s="37"/>
      <c r="O4769" s="37"/>
      <c r="P4769" s="37"/>
      <c r="Q4769" s="37"/>
      <c r="R4769" s="37"/>
      <c r="S4769" s="64"/>
      <c r="T4769" s="37"/>
      <c r="U4769" s="36"/>
      <c r="V4769" s="38"/>
      <c r="W4769" s="54"/>
      <c r="X4769" s="37"/>
      <c r="Y4769" s="37"/>
      <c r="Z4769" s="37"/>
      <c r="AA4769" s="37"/>
      <c r="AB4769" s="37"/>
      <c r="AC4769" s="37"/>
      <c r="AD4769" s="37"/>
    </row>
    <row r="4770" spans="1:30" x14ac:dyDescent="0.25">
      <c r="A4770" s="37"/>
      <c r="B4770" s="37"/>
      <c r="C4770" s="37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37"/>
      <c r="O4770" s="37"/>
      <c r="P4770" s="37"/>
      <c r="Q4770" s="37"/>
      <c r="R4770" s="37"/>
      <c r="S4770" s="64"/>
      <c r="T4770" s="37"/>
      <c r="U4770" s="36"/>
      <c r="V4770" s="38"/>
      <c r="W4770" s="54"/>
      <c r="X4770" s="37"/>
      <c r="Y4770" s="37"/>
      <c r="Z4770" s="37"/>
      <c r="AA4770" s="37"/>
      <c r="AB4770" s="37"/>
      <c r="AC4770" s="37"/>
      <c r="AD4770" s="37"/>
    </row>
    <row r="4771" spans="1:30" x14ac:dyDescent="0.25">
      <c r="A4771" s="37"/>
      <c r="B4771" s="37"/>
      <c r="C4771" s="37"/>
      <c r="D4771" s="37"/>
      <c r="E4771" s="37"/>
      <c r="F4771" s="37"/>
      <c r="G4771" s="37"/>
      <c r="H4771" s="37"/>
      <c r="I4771" s="37"/>
      <c r="J4771" s="37"/>
      <c r="K4771" s="37"/>
      <c r="L4771" s="37"/>
      <c r="M4771" s="37"/>
      <c r="N4771" s="37"/>
      <c r="O4771" s="37"/>
      <c r="P4771" s="37"/>
      <c r="Q4771" s="37"/>
      <c r="R4771" s="37"/>
      <c r="S4771" s="64"/>
      <c r="T4771" s="37"/>
      <c r="U4771" s="39"/>
      <c r="V4771" s="38"/>
      <c r="W4771" s="54"/>
      <c r="X4771" s="37"/>
      <c r="Y4771" s="37"/>
      <c r="Z4771" s="37"/>
      <c r="AA4771" s="37"/>
      <c r="AB4771" s="37"/>
      <c r="AC4771" s="37"/>
      <c r="AD4771" s="37"/>
    </row>
    <row r="4772" spans="1:30" x14ac:dyDescent="0.25">
      <c r="A4772" s="37"/>
      <c r="B4772" s="37"/>
      <c r="C4772" s="37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37"/>
      <c r="O4772" s="37"/>
      <c r="P4772" s="37"/>
      <c r="Q4772" s="37"/>
      <c r="R4772" s="37"/>
      <c r="S4772" s="64"/>
      <c r="T4772" s="37"/>
      <c r="U4772" s="39"/>
      <c r="V4772" s="38"/>
      <c r="W4772" s="54"/>
      <c r="X4772" s="37"/>
      <c r="Y4772" s="37"/>
      <c r="Z4772" s="37"/>
      <c r="AA4772" s="37"/>
      <c r="AB4772" s="37"/>
      <c r="AC4772" s="37"/>
      <c r="AD4772" s="37"/>
    </row>
    <row r="4773" spans="1:30" x14ac:dyDescent="0.25">
      <c r="A4773" s="37"/>
      <c r="B4773" s="37"/>
      <c r="C4773" s="37"/>
      <c r="D4773" s="37"/>
      <c r="E4773" s="37"/>
      <c r="F4773" s="37"/>
      <c r="G4773" s="37"/>
      <c r="H4773" s="37"/>
      <c r="I4773" s="37"/>
      <c r="J4773" s="37"/>
      <c r="K4773" s="37"/>
      <c r="L4773" s="37"/>
      <c r="M4773" s="37"/>
      <c r="N4773" s="37"/>
      <c r="O4773" s="37"/>
      <c r="P4773" s="37"/>
      <c r="Q4773" s="37"/>
      <c r="R4773" s="37"/>
      <c r="S4773" s="64"/>
      <c r="T4773" s="37"/>
      <c r="U4773" s="39"/>
      <c r="V4773" s="38"/>
      <c r="W4773" s="54"/>
      <c r="X4773" s="37"/>
      <c r="Y4773" s="37"/>
      <c r="Z4773" s="37"/>
      <c r="AA4773" s="37"/>
      <c r="AB4773" s="37"/>
      <c r="AC4773" s="37"/>
      <c r="AD4773" s="37"/>
    </row>
    <row r="4774" spans="1:30" x14ac:dyDescent="0.25">
      <c r="A4774" s="37"/>
      <c r="B4774" s="37"/>
      <c r="C4774" s="37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37"/>
      <c r="O4774" s="37"/>
      <c r="P4774" s="37"/>
      <c r="Q4774" s="37"/>
      <c r="R4774" s="37"/>
      <c r="S4774" s="64"/>
      <c r="T4774" s="37"/>
      <c r="U4774" s="36"/>
      <c r="V4774" s="38"/>
      <c r="W4774" s="54"/>
      <c r="X4774" s="37"/>
      <c r="Y4774" s="37"/>
      <c r="Z4774" s="37"/>
      <c r="AA4774" s="37"/>
      <c r="AB4774" s="37"/>
      <c r="AC4774" s="37"/>
      <c r="AD4774" s="37"/>
    </row>
    <row r="4775" spans="1:30" x14ac:dyDescent="0.25">
      <c r="A4775" s="37"/>
      <c r="B4775" s="37"/>
      <c r="C4775" s="37"/>
      <c r="D4775" s="37"/>
      <c r="E4775" s="37"/>
      <c r="F4775" s="37"/>
      <c r="G4775" s="37"/>
      <c r="H4775" s="37"/>
      <c r="I4775" s="37"/>
      <c r="J4775" s="37"/>
      <c r="K4775" s="37"/>
      <c r="L4775" s="37"/>
      <c r="M4775" s="37"/>
      <c r="N4775" s="37"/>
      <c r="O4775" s="37"/>
      <c r="P4775" s="37"/>
      <c r="Q4775" s="37"/>
      <c r="R4775" s="37"/>
      <c r="S4775" s="64"/>
      <c r="T4775" s="37"/>
      <c r="U4775" s="39"/>
      <c r="V4775" s="38"/>
      <c r="W4775" s="54"/>
      <c r="X4775" s="37"/>
      <c r="Y4775" s="37"/>
      <c r="Z4775" s="37"/>
      <c r="AA4775" s="37"/>
      <c r="AB4775" s="37"/>
      <c r="AC4775" s="37"/>
      <c r="AD4775" s="37"/>
    </row>
    <row r="4776" spans="1:30" x14ac:dyDescent="0.25">
      <c r="A4776" s="37"/>
      <c r="B4776" s="37"/>
      <c r="C4776" s="37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37"/>
      <c r="O4776" s="37"/>
      <c r="P4776" s="37"/>
      <c r="Q4776" s="37"/>
      <c r="R4776" s="37"/>
      <c r="S4776" s="64"/>
      <c r="T4776" s="37"/>
      <c r="U4776" s="36"/>
      <c r="V4776" s="38"/>
      <c r="W4776" s="54"/>
      <c r="X4776" s="37"/>
      <c r="Y4776" s="37"/>
      <c r="Z4776" s="37"/>
      <c r="AA4776" s="37"/>
      <c r="AB4776" s="37"/>
      <c r="AC4776" s="37"/>
      <c r="AD4776" s="37"/>
    </row>
    <row r="4777" spans="1:30" x14ac:dyDescent="0.25">
      <c r="A4777" s="37"/>
      <c r="B4777" s="37"/>
      <c r="C4777" s="37"/>
      <c r="D4777" s="37"/>
      <c r="E4777" s="37"/>
      <c r="F4777" s="37"/>
      <c r="G4777" s="37"/>
      <c r="H4777" s="37"/>
      <c r="I4777" s="37"/>
      <c r="J4777" s="37"/>
      <c r="K4777" s="37"/>
      <c r="L4777" s="37"/>
      <c r="M4777" s="37"/>
      <c r="N4777" s="37"/>
      <c r="O4777" s="37"/>
      <c r="P4777" s="37"/>
      <c r="Q4777" s="37"/>
      <c r="R4777" s="37"/>
      <c r="S4777" s="64"/>
      <c r="T4777" s="37"/>
      <c r="U4777" s="36"/>
      <c r="V4777" s="38"/>
      <c r="W4777" s="54"/>
      <c r="X4777" s="37"/>
      <c r="Y4777" s="37"/>
      <c r="Z4777" s="37"/>
      <c r="AA4777" s="37"/>
      <c r="AB4777" s="37"/>
      <c r="AC4777" s="37"/>
      <c r="AD4777" s="37"/>
    </row>
    <row r="4778" spans="1:30" x14ac:dyDescent="0.25">
      <c r="A4778" s="37"/>
      <c r="B4778" s="37"/>
      <c r="C4778" s="37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37"/>
      <c r="O4778" s="37"/>
      <c r="P4778" s="37"/>
      <c r="Q4778" s="37"/>
      <c r="R4778" s="37"/>
      <c r="S4778" s="64"/>
      <c r="T4778" s="37"/>
      <c r="U4778" s="36"/>
      <c r="V4778" s="38"/>
      <c r="W4778" s="54"/>
      <c r="X4778" s="37"/>
      <c r="Y4778" s="37"/>
      <c r="Z4778" s="37"/>
      <c r="AA4778" s="37"/>
      <c r="AB4778" s="37"/>
      <c r="AC4778" s="37"/>
      <c r="AD4778" s="37"/>
    </row>
    <row r="4779" spans="1:30" x14ac:dyDescent="0.25">
      <c r="A4779" s="37"/>
      <c r="B4779" s="37"/>
      <c r="C4779" s="37"/>
      <c r="D4779" s="37"/>
      <c r="E4779" s="37"/>
      <c r="F4779" s="37"/>
      <c r="G4779" s="37"/>
      <c r="H4779" s="37"/>
      <c r="I4779" s="37"/>
      <c r="J4779" s="37"/>
      <c r="K4779" s="37"/>
      <c r="L4779" s="37"/>
      <c r="M4779" s="37"/>
      <c r="N4779" s="37"/>
      <c r="O4779" s="37"/>
      <c r="P4779" s="37"/>
      <c r="Q4779" s="37"/>
      <c r="R4779" s="37"/>
      <c r="S4779" s="64"/>
      <c r="T4779" s="37"/>
      <c r="U4779" s="36"/>
      <c r="V4779" s="38"/>
      <c r="W4779" s="54"/>
      <c r="X4779" s="37"/>
      <c r="Y4779" s="37"/>
      <c r="Z4779" s="37"/>
      <c r="AA4779" s="37"/>
      <c r="AB4779" s="37"/>
      <c r="AC4779" s="37"/>
      <c r="AD4779" s="37"/>
    </row>
    <row r="4780" spans="1:30" x14ac:dyDescent="0.25">
      <c r="A4780" s="37"/>
      <c r="B4780" s="37"/>
      <c r="C4780" s="37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37"/>
      <c r="O4780" s="37"/>
      <c r="P4780" s="37"/>
      <c r="Q4780" s="37"/>
      <c r="R4780" s="37"/>
      <c r="S4780" s="64"/>
      <c r="T4780" s="37"/>
      <c r="U4780" s="36"/>
      <c r="V4780" s="38"/>
      <c r="W4780" s="54"/>
      <c r="X4780" s="37"/>
      <c r="Y4780" s="37"/>
      <c r="Z4780" s="37"/>
      <c r="AA4780" s="37"/>
      <c r="AB4780" s="37"/>
      <c r="AC4780" s="37"/>
      <c r="AD4780" s="37"/>
    </row>
    <row r="4781" spans="1:30" x14ac:dyDescent="0.25">
      <c r="A4781" s="37"/>
      <c r="B4781" s="37"/>
      <c r="C4781" s="37"/>
      <c r="D4781" s="37"/>
      <c r="E4781" s="37"/>
      <c r="F4781" s="37"/>
      <c r="G4781" s="37"/>
      <c r="H4781" s="37"/>
      <c r="I4781" s="37"/>
      <c r="J4781" s="37"/>
      <c r="K4781" s="37"/>
      <c r="L4781" s="37"/>
      <c r="M4781" s="37"/>
      <c r="N4781" s="37"/>
      <c r="O4781" s="37"/>
      <c r="P4781" s="37"/>
      <c r="Q4781" s="37"/>
      <c r="R4781" s="37"/>
      <c r="S4781" s="64"/>
      <c r="T4781" s="37"/>
      <c r="U4781" s="39"/>
      <c r="V4781" s="38"/>
      <c r="W4781" s="54"/>
      <c r="X4781" s="37"/>
      <c r="Y4781" s="37"/>
      <c r="Z4781" s="37"/>
      <c r="AA4781" s="37"/>
      <c r="AB4781" s="37"/>
      <c r="AC4781" s="37"/>
      <c r="AD4781" s="37"/>
    </row>
    <row r="4782" spans="1:30" x14ac:dyDescent="0.25">
      <c r="A4782" s="37"/>
      <c r="B4782" s="37"/>
      <c r="C4782" s="37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37"/>
      <c r="O4782" s="37"/>
      <c r="P4782" s="37"/>
      <c r="Q4782" s="37"/>
      <c r="R4782" s="37"/>
      <c r="S4782" s="64"/>
      <c r="T4782" s="37"/>
      <c r="U4782" s="36"/>
      <c r="V4782" s="38"/>
      <c r="W4782" s="54"/>
      <c r="X4782" s="37"/>
      <c r="Y4782" s="37"/>
      <c r="Z4782" s="37"/>
      <c r="AA4782" s="37"/>
      <c r="AB4782" s="37"/>
      <c r="AC4782" s="37"/>
      <c r="AD4782" s="37"/>
    </row>
    <row r="4783" spans="1:30" x14ac:dyDescent="0.25">
      <c r="A4783" s="37"/>
      <c r="B4783" s="37"/>
      <c r="C4783" s="37"/>
      <c r="D4783" s="37"/>
      <c r="E4783" s="37"/>
      <c r="F4783" s="37"/>
      <c r="G4783" s="37"/>
      <c r="H4783" s="37"/>
      <c r="I4783" s="37"/>
      <c r="J4783" s="37"/>
      <c r="K4783" s="37"/>
      <c r="L4783" s="37"/>
      <c r="M4783" s="37"/>
      <c r="N4783" s="37"/>
      <c r="O4783" s="37"/>
      <c r="P4783" s="37"/>
      <c r="Q4783" s="37"/>
      <c r="R4783" s="37"/>
      <c r="S4783" s="64"/>
      <c r="T4783" s="37"/>
      <c r="U4783" s="36"/>
      <c r="V4783" s="38"/>
      <c r="W4783" s="54"/>
      <c r="X4783" s="37"/>
      <c r="Y4783" s="37"/>
      <c r="Z4783" s="37"/>
      <c r="AA4783" s="37"/>
      <c r="AB4783" s="37"/>
      <c r="AC4783" s="37"/>
      <c r="AD4783" s="37"/>
    </row>
    <row r="4784" spans="1:30" x14ac:dyDescent="0.25">
      <c r="A4784" s="37"/>
      <c r="B4784" s="37"/>
      <c r="C4784" s="37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37"/>
      <c r="O4784" s="37"/>
      <c r="P4784" s="37"/>
      <c r="Q4784" s="37"/>
      <c r="R4784" s="37"/>
      <c r="S4784" s="64"/>
      <c r="T4784" s="37"/>
      <c r="U4784" s="36"/>
      <c r="V4784" s="38"/>
      <c r="W4784" s="54"/>
      <c r="X4784" s="37"/>
      <c r="Y4784" s="37"/>
      <c r="Z4784" s="37"/>
      <c r="AA4784" s="37"/>
      <c r="AB4784" s="37"/>
      <c r="AC4784" s="37"/>
      <c r="AD4784" s="37"/>
    </row>
    <row r="4785" spans="1:30" x14ac:dyDescent="0.25">
      <c r="A4785" s="37"/>
      <c r="B4785" s="37"/>
      <c r="C4785" s="37"/>
      <c r="D4785" s="37"/>
      <c r="E4785" s="37"/>
      <c r="F4785" s="37"/>
      <c r="G4785" s="37"/>
      <c r="H4785" s="37"/>
      <c r="I4785" s="37"/>
      <c r="J4785" s="37"/>
      <c r="K4785" s="37"/>
      <c r="L4785" s="37"/>
      <c r="M4785" s="37"/>
      <c r="N4785" s="37"/>
      <c r="O4785" s="37"/>
      <c r="P4785" s="37"/>
      <c r="Q4785" s="37"/>
      <c r="R4785" s="37"/>
      <c r="S4785" s="64"/>
      <c r="T4785" s="37"/>
      <c r="U4785" s="36"/>
      <c r="V4785" s="38"/>
      <c r="W4785" s="54"/>
      <c r="X4785" s="37"/>
      <c r="Y4785" s="37"/>
      <c r="Z4785" s="37"/>
      <c r="AA4785" s="37"/>
      <c r="AB4785" s="37"/>
      <c r="AC4785" s="37"/>
      <c r="AD4785" s="37"/>
    </row>
    <row r="4786" spans="1:30" x14ac:dyDescent="0.25">
      <c r="A4786" s="37"/>
      <c r="B4786" s="37"/>
      <c r="C4786" s="37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37"/>
      <c r="O4786" s="37"/>
      <c r="P4786" s="37"/>
      <c r="Q4786" s="37"/>
      <c r="R4786" s="37"/>
      <c r="S4786" s="64"/>
      <c r="T4786" s="37"/>
      <c r="U4786" s="36"/>
      <c r="V4786" s="38"/>
      <c r="W4786" s="54"/>
      <c r="X4786" s="37"/>
      <c r="Y4786" s="37"/>
      <c r="Z4786" s="37"/>
      <c r="AA4786" s="37"/>
      <c r="AB4786" s="37"/>
      <c r="AC4786" s="37"/>
      <c r="AD4786" s="37"/>
    </row>
    <row r="4787" spans="1:30" x14ac:dyDescent="0.25">
      <c r="A4787" s="37"/>
      <c r="B4787" s="37"/>
      <c r="C4787" s="37"/>
      <c r="D4787" s="37"/>
      <c r="E4787" s="37"/>
      <c r="F4787" s="37"/>
      <c r="G4787" s="37"/>
      <c r="H4787" s="37"/>
      <c r="I4787" s="37"/>
      <c r="J4787" s="37"/>
      <c r="K4787" s="37"/>
      <c r="L4787" s="37"/>
      <c r="M4787" s="37"/>
      <c r="N4787" s="37"/>
      <c r="O4787" s="37"/>
      <c r="P4787" s="37"/>
      <c r="Q4787" s="37"/>
      <c r="R4787" s="37"/>
      <c r="S4787" s="64"/>
      <c r="T4787" s="37"/>
      <c r="U4787" s="36"/>
      <c r="V4787" s="38"/>
      <c r="W4787" s="54"/>
      <c r="X4787" s="37"/>
      <c r="Y4787" s="37"/>
      <c r="Z4787" s="37"/>
      <c r="AA4787" s="37"/>
      <c r="AB4787" s="37"/>
      <c r="AC4787" s="37"/>
      <c r="AD4787" s="37"/>
    </row>
    <row r="4788" spans="1:30" x14ac:dyDescent="0.25">
      <c r="A4788" s="37"/>
      <c r="B4788" s="37"/>
      <c r="C4788" s="37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37"/>
      <c r="O4788" s="37"/>
      <c r="P4788" s="37"/>
      <c r="Q4788" s="37"/>
      <c r="R4788" s="37"/>
      <c r="S4788" s="64"/>
      <c r="T4788" s="37"/>
      <c r="U4788" s="36"/>
      <c r="V4788" s="38"/>
      <c r="W4788" s="54"/>
      <c r="X4788" s="37"/>
      <c r="Y4788" s="37"/>
      <c r="Z4788" s="37"/>
      <c r="AA4788" s="37"/>
      <c r="AB4788" s="37"/>
      <c r="AC4788" s="37"/>
      <c r="AD4788" s="37"/>
    </row>
    <row r="4789" spans="1:30" x14ac:dyDescent="0.25">
      <c r="A4789" s="37"/>
      <c r="B4789" s="37"/>
      <c r="C4789" s="37"/>
      <c r="D4789" s="37"/>
      <c r="E4789" s="37"/>
      <c r="F4789" s="37"/>
      <c r="G4789" s="37"/>
      <c r="H4789" s="37"/>
      <c r="I4789" s="37"/>
      <c r="J4789" s="37"/>
      <c r="K4789" s="37"/>
      <c r="L4789" s="37"/>
      <c r="M4789" s="37"/>
      <c r="N4789" s="37"/>
      <c r="O4789" s="37"/>
      <c r="P4789" s="37"/>
      <c r="Q4789" s="37"/>
      <c r="R4789" s="37"/>
      <c r="S4789" s="64"/>
      <c r="T4789" s="37"/>
      <c r="U4789" s="36"/>
      <c r="V4789" s="38"/>
      <c r="W4789" s="54"/>
      <c r="X4789" s="37"/>
      <c r="Y4789" s="37"/>
      <c r="Z4789" s="37"/>
      <c r="AA4789" s="37"/>
      <c r="AB4789" s="37"/>
      <c r="AC4789" s="37"/>
      <c r="AD4789" s="37"/>
    </row>
    <row r="4790" spans="1:30" x14ac:dyDescent="0.25">
      <c r="A4790" s="37"/>
      <c r="B4790" s="37"/>
      <c r="C4790" s="37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37"/>
      <c r="O4790" s="37"/>
      <c r="P4790" s="37"/>
      <c r="Q4790" s="37"/>
      <c r="R4790" s="37"/>
      <c r="S4790" s="64"/>
      <c r="T4790" s="37"/>
      <c r="U4790" s="36"/>
      <c r="V4790" s="38"/>
      <c r="W4790" s="54"/>
      <c r="X4790" s="37"/>
      <c r="Y4790" s="37"/>
      <c r="Z4790" s="37"/>
      <c r="AA4790" s="37"/>
      <c r="AB4790" s="37"/>
      <c r="AC4790" s="37"/>
      <c r="AD4790" s="37"/>
    </row>
    <row r="4791" spans="1:30" x14ac:dyDescent="0.25">
      <c r="A4791" s="37"/>
      <c r="B4791" s="37"/>
      <c r="C4791" s="37"/>
      <c r="D4791" s="37"/>
      <c r="E4791" s="37"/>
      <c r="F4791" s="37"/>
      <c r="G4791" s="37"/>
      <c r="H4791" s="37"/>
      <c r="I4791" s="37"/>
      <c r="J4791" s="37"/>
      <c r="K4791" s="37"/>
      <c r="L4791" s="37"/>
      <c r="M4791" s="37"/>
      <c r="N4791" s="37"/>
      <c r="O4791" s="37"/>
      <c r="P4791" s="37"/>
      <c r="Q4791" s="37"/>
      <c r="R4791" s="37"/>
      <c r="S4791" s="64"/>
      <c r="T4791" s="37"/>
      <c r="U4791" s="36"/>
      <c r="V4791" s="38"/>
      <c r="W4791" s="54"/>
      <c r="X4791" s="37"/>
      <c r="Y4791" s="37"/>
      <c r="Z4791" s="37"/>
      <c r="AA4791" s="37"/>
      <c r="AB4791" s="37"/>
      <c r="AC4791" s="37"/>
      <c r="AD4791" s="37"/>
    </row>
  </sheetData>
  <autoFilter ref="A1:AH630">
    <sortState ref="A2:AH660">
      <sortCondition ref="T1:T660"/>
    </sortState>
  </autoFilter>
  <pageMargins left="0.25" right="0.25" top="0.75" bottom="0.75" header="0.3" footer="0.3"/>
  <pageSetup paperSize="17" scale="70" fitToHeight="0" orientation="landscape" r:id="rId1"/>
  <headerFooter scaleWithDoc="0">
    <oddFooter xml:space="preserve">&amp;R&amp;"Arial,Bold"&amp;12Schedule WRD-4, 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L60"/>
  <sheetViews>
    <sheetView tabSelected="1" zoomScaleNormal="100" workbookViewId="0">
      <selection activeCell="C2" sqref="C2"/>
    </sheetView>
  </sheetViews>
  <sheetFormatPr defaultRowHeight="12.75" x14ac:dyDescent="0.2"/>
  <cols>
    <col min="1" max="1" width="8.375" style="40" customWidth="1"/>
    <col min="2" max="2" width="17.5" style="40" customWidth="1"/>
    <col min="3" max="3" width="11.625" style="40" customWidth="1"/>
    <col min="4" max="10" width="12.25" style="40" customWidth="1"/>
    <col min="11" max="11" width="14" style="40" customWidth="1"/>
    <col min="12" max="15" width="12.25" style="40" customWidth="1"/>
    <col min="16" max="16" width="13.125" style="40" customWidth="1"/>
    <col min="17" max="17" width="11.125" style="40" bestFit="1" customWidth="1"/>
    <col min="18" max="18" width="14.375" style="40" customWidth="1"/>
    <col min="19" max="20" width="11.125" style="40" bestFit="1" customWidth="1"/>
    <col min="21" max="21" width="9.75" style="40" bestFit="1" customWidth="1"/>
    <col min="22" max="23" width="11.125" style="40" bestFit="1" customWidth="1"/>
    <col min="24" max="24" width="9.75" style="40" bestFit="1" customWidth="1"/>
    <col min="25" max="26" width="11.125" style="40" bestFit="1" customWidth="1"/>
    <col min="27" max="27" width="9.75" style="40" bestFit="1" customWidth="1"/>
    <col min="28" max="29" width="11.125" style="40" bestFit="1" customWidth="1"/>
    <col min="30" max="30" width="9.75" style="40" bestFit="1" customWidth="1"/>
    <col min="31" max="32" width="11.125" style="40" bestFit="1" customWidth="1"/>
    <col min="33" max="33" width="9.75" style="40" bestFit="1" customWidth="1"/>
    <col min="34" max="35" width="11.125" style="40" bestFit="1" customWidth="1"/>
    <col min="36" max="36" width="9" style="40"/>
    <col min="37" max="38" width="11.625" style="40" customWidth="1"/>
    <col min="39" max="16384" width="9" style="40"/>
  </cols>
  <sheetData>
    <row r="1" spans="1:38" ht="15" x14ac:dyDescent="0.25">
      <c r="A1" s="86"/>
    </row>
    <row r="2" spans="1:38" ht="15" x14ac:dyDescent="0.25">
      <c r="A2" s="106"/>
      <c r="E2" s="87"/>
    </row>
    <row r="3" spans="1:38" x14ac:dyDescent="0.2">
      <c r="E3" s="87"/>
    </row>
    <row r="4" spans="1:38" x14ac:dyDescent="0.2">
      <c r="A4" s="100"/>
      <c r="B4" s="101"/>
      <c r="C4" s="250">
        <v>20151101</v>
      </c>
      <c r="D4" s="251"/>
      <c r="E4" s="251"/>
      <c r="F4" s="250">
        <v>20151201</v>
      </c>
      <c r="G4" s="251"/>
      <c r="H4" s="251"/>
      <c r="I4" s="250">
        <v>20160101</v>
      </c>
      <c r="J4" s="251"/>
      <c r="K4" s="251"/>
      <c r="L4" s="250">
        <v>20160201</v>
      </c>
      <c r="M4" s="251"/>
      <c r="N4" s="251"/>
      <c r="O4" s="250">
        <v>20160301</v>
      </c>
      <c r="P4" s="251"/>
      <c r="Q4" s="251"/>
      <c r="R4" s="250">
        <v>20160401</v>
      </c>
      <c r="S4" s="251"/>
      <c r="T4" s="251"/>
      <c r="U4" s="250">
        <v>20160501</v>
      </c>
      <c r="V4" s="251"/>
      <c r="W4" s="251"/>
      <c r="X4" s="250">
        <v>20160601</v>
      </c>
      <c r="Y4" s="251"/>
      <c r="Z4" s="251"/>
      <c r="AA4" s="250">
        <v>20160701</v>
      </c>
      <c r="AB4" s="251"/>
      <c r="AC4" s="251"/>
      <c r="AD4" s="250">
        <v>20160801</v>
      </c>
      <c r="AE4" s="251"/>
      <c r="AF4" s="251"/>
      <c r="AG4" s="250">
        <v>20160901</v>
      </c>
      <c r="AH4" s="251"/>
      <c r="AI4" s="252"/>
      <c r="AJ4" s="250">
        <v>20161001</v>
      </c>
      <c r="AK4" s="251"/>
      <c r="AL4" s="252"/>
    </row>
    <row r="5" spans="1:38" x14ac:dyDescent="0.2">
      <c r="A5" s="102"/>
      <c r="B5" s="103"/>
      <c r="C5" s="253" t="s">
        <v>506</v>
      </c>
      <c r="D5" s="254"/>
      <c r="E5" s="254"/>
      <c r="F5" s="253" t="s">
        <v>506</v>
      </c>
      <c r="G5" s="254"/>
      <c r="H5" s="254"/>
      <c r="I5" s="253" t="s">
        <v>506</v>
      </c>
      <c r="J5" s="254"/>
      <c r="K5" s="254"/>
      <c r="L5" s="253" t="s">
        <v>506</v>
      </c>
      <c r="M5" s="254"/>
      <c r="N5" s="254"/>
      <c r="O5" s="253" t="s">
        <v>506</v>
      </c>
      <c r="P5" s="254"/>
      <c r="Q5" s="254"/>
      <c r="R5" s="253" t="s">
        <v>506</v>
      </c>
      <c r="S5" s="254"/>
      <c r="T5" s="254"/>
      <c r="U5" s="253" t="s">
        <v>506</v>
      </c>
      <c r="V5" s="254"/>
      <c r="W5" s="254"/>
      <c r="X5" s="253" t="s">
        <v>506</v>
      </c>
      <c r="Y5" s="254"/>
      <c r="Z5" s="254"/>
      <c r="AA5" s="253" t="s">
        <v>506</v>
      </c>
      <c r="AB5" s="254"/>
      <c r="AC5" s="254"/>
      <c r="AD5" s="253" t="s">
        <v>506</v>
      </c>
      <c r="AE5" s="254"/>
      <c r="AF5" s="254"/>
      <c r="AG5" s="253" t="s">
        <v>506</v>
      </c>
      <c r="AH5" s="254"/>
      <c r="AI5" s="255"/>
      <c r="AJ5" s="253" t="s">
        <v>506</v>
      </c>
      <c r="AK5" s="254"/>
      <c r="AL5" s="255"/>
    </row>
    <row r="6" spans="1:38" x14ac:dyDescent="0.2">
      <c r="A6" s="90" t="s">
        <v>507</v>
      </c>
      <c r="B6" s="90" t="s">
        <v>508</v>
      </c>
      <c r="C6" s="90" t="s">
        <v>509</v>
      </c>
      <c r="D6" s="90" t="s">
        <v>85</v>
      </c>
      <c r="E6" s="90" t="s">
        <v>510</v>
      </c>
      <c r="F6" s="90" t="s">
        <v>509</v>
      </c>
      <c r="G6" s="90" t="s">
        <v>85</v>
      </c>
      <c r="H6" s="90" t="s">
        <v>510</v>
      </c>
      <c r="I6" s="90" t="s">
        <v>509</v>
      </c>
      <c r="J6" s="90" t="s">
        <v>85</v>
      </c>
      <c r="K6" s="90" t="s">
        <v>510</v>
      </c>
      <c r="L6" s="90" t="s">
        <v>509</v>
      </c>
      <c r="M6" s="90" t="s">
        <v>85</v>
      </c>
      <c r="N6" s="90" t="s">
        <v>510</v>
      </c>
      <c r="O6" s="90" t="s">
        <v>509</v>
      </c>
      <c r="P6" s="90" t="s">
        <v>85</v>
      </c>
      <c r="Q6" s="90" t="s">
        <v>510</v>
      </c>
      <c r="R6" s="90" t="s">
        <v>509</v>
      </c>
      <c r="S6" s="90" t="s">
        <v>85</v>
      </c>
      <c r="T6" s="90" t="s">
        <v>510</v>
      </c>
      <c r="U6" s="90" t="s">
        <v>509</v>
      </c>
      <c r="V6" s="90" t="s">
        <v>85</v>
      </c>
      <c r="W6" s="90" t="s">
        <v>510</v>
      </c>
      <c r="X6" s="90" t="s">
        <v>509</v>
      </c>
      <c r="Y6" s="90" t="s">
        <v>85</v>
      </c>
      <c r="Z6" s="90" t="s">
        <v>510</v>
      </c>
      <c r="AA6" s="90" t="s">
        <v>509</v>
      </c>
      <c r="AB6" s="90" t="s">
        <v>85</v>
      </c>
      <c r="AC6" s="90" t="s">
        <v>510</v>
      </c>
      <c r="AD6" s="90" t="s">
        <v>509</v>
      </c>
      <c r="AE6" s="90" t="s">
        <v>85</v>
      </c>
      <c r="AF6" s="90" t="s">
        <v>510</v>
      </c>
      <c r="AG6" s="90" t="s">
        <v>509</v>
      </c>
      <c r="AH6" s="90" t="s">
        <v>85</v>
      </c>
      <c r="AI6" s="91" t="s">
        <v>510</v>
      </c>
      <c r="AJ6" s="222" t="s">
        <v>509</v>
      </c>
      <c r="AK6" s="222" t="s">
        <v>85</v>
      </c>
      <c r="AL6" s="91" t="s">
        <v>510</v>
      </c>
    </row>
    <row r="7" spans="1:38" x14ac:dyDescent="0.2">
      <c r="A7" s="253" t="s">
        <v>511</v>
      </c>
      <c r="B7" s="90" t="s">
        <v>512</v>
      </c>
      <c r="C7" s="92">
        <v>466</v>
      </c>
      <c r="D7" s="92">
        <v>736836400</v>
      </c>
      <c r="E7" s="92">
        <v>736835934</v>
      </c>
      <c r="F7" s="92">
        <v>626</v>
      </c>
      <c r="G7" s="92">
        <v>1032290903</v>
      </c>
      <c r="H7" s="92">
        <v>1032290277</v>
      </c>
      <c r="I7" s="92">
        <v>705</v>
      </c>
      <c r="J7" s="92">
        <v>1362756332</v>
      </c>
      <c r="K7" s="92">
        <v>1362755627</v>
      </c>
      <c r="L7" s="92">
        <v>1329</v>
      </c>
      <c r="M7" s="92">
        <v>1267378739</v>
      </c>
      <c r="N7" s="92">
        <v>1267377410</v>
      </c>
      <c r="O7" s="92">
        <v>1021</v>
      </c>
      <c r="P7" s="92">
        <v>993664526</v>
      </c>
      <c r="Q7" s="92">
        <v>993663505</v>
      </c>
      <c r="R7" s="92">
        <v>712</v>
      </c>
      <c r="S7" s="92">
        <v>799966268</v>
      </c>
      <c r="T7" s="92">
        <v>799965556</v>
      </c>
      <c r="U7" s="92">
        <v>707</v>
      </c>
      <c r="V7" s="92">
        <v>694372045</v>
      </c>
      <c r="W7" s="92">
        <v>694371338</v>
      </c>
      <c r="X7" s="92">
        <v>534</v>
      </c>
      <c r="Y7" s="92">
        <v>1033880733</v>
      </c>
      <c r="Z7" s="92">
        <v>1033880199</v>
      </c>
      <c r="AA7" s="92">
        <v>1135</v>
      </c>
      <c r="AB7" s="92">
        <v>1389520818</v>
      </c>
      <c r="AC7" s="92">
        <v>1389519683</v>
      </c>
      <c r="AD7" s="92">
        <v>1464</v>
      </c>
      <c r="AE7" s="92">
        <v>1393718478</v>
      </c>
      <c r="AF7" s="92">
        <v>1393717014</v>
      </c>
      <c r="AG7" s="92">
        <v>1231</v>
      </c>
      <c r="AH7" s="92">
        <v>1260357693</v>
      </c>
      <c r="AI7" s="93">
        <v>1260356462</v>
      </c>
      <c r="AJ7" s="92">
        <v>901</v>
      </c>
      <c r="AK7" s="92">
        <v>898753590</v>
      </c>
      <c r="AL7" s="93">
        <v>898752689</v>
      </c>
    </row>
    <row r="8" spans="1:38" x14ac:dyDescent="0.2">
      <c r="A8" s="256"/>
      <c r="B8" s="90" t="s">
        <v>513</v>
      </c>
      <c r="C8" s="92">
        <v>323628</v>
      </c>
      <c r="D8" s="92">
        <v>233676570</v>
      </c>
      <c r="E8" s="92">
        <v>233352942</v>
      </c>
      <c r="F8" s="92">
        <v>396900</v>
      </c>
      <c r="G8" s="92">
        <v>263912416</v>
      </c>
      <c r="H8" s="92">
        <v>263515516</v>
      </c>
      <c r="I8" s="92">
        <v>590003</v>
      </c>
      <c r="J8" s="92">
        <v>309889076</v>
      </c>
      <c r="K8" s="92">
        <v>309299073</v>
      </c>
      <c r="L8" s="92">
        <v>579336</v>
      </c>
      <c r="M8" s="92">
        <v>297983967</v>
      </c>
      <c r="N8" s="92">
        <v>297404631</v>
      </c>
      <c r="O8" s="92">
        <v>534035</v>
      </c>
      <c r="P8" s="92">
        <v>260761308</v>
      </c>
      <c r="Q8" s="92">
        <v>260227273</v>
      </c>
      <c r="R8" s="92">
        <v>432003</v>
      </c>
      <c r="S8" s="92">
        <v>236912666</v>
      </c>
      <c r="T8" s="92">
        <v>236480663</v>
      </c>
      <c r="U8" s="92">
        <v>326674</v>
      </c>
      <c r="V8" s="92">
        <v>226931251</v>
      </c>
      <c r="W8" s="92">
        <v>226604577</v>
      </c>
      <c r="X8" s="92">
        <v>417661</v>
      </c>
      <c r="Y8" s="92">
        <v>277218294</v>
      </c>
      <c r="Z8" s="92">
        <v>276800633</v>
      </c>
      <c r="AA8" s="92">
        <v>408548</v>
      </c>
      <c r="AB8" s="92">
        <v>328841890</v>
      </c>
      <c r="AC8" s="92">
        <v>328433342</v>
      </c>
      <c r="AD8" s="92">
        <v>430996</v>
      </c>
      <c r="AE8" s="92">
        <v>328427740</v>
      </c>
      <c r="AF8" s="92">
        <v>327996744</v>
      </c>
      <c r="AG8" s="92">
        <v>427735</v>
      </c>
      <c r="AH8" s="92">
        <v>315837905</v>
      </c>
      <c r="AI8" s="93">
        <v>315410170</v>
      </c>
      <c r="AJ8" s="92">
        <v>364952</v>
      </c>
      <c r="AK8" s="92">
        <v>268640213</v>
      </c>
      <c r="AL8" s="93">
        <v>268275261</v>
      </c>
    </row>
    <row r="9" spans="1:38" x14ac:dyDescent="0.2">
      <c r="A9" s="256"/>
      <c r="B9" s="90" t="s">
        <v>514</v>
      </c>
      <c r="C9" s="92">
        <v>14813287</v>
      </c>
      <c r="D9" s="92">
        <v>606629927</v>
      </c>
      <c r="E9" s="92">
        <v>591816640</v>
      </c>
      <c r="F9" s="92">
        <v>16078289</v>
      </c>
      <c r="G9" s="92">
        <v>635713428</v>
      </c>
      <c r="H9" s="92">
        <v>619635139</v>
      </c>
      <c r="I9" s="92">
        <v>16785167</v>
      </c>
      <c r="J9" s="92">
        <v>682879756</v>
      </c>
      <c r="K9" s="92">
        <v>666094589</v>
      </c>
      <c r="L9" s="92">
        <v>15179630</v>
      </c>
      <c r="M9" s="92">
        <v>650454123</v>
      </c>
      <c r="N9" s="92">
        <v>635274493</v>
      </c>
      <c r="O9" s="92">
        <v>15275168</v>
      </c>
      <c r="P9" s="92">
        <v>611645263</v>
      </c>
      <c r="Q9" s="92">
        <v>596370095</v>
      </c>
      <c r="R9" s="92">
        <v>15860441</v>
      </c>
      <c r="S9" s="92">
        <v>601427814</v>
      </c>
      <c r="T9" s="92">
        <v>585567373</v>
      </c>
      <c r="U9" s="92">
        <v>14986450</v>
      </c>
      <c r="V9" s="92">
        <v>599349470</v>
      </c>
      <c r="W9" s="92">
        <v>584363020</v>
      </c>
      <c r="X9" s="92">
        <v>19179224</v>
      </c>
      <c r="Y9" s="92">
        <v>680829820</v>
      </c>
      <c r="Z9" s="92">
        <v>661650596</v>
      </c>
      <c r="AA9" s="92">
        <v>20704033</v>
      </c>
      <c r="AB9" s="92">
        <v>765154879</v>
      </c>
      <c r="AC9" s="92">
        <v>744450846</v>
      </c>
      <c r="AD9" s="92">
        <v>20130744</v>
      </c>
      <c r="AE9" s="92">
        <v>766361100</v>
      </c>
      <c r="AF9" s="92">
        <v>746230356</v>
      </c>
      <c r="AG9" s="92">
        <v>19676779</v>
      </c>
      <c r="AH9" s="92">
        <v>768853136</v>
      </c>
      <c r="AI9" s="93">
        <v>749176357</v>
      </c>
      <c r="AJ9" s="92">
        <v>18195425</v>
      </c>
      <c r="AK9" s="92">
        <v>677416615</v>
      </c>
      <c r="AL9" s="93">
        <v>659221190</v>
      </c>
    </row>
    <row r="10" spans="1:38" x14ac:dyDescent="0.2">
      <c r="A10" s="256"/>
      <c r="B10" s="90" t="s">
        <v>515</v>
      </c>
      <c r="C10" s="92">
        <v>26955824</v>
      </c>
      <c r="D10" s="92">
        <v>285300216</v>
      </c>
      <c r="E10" s="92">
        <v>258344392</v>
      </c>
      <c r="F10" s="92">
        <v>26289189</v>
      </c>
      <c r="G10" s="92">
        <v>294631296</v>
      </c>
      <c r="H10" s="92">
        <v>268342107</v>
      </c>
      <c r="I10" s="92">
        <v>28148477</v>
      </c>
      <c r="J10" s="92">
        <v>303880974</v>
      </c>
      <c r="K10" s="92">
        <v>275732497</v>
      </c>
      <c r="L10" s="92">
        <v>28270487</v>
      </c>
      <c r="M10" s="92">
        <v>301286083</v>
      </c>
      <c r="N10" s="92">
        <v>273015596</v>
      </c>
      <c r="O10" s="92">
        <v>25391250</v>
      </c>
      <c r="P10" s="92">
        <v>272833039</v>
      </c>
      <c r="Q10" s="92">
        <v>247441789</v>
      </c>
      <c r="R10" s="92">
        <v>24824646</v>
      </c>
      <c r="S10" s="92">
        <v>288349105</v>
      </c>
      <c r="T10" s="92">
        <v>263524459</v>
      </c>
      <c r="U10" s="92">
        <v>25545735</v>
      </c>
      <c r="V10" s="92">
        <v>299355884</v>
      </c>
      <c r="W10" s="92">
        <v>273810149</v>
      </c>
      <c r="X10" s="92">
        <v>28324555</v>
      </c>
      <c r="Y10" s="92">
        <v>309424397</v>
      </c>
      <c r="Z10" s="92">
        <v>281099842</v>
      </c>
      <c r="AA10" s="92">
        <v>32245046</v>
      </c>
      <c r="AB10" s="92">
        <v>344431741</v>
      </c>
      <c r="AC10" s="92">
        <v>312186695</v>
      </c>
      <c r="AD10" s="92">
        <v>31499323</v>
      </c>
      <c r="AE10" s="92">
        <v>335661638</v>
      </c>
      <c r="AF10" s="92">
        <v>304162315</v>
      </c>
      <c r="AG10" s="92">
        <v>30991156</v>
      </c>
      <c r="AH10" s="92">
        <v>361134328</v>
      </c>
      <c r="AI10" s="93">
        <v>330143172</v>
      </c>
      <c r="AJ10" s="92">
        <v>28686320</v>
      </c>
      <c r="AK10" s="92">
        <v>308778580</v>
      </c>
      <c r="AL10" s="93">
        <v>280092260</v>
      </c>
    </row>
    <row r="11" spans="1:38" x14ac:dyDescent="0.2">
      <c r="A11" s="256"/>
      <c r="B11" s="90" t="s">
        <v>516</v>
      </c>
      <c r="C11" s="92">
        <v>171166196</v>
      </c>
      <c r="D11" s="92">
        <v>314643198</v>
      </c>
      <c r="E11" s="92">
        <v>143477002</v>
      </c>
      <c r="F11" s="92">
        <v>174321886</v>
      </c>
      <c r="G11" s="92">
        <v>312937660</v>
      </c>
      <c r="H11" s="92">
        <v>138615774</v>
      </c>
      <c r="I11" s="92">
        <v>171447736</v>
      </c>
      <c r="J11" s="92">
        <v>314355554</v>
      </c>
      <c r="K11" s="92">
        <v>142907818</v>
      </c>
      <c r="L11" s="92">
        <v>153143442</v>
      </c>
      <c r="M11" s="92">
        <v>291317890</v>
      </c>
      <c r="N11" s="92">
        <v>138174448</v>
      </c>
      <c r="O11" s="92">
        <v>148902826</v>
      </c>
      <c r="P11" s="92">
        <v>276176566</v>
      </c>
      <c r="Q11" s="92">
        <v>127273740</v>
      </c>
      <c r="R11" s="92">
        <v>168449074</v>
      </c>
      <c r="S11" s="92">
        <v>301864996</v>
      </c>
      <c r="T11" s="92">
        <v>133415922</v>
      </c>
      <c r="U11" s="92">
        <v>168322916</v>
      </c>
      <c r="V11" s="92">
        <v>302243013</v>
      </c>
      <c r="W11" s="92">
        <v>133920097</v>
      </c>
      <c r="X11" s="92">
        <v>176437942</v>
      </c>
      <c r="Y11" s="92">
        <v>327758343</v>
      </c>
      <c r="Z11" s="92">
        <v>151320401</v>
      </c>
      <c r="AA11" s="92">
        <v>190800584</v>
      </c>
      <c r="AB11" s="92">
        <v>349612971</v>
      </c>
      <c r="AC11" s="92">
        <v>158812387</v>
      </c>
      <c r="AD11" s="92">
        <v>184634778</v>
      </c>
      <c r="AE11" s="92">
        <v>345002547</v>
      </c>
      <c r="AF11" s="92">
        <v>160367769</v>
      </c>
      <c r="AG11" s="92">
        <v>194877095</v>
      </c>
      <c r="AH11" s="92">
        <v>371071436</v>
      </c>
      <c r="AI11" s="93">
        <v>176194341</v>
      </c>
      <c r="AJ11" s="92">
        <v>186833850</v>
      </c>
      <c r="AK11" s="92">
        <v>341438389</v>
      </c>
      <c r="AL11" s="93">
        <v>154604539</v>
      </c>
    </row>
    <row r="12" spans="1:38" x14ac:dyDescent="0.2">
      <c r="A12" s="246" t="s">
        <v>517</v>
      </c>
      <c r="B12" s="247"/>
      <c r="C12" s="94">
        <v>213259401</v>
      </c>
      <c r="D12" s="94">
        <v>2177086311</v>
      </c>
      <c r="E12" s="94">
        <v>1963826910</v>
      </c>
      <c r="F12" s="94">
        <v>217086890</v>
      </c>
      <c r="G12" s="94">
        <v>2539485703</v>
      </c>
      <c r="H12" s="94">
        <v>2322398813</v>
      </c>
      <c r="I12" s="94">
        <v>216972088</v>
      </c>
      <c r="J12" s="94">
        <v>2973761692</v>
      </c>
      <c r="K12" s="94">
        <v>2756789604</v>
      </c>
      <c r="L12" s="94">
        <v>197174224</v>
      </c>
      <c r="M12" s="94">
        <v>2808420802</v>
      </c>
      <c r="N12" s="94">
        <v>2611246578</v>
      </c>
      <c r="O12" s="94">
        <v>190104300</v>
      </c>
      <c r="P12" s="94">
        <v>2415080702</v>
      </c>
      <c r="Q12" s="94">
        <v>2224976402</v>
      </c>
      <c r="R12" s="94">
        <v>209566876</v>
      </c>
      <c r="S12" s="94">
        <v>2228520849</v>
      </c>
      <c r="T12" s="94">
        <v>2018953973</v>
      </c>
      <c r="U12" s="94">
        <v>209182482</v>
      </c>
      <c r="V12" s="94">
        <v>2122251663</v>
      </c>
      <c r="W12" s="94">
        <v>1913069181</v>
      </c>
      <c r="X12" s="94">
        <v>224359916</v>
      </c>
      <c r="Y12" s="94">
        <v>2629111587</v>
      </c>
      <c r="Z12" s="94">
        <v>2404751671</v>
      </c>
      <c r="AA12" s="94">
        <v>244159346</v>
      </c>
      <c r="AB12" s="94">
        <v>3177562299</v>
      </c>
      <c r="AC12" s="94">
        <v>2933402953</v>
      </c>
      <c r="AD12" s="94">
        <v>236697305</v>
      </c>
      <c r="AE12" s="94">
        <v>3169171503</v>
      </c>
      <c r="AF12" s="94">
        <v>2932474198</v>
      </c>
      <c r="AG12" s="94">
        <v>245973996</v>
      </c>
      <c r="AH12" s="94">
        <v>3077254498</v>
      </c>
      <c r="AI12" s="95">
        <v>2831280502</v>
      </c>
      <c r="AJ12" s="94">
        <v>234081448</v>
      </c>
      <c r="AK12" s="94">
        <v>2495027387</v>
      </c>
      <c r="AL12" s="95">
        <v>2260945939</v>
      </c>
    </row>
    <row r="13" spans="1:38" x14ac:dyDescent="0.2">
      <c r="A13" s="253" t="s">
        <v>518</v>
      </c>
      <c r="B13" s="90" t="s">
        <v>519</v>
      </c>
      <c r="C13" s="96"/>
      <c r="D13" s="92">
        <v>355684563</v>
      </c>
      <c r="E13" s="92">
        <v>355684563</v>
      </c>
      <c r="F13" s="96"/>
      <c r="G13" s="92">
        <v>298933437</v>
      </c>
      <c r="H13" s="92">
        <v>298933437</v>
      </c>
      <c r="I13" s="96"/>
      <c r="J13" s="92">
        <v>310470912</v>
      </c>
      <c r="K13" s="92">
        <v>310470912</v>
      </c>
      <c r="L13" s="96"/>
      <c r="M13" s="92">
        <v>113551140</v>
      </c>
      <c r="N13" s="92">
        <v>113551140</v>
      </c>
      <c r="O13" s="96"/>
      <c r="P13" s="92">
        <v>92198597</v>
      </c>
      <c r="Q13" s="92">
        <v>92198597</v>
      </c>
      <c r="R13" s="96"/>
      <c r="S13" s="92">
        <v>16030353</v>
      </c>
      <c r="T13" s="92">
        <v>16030353</v>
      </c>
      <c r="U13" s="96"/>
      <c r="V13" s="92">
        <v>2630038</v>
      </c>
      <c r="W13" s="92">
        <v>2630038</v>
      </c>
      <c r="X13" s="96"/>
      <c r="Y13" s="92">
        <v>2630714</v>
      </c>
      <c r="Z13" s="92">
        <v>2630714</v>
      </c>
      <c r="AA13" s="96"/>
      <c r="AB13" s="92">
        <v>2591656</v>
      </c>
      <c r="AC13" s="92">
        <v>2591656</v>
      </c>
      <c r="AD13" s="96"/>
      <c r="AE13" s="92">
        <v>2635683</v>
      </c>
      <c r="AF13" s="92">
        <v>2635683</v>
      </c>
      <c r="AG13" s="96"/>
      <c r="AH13" s="92">
        <v>2586817</v>
      </c>
      <c r="AI13" s="93">
        <v>2586817</v>
      </c>
      <c r="AJ13" s="96"/>
      <c r="AK13" s="92">
        <v>2501410</v>
      </c>
      <c r="AL13" s="93">
        <v>2501410</v>
      </c>
    </row>
    <row r="14" spans="1:38" x14ac:dyDescent="0.2">
      <c r="A14" s="256"/>
      <c r="B14" s="90" t="s">
        <v>520</v>
      </c>
      <c r="C14" s="96"/>
      <c r="D14" s="92">
        <v>20115075</v>
      </c>
      <c r="E14" s="92">
        <v>20115075</v>
      </c>
      <c r="F14" s="96"/>
      <c r="G14" s="92">
        <v>22423179</v>
      </c>
      <c r="H14" s="92">
        <v>22423179</v>
      </c>
      <c r="I14" s="96"/>
      <c r="J14" s="92">
        <v>23343985</v>
      </c>
      <c r="K14" s="92">
        <v>23343985</v>
      </c>
      <c r="L14" s="96"/>
      <c r="M14" s="92">
        <v>21291946</v>
      </c>
      <c r="N14" s="92">
        <v>21291946</v>
      </c>
      <c r="O14" s="96"/>
      <c r="P14" s="92">
        <v>18877535</v>
      </c>
      <c r="Q14" s="92">
        <v>18877535</v>
      </c>
      <c r="R14" s="96"/>
      <c r="S14" s="92">
        <v>18063004</v>
      </c>
      <c r="T14" s="92">
        <v>18063004</v>
      </c>
      <c r="U14" s="96"/>
      <c r="V14" s="92">
        <v>15567225</v>
      </c>
      <c r="W14" s="92">
        <v>15567225</v>
      </c>
      <c r="X14" s="96"/>
      <c r="Y14" s="92">
        <v>14948793</v>
      </c>
      <c r="Z14" s="92">
        <v>14948793</v>
      </c>
      <c r="AA14" s="96"/>
      <c r="AB14" s="92">
        <v>14134510</v>
      </c>
      <c r="AC14" s="92">
        <v>14134510</v>
      </c>
      <c r="AD14" s="96"/>
      <c r="AE14" s="92">
        <v>14478047</v>
      </c>
      <c r="AF14" s="92">
        <v>14478047</v>
      </c>
      <c r="AG14" s="96"/>
      <c r="AH14" s="92">
        <v>16481434</v>
      </c>
      <c r="AI14" s="93">
        <v>16481434</v>
      </c>
      <c r="AJ14" s="96"/>
      <c r="AK14" s="92">
        <v>17518906</v>
      </c>
      <c r="AL14" s="93">
        <v>17518906</v>
      </c>
    </row>
    <row r="15" spans="1:38" x14ac:dyDescent="0.2">
      <c r="A15" s="256"/>
      <c r="B15" s="90" t="s">
        <v>521</v>
      </c>
      <c r="C15" s="96"/>
      <c r="D15" s="92">
        <v>8667</v>
      </c>
      <c r="E15" s="92">
        <v>8667</v>
      </c>
      <c r="F15" s="96"/>
      <c r="G15" s="92">
        <v>16770</v>
      </c>
      <c r="H15" s="92">
        <v>16770</v>
      </c>
      <c r="I15" s="96"/>
      <c r="J15" s="92">
        <v>22138</v>
      </c>
      <c r="K15" s="92">
        <v>22138</v>
      </c>
      <c r="L15" s="96"/>
      <c r="M15" s="92">
        <v>189825</v>
      </c>
      <c r="N15" s="92">
        <v>189825</v>
      </c>
      <c r="O15" s="96"/>
      <c r="P15" s="92">
        <v>33058</v>
      </c>
      <c r="Q15" s="92">
        <v>33058</v>
      </c>
      <c r="R15" s="96"/>
      <c r="S15" s="92">
        <v>10582</v>
      </c>
      <c r="T15" s="92">
        <v>10582</v>
      </c>
      <c r="U15" s="96"/>
      <c r="V15" s="92">
        <v>15667</v>
      </c>
      <c r="W15" s="92">
        <v>15667</v>
      </c>
      <c r="X15" s="96"/>
      <c r="Y15" s="92">
        <v>11481</v>
      </c>
      <c r="Z15" s="92">
        <v>11481</v>
      </c>
      <c r="AA15" s="96"/>
      <c r="AB15" s="92">
        <v>14861</v>
      </c>
      <c r="AC15" s="92">
        <v>14861</v>
      </c>
      <c r="AD15" s="96"/>
      <c r="AE15" s="92">
        <v>8817</v>
      </c>
      <c r="AF15" s="92">
        <v>8817</v>
      </c>
      <c r="AG15" s="96"/>
      <c r="AH15" s="92">
        <v>8288</v>
      </c>
      <c r="AI15" s="93">
        <v>8288</v>
      </c>
      <c r="AJ15" s="96"/>
      <c r="AK15" s="92">
        <v>27782</v>
      </c>
      <c r="AL15" s="93">
        <v>27782</v>
      </c>
    </row>
    <row r="16" spans="1:38" x14ac:dyDescent="0.2">
      <c r="A16" s="246" t="s">
        <v>522</v>
      </c>
      <c r="B16" s="247"/>
      <c r="C16" s="97"/>
      <c r="D16" s="94">
        <v>375808305</v>
      </c>
      <c r="E16" s="94">
        <v>375808305</v>
      </c>
      <c r="F16" s="97"/>
      <c r="G16" s="94">
        <v>321373386</v>
      </c>
      <c r="H16" s="94">
        <v>321373386</v>
      </c>
      <c r="I16" s="97"/>
      <c r="J16" s="94">
        <v>333837035</v>
      </c>
      <c r="K16" s="94">
        <v>333837035</v>
      </c>
      <c r="L16" s="97"/>
      <c r="M16" s="94">
        <v>135032911</v>
      </c>
      <c r="N16" s="94">
        <v>135032911</v>
      </c>
      <c r="O16" s="97"/>
      <c r="P16" s="94">
        <v>111109190</v>
      </c>
      <c r="Q16" s="94">
        <v>111109190</v>
      </c>
      <c r="R16" s="97"/>
      <c r="S16" s="94">
        <v>34103939</v>
      </c>
      <c r="T16" s="94">
        <v>34103939</v>
      </c>
      <c r="U16" s="97"/>
      <c r="V16" s="94">
        <v>18212930</v>
      </c>
      <c r="W16" s="94">
        <v>18212930</v>
      </c>
      <c r="X16" s="97"/>
      <c r="Y16" s="94">
        <v>17590988</v>
      </c>
      <c r="Z16" s="94">
        <v>17590988</v>
      </c>
      <c r="AA16" s="97"/>
      <c r="AB16" s="94">
        <v>16741027</v>
      </c>
      <c r="AC16" s="94">
        <v>16741027</v>
      </c>
      <c r="AD16" s="97"/>
      <c r="AE16" s="94">
        <v>17122547</v>
      </c>
      <c r="AF16" s="94">
        <v>17122547</v>
      </c>
      <c r="AG16" s="97"/>
      <c r="AH16" s="94">
        <v>19076539</v>
      </c>
      <c r="AI16" s="95">
        <v>19076539</v>
      </c>
      <c r="AJ16" s="97"/>
      <c r="AK16" s="94">
        <v>20048098</v>
      </c>
      <c r="AL16" s="95">
        <v>20048098</v>
      </c>
    </row>
    <row r="17" spans="1:38" x14ac:dyDescent="0.2">
      <c r="A17" s="248" t="s">
        <v>63</v>
      </c>
      <c r="B17" s="249"/>
      <c r="C17" s="98">
        <v>213259401</v>
      </c>
      <c r="D17" s="98">
        <v>2552894616</v>
      </c>
      <c r="E17" s="98">
        <v>2339635215</v>
      </c>
      <c r="F17" s="98">
        <v>217086890</v>
      </c>
      <c r="G17" s="98">
        <v>2860859089</v>
      </c>
      <c r="H17" s="98">
        <v>2643772199</v>
      </c>
      <c r="I17" s="98">
        <v>216972088</v>
      </c>
      <c r="J17" s="98">
        <v>3307598727</v>
      </c>
      <c r="K17" s="98">
        <v>3090626639</v>
      </c>
      <c r="L17" s="98">
        <v>197174224</v>
      </c>
      <c r="M17" s="98">
        <v>2943453713</v>
      </c>
      <c r="N17" s="98">
        <v>2746279489</v>
      </c>
      <c r="O17" s="98">
        <v>190104300</v>
      </c>
      <c r="P17" s="98">
        <v>2526189892</v>
      </c>
      <c r="Q17" s="98">
        <v>2336085592</v>
      </c>
      <c r="R17" s="98">
        <v>209566876</v>
      </c>
      <c r="S17" s="98">
        <v>2262624788</v>
      </c>
      <c r="T17" s="98">
        <v>2053057912</v>
      </c>
      <c r="U17" s="98">
        <v>209182482</v>
      </c>
      <c r="V17" s="98">
        <v>2140464593</v>
      </c>
      <c r="W17" s="98">
        <v>1931282111</v>
      </c>
      <c r="X17" s="98">
        <v>224359916</v>
      </c>
      <c r="Y17" s="98">
        <v>2646702575</v>
      </c>
      <c r="Z17" s="98">
        <v>2422342659</v>
      </c>
      <c r="AA17" s="98">
        <v>244159346</v>
      </c>
      <c r="AB17" s="98">
        <v>3194303326</v>
      </c>
      <c r="AC17" s="98">
        <v>2950143980</v>
      </c>
      <c r="AD17" s="98">
        <v>236697305</v>
      </c>
      <c r="AE17" s="98">
        <v>3186294050</v>
      </c>
      <c r="AF17" s="98">
        <v>2949596745</v>
      </c>
      <c r="AG17" s="98">
        <v>245973996</v>
      </c>
      <c r="AH17" s="98">
        <v>3096331037</v>
      </c>
      <c r="AI17" s="99">
        <v>2850357041</v>
      </c>
      <c r="AJ17" s="98">
        <v>234081448</v>
      </c>
      <c r="AK17" s="98">
        <v>2515075485</v>
      </c>
      <c r="AL17" s="99">
        <v>2280994037</v>
      </c>
    </row>
    <row r="18" spans="1:38" x14ac:dyDescent="0.2">
      <c r="E18" s="87"/>
    </row>
    <row r="19" spans="1:38" x14ac:dyDescent="0.2">
      <c r="E19" s="87"/>
    </row>
    <row r="20" spans="1:38" x14ac:dyDescent="0.2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38" x14ac:dyDescent="0.2">
      <c r="A21" s="138" t="s">
        <v>523</v>
      </c>
      <c r="C21" s="104">
        <v>42309</v>
      </c>
      <c r="D21" s="104">
        <v>42339</v>
      </c>
      <c r="E21" s="104">
        <v>42370</v>
      </c>
      <c r="F21" s="104">
        <v>42401</v>
      </c>
      <c r="G21" s="104">
        <v>42430</v>
      </c>
      <c r="H21" s="104">
        <v>42461</v>
      </c>
      <c r="I21" s="104">
        <v>42491</v>
      </c>
      <c r="J21" s="104">
        <v>42522</v>
      </c>
      <c r="K21" s="104">
        <v>42552</v>
      </c>
      <c r="L21" s="104">
        <v>42583</v>
      </c>
      <c r="M21" s="104">
        <v>42614</v>
      </c>
      <c r="N21" s="104">
        <v>42644</v>
      </c>
    </row>
    <row r="22" spans="1:38" x14ac:dyDescent="0.2">
      <c r="B22" s="87" t="s">
        <v>75</v>
      </c>
      <c r="C22" s="135">
        <f>+D7</f>
        <v>736836400</v>
      </c>
      <c r="D22" s="135">
        <f>+G7</f>
        <v>1032290903</v>
      </c>
      <c r="E22" s="136">
        <f>+J7</f>
        <v>1362756332</v>
      </c>
      <c r="F22" s="135">
        <f>+M7</f>
        <v>1267378739</v>
      </c>
      <c r="G22" s="135">
        <f>+P7</f>
        <v>993664526</v>
      </c>
      <c r="H22" s="135">
        <f>+S7</f>
        <v>799966268</v>
      </c>
      <c r="I22" s="135">
        <f>+V7</f>
        <v>694372045</v>
      </c>
      <c r="J22" s="135">
        <f>+Y7</f>
        <v>1033880733</v>
      </c>
      <c r="K22" s="135">
        <f>+AB7</f>
        <v>1389520818</v>
      </c>
      <c r="L22" s="135">
        <f>+AE7</f>
        <v>1393718478</v>
      </c>
      <c r="M22" s="135">
        <f>+AH7</f>
        <v>1260357693</v>
      </c>
      <c r="N22" s="135">
        <f>+AK7</f>
        <v>898753590</v>
      </c>
    </row>
    <row r="23" spans="1:38" x14ac:dyDescent="0.2">
      <c r="B23" s="87" t="s">
        <v>76</v>
      </c>
      <c r="C23" s="135">
        <f t="shared" ref="C23:C26" si="0">+D8</f>
        <v>233676570</v>
      </c>
      <c r="D23" s="135">
        <f t="shared" ref="D23:D26" si="1">+G8</f>
        <v>263912416</v>
      </c>
      <c r="E23" s="136">
        <f t="shared" ref="E23:E26" si="2">+J8</f>
        <v>309889076</v>
      </c>
      <c r="F23" s="135">
        <f t="shared" ref="F23:F26" si="3">+M8</f>
        <v>297983967</v>
      </c>
      <c r="G23" s="135">
        <f t="shared" ref="G23:G26" si="4">+P8</f>
        <v>260761308</v>
      </c>
      <c r="H23" s="135">
        <f t="shared" ref="H23:H26" si="5">+S8</f>
        <v>236912666</v>
      </c>
      <c r="I23" s="135">
        <f t="shared" ref="I23:I26" si="6">+V8</f>
        <v>226931251</v>
      </c>
      <c r="J23" s="135">
        <f t="shared" ref="J23:J26" si="7">+Y8</f>
        <v>277218294</v>
      </c>
      <c r="K23" s="135">
        <f t="shared" ref="K23:K26" si="8">+AB8</f>
        <v>328841890</v>
      </c>
      <c r="L23" s="135">
        <f t="shared" ref="L23:L26" si="9">+AE8</f>
        <v>328427740</v>
      </c>
      <c r="M23" s="135">
        <f t="shared" ref="M23:M26" si="10">+AH8</f>
        <v>315837905</v>
      </c>
      <c r="N23" s="135">
        <f t="shared" ref="N23:N26" si="11">+AK8</f>
        <v>268640213</v>
      </c>
    </row>
    <row r="24" spans="1:38" x14ac:dyDescent="0.2">
      <c r="B24" s="87" t="s">
        <v>77</v>
      </c>
      <c r="C24" s="135">
        <f t="shared" si="0"/>
        <v>606629927</v>
      </c>
      <c r="D24" s="135">
        <f t="shared" si="1"/>
        <v>635713428</v>
      </c>
      <c r="E24" s="136">
        <f t="shared" si="2"/>
        <v>682879756</v>
      </c>
      <c r="F24" s="135">
        <f t="shared" si="3"/>
        <v>650454123</v>
      </c>
      <c r="G24" s="135">
        <f t="shared" si="4"/>
        <v>611645263</v>
      </c>
      <c r="H24" s="135">
        <f t="shared" si="5"/>
        <v>601427814</v>
      </c>
      <c r="I24" s="135">
        <f t="shared" si="6"/>
        <v>599349470</v>
      </c>
      <c r="J24" s="135">
        <f t="shared" si="7"/>
        <v>680829820</v>
      </c>
      <c r="K24" s="135">
        <f t="shared" si="8"/>
        <v>765154879</v>
      </c>
      <c r="L24" s="135">
        <f t="shared" si="9"/>
        <v>766361100</v>
      </c>
      <c r="M24" s="135">
        <f t="shared" si="10"/>
        <v>768853136</v>
      </c>
      <c r="N24" s="135">
        <f t="shared" si="11"/>
        <v>677416615</v>
      </c>
    </row>
    <row r="25" spans="1:38" x14ac:dyDescent="0.2">
      <c r="B25" s="87" t="s">
        <v>78</v>
      </c>
      <c r="C25" s="135">
        <f t="shared" si="0"/>
        <v>285300216</v>
      </c>
      <c r="D25" s="135">
        <f t="shared" si="1"/>
        <v>294631296</v>
      </c>
      <c r="E25" s="136">
        <f t="shared" si="2"/>
        <v>303880974</v>
      </c>
      <c r="F25" s="135">
        <f t="shared" si="3"/>
        <v>301286083</v>
      </c>
      <c r="G25" s="135">
        <f t="shared" si="4"/>
        <v>272833039</v>
      </c>
      <c r="H25" s="135">
        <f t="shared" si="5"/>
        <v>288349105</v>
      </c>
      <c r="I25" s="135">
        <f t="shared" si="6"/>
        <v>299355884</v>
      </c>
      <c r="J25" s="135">
        <f t="shared" si="7"/>
        <v>309424397</v>
      </c>
      <c r="K25" s="135">
        <f t="shared" si="8"/>
        <v>344431741</v>
      </c>
      <c r="L25" s="135">
        <f t="shared" si="9"/>
        <v>335661638</v>
      </c>
      <c r="M25" s="135">
        <f t="shared" si="10"/>
        <v>361134328</v>
      </c>
      <c r="N25" s="135">
        <f t="shared" si="11"/>
        <v>308778580</v>
      </c>
    </row>
    <row r="26" spans="1:38" x14ac:dyDescent="0.2">
      <c r="B26" s="87" t="s">
        <v>79</v>
      </c>
      <c r="C26" s="135">
        <f t="shared" si="0"/>
        <v>314643198</v>
      </c>
      <c r="D26" s="135">
        <f t="shared" si="1"/>
        <v>312937660</v>
      </c>
      <c r="E26" s="136">
        <f t="shared" si="2"/>
        <v>314355554</v>
      </c>
      <c r="F26" s="135">
        <f t="shared" si="3"/>
        <v>291317890</v>
      </c>
      <c r="G26" s="135">
        <f t="shared" si="4"/>
        <v>276176566</v>
      </c>
      <c r="H26" s="135">
        <f t="shared" si="5"/>
        <v>301864996</v>
      </c>
      <c r="I26" s="135">
        <f t="shared" si="6"/>
        <v>302243013</v>
      </c>
      <c r="J26" s="135">
        <f t="shared" si="7"/>
        <v>327758343</v>
      </c>
      <c r="K26" s="135">
        <f t="shared" si="8"/>
        <v>349612971</v>
      </c>
      <c r="L26" s="135">
        <f t="shared" si="9"/>
        <v>345002547</v>
      </c>
      <c r="M26" s="135">
        <f t="shared" si="10"/>
        <v>371071436</v>
      </c>
      <c r="N26" s="135">
        <f t="shared" si="11"/>
        <v>341438389</v>
      </c>
    </row>
    <row r="27" spans="1:38" x14ac:dyDescent="0.2">
      <c r="B27" s="87"/>
      <c r="C27" s="137">
        <f>SUM(C22:C26)</f>
        <v>2177086311</v>
      </c>
      <c r="D27" s="137">
        <f t="shared" ref="D27:N27" si="12">SUM(D22:D26)</f>
        <v>2539485703</v>
      </c>
      <c r="E27" s="137">
        <f t="shared" si="12"/>
        <v>2973761692</v>
      </c>
      <c r="F27" s="137">
        <f t="shared" si="12"/>
        <v>2808420802</v>
      </c>
      <c r="G27" s="137">
        <f t="shared" si="12"/>
        <v>2415080702</v>
      </c>
      <c r="H27" s="137">
        <f t="shared" si="12"/>
        <v>2228520849</v>
      </c>
      <c r="I27" s="137">
        <f t="shared" si="12"/>
        <v>2122251663</v>
      </c>
      <c r="J27" s="137">
        <f t="shared" si="12"/>
        <v>2629111587</v>
      </c>
      <c r="K27" s="137">
        <f t="shared" si="12"/>
        <v>3177562299</v>
      </c>
      <c r="L27" s="137">
        <f t="shared" si="12"/>
        <v>3169171503</v>
      </c>
      <c r="M27" s="137">
        <f t="shared" si="12"/>
        <v>3077254498</v>
      </c>
      <c r="N27" s="137">
        <f t="shared" si="12"/>
        <v>2495027387</v>
      </c>
    </row>
    <row r="28" spans="1:38" x14ac:dyDescent="0.2">
      <c r="E28" s="87"/>
    </row>
    <row r="29" spans="1:38" x14ac:dyDescent="0.2">
      <c r="A29" s="138" t="s">
        <v>539</v>
      </c>
      <c r="O29" s="105"/>
    </row>
    <row r="30" spans="1:38" x14ac:dyDescent="0.2">
      <c r="B30" s="87" t="s">
        <v>75</v>
      </c>
      <c r="C30" s="88">
        <f>+E7</f>
        <v>736835934</v>
      </c>
      <c r="D30" s="88">
        <f>+H7</f>
        <v>1032290277</v>
      </c>
      <c r="E30" s="88">
        <f>+K7</f>
        <v>1362755627</v>
      </c>
      <c r="F30" s="88">
        <f>+N7</f>
        <v>1267377410</v>
      </c>
      <c r="G30" s="42">
        <f>+Q7</f>
        <v>993663505</v>
      </c>
      <c r="H30" s="42">
        <f>+T7</f>
        <v>799965556</v>
      </c>
      <c r="I30" s="42">
        <f>+W7</f>
        <v>694371338</v>
      </c>
      <c r="J30" s="42">
        <f>+Z7</f>
        <v>1033880199</v>
      </c>
      <c r="K30" s="42">
        <f>+AC7</f>
        <v>1389519683</v>
      </c>
      <c r="L30" s="42">
        <f>+AF7</f>
        <v>1393717014</v>
      </c>
      <c r="M30" s="42">
        <f>+AI7</f>
        <v>1260356462</v>
      </c>
      <c r="N30" s="42">
        <f>+AL7</f>
        <v>898752689</v>
      </c>
      <c r="O30" s="111" t="s">
        <v>541</v>
      </c>
    </row>
    <row r="31" spans="1:38" x14ac:dyDescent="0.2">
      <c r="B31" s="87" t="s">
        <v>76</v>
      </c>
      <c r="C31" s="88">
        <f>+E8</f>
        <v>233352942</v>
      </c>
      <c r="D31" s="88">
        <f>+H8</f>
        <v>263515516</v>
      </c>
      <c r="E31" s="88">
        <f>+K8</f>
        <v>309299073</v>
      </c>
      <c r="F31" s="88">
        <f>+N8</f>
        <v>297404631</v>
      </c>
      <c r="G31" s="42">
        <f>+Q8</f>
        <v>260227273</v>
      </c>
      <c r="H31" s="42">
        <f>+T8</f>
        <v>236480663</v>
      </c>
      <c r="I31" s="42">
        <f>+W8</f>
        <v>226604577</v>
      </c>
      <c r="J31" s="42">
        <f>+Z8</f>
        <v>276800633</v>
      </c>
      <c r="K31" s="42">
        <f>+AC8</f>
        <v>328433342</v>
      </c>
      <c r="L31" s="42">
        <f>+AF8</f>
        <v>327996744</v>
      </c>
      <c r="M31" s="42">
        <f>+AI8</f>
        <v>315410170</v>
      </c>
      <c r="N31" s="42">
        <f t="shared" ref="N31:N34" si="13">+AL8</f>
        <v>268275261</v>
      </c>
      <c r="O31" s="88"/>
    </row>
    <row r="32" spans="1:38" x14ac:dyDescent="0.2">
      <c r="B32" s="87" t="s">
        <v>77</v>
      </c>
      <c r="C32" s="88">
        <f>+E9</f>
        <v>591816640</v>
      </c>
      <c r="D32" s="88">
        <f>+H9</f>
        <v>619635139</v>
      </c>
      <c r="E32" s="88">
        <f>+K9</f>
        <v>666094589</v>
      </c>
      <c r="F32" s="88">
        <f>+N9</f>
        <v>635274493</v>
      </c>
      <c r="G32" s="42">
        <f>+Q9</f>
        <v>596370095</v>
      </c>
      <c r="H32" s="42">
        <f>+T9</f>
        <v>585567373</v>
      </c>
      <c r="I32" s="42">
        <f>+W9</f>
        <v>584363020</v>
      </c>
      <c r="J32" s="42">
        <f>+Z9</f>
        <v>661650596</v>
      </c>
      <c r="K32" s="42">
        <f>+AC9</f>
        <v>744450846</v>
      </c>
      <c r="L32" s="42">
        <f>+AF9</f>
        <v>746230356</v>
      </c>
      <c r="M32" s="42">
        <f>+AI9</f>
        <v>749176357</v>
      </c>
      <c r="N32" s="42">
        <f t="shared" si="13"/>
        <v>659221190</v>
      </c>
      <c r="O32" s="88"/>
    </row>
    <row r="33" spans="1:16" x14ac:dyDescent="0.2">
      <c r="B33" s="87" t="s">
        <v>78</v>
      </c>
      <c r="C33" s="88">
        <f>+E10</f>
        <v>258344392</v>
      </c>
      <c r="D33" s="88">
        <f>+H10</f>
        <v>268342107</v>
      </c>
      <c r="E33" s="88">
        <f>+K10</f>
        <v>275732497</v>
      </c>
      <c r="F33" s="88">
        <f>+N10</f>
        <v>273015596</v>
      </c>
      <c r="G33" s="42">
        <f>+Q10</f>
        <v>247441789</v>
      </c>
      <c r="H33" s="42">
        <f>+T10</f>
        <v>263524459</v>
      </c>
      <c r="I33" s="42">
        <f>+W10</f>
        <v>273810149</v>
      </c>
      <c r="J33" s="42">
        <f>+Z10</f>
        <v>281099842</v>
      </c>
      <c r="K33" s="42">
        <f>+AC10</f>
        <v>312186695</v>
      </c>
      <c r="L33" s="42">
        <f>+AF10</f>
        <v>304162315</v>
      </c>
      <c r="M33" s="42">
        <f>+AI10</f>
        <v>330143172</v>
      </c>
      <c r="N33" s="42">
        <f t="shared" si="13"/>
        <v>280092260</v>
      </c>
      <c r="O33" s="88"/>
    </row>
    <row r="34" spans="1:16" x14ac:dyDescent="0.2">
      <c r="B34" s="87" t="s">
        <v>79</v>
      </c>
      <c r="C34" s="88">
        <f>+E11</f>
        <v>143477002</v>
      </c>
      <c r="D34" s="88">
        <f>+H11</f>
        <v>138615774</v>
      </c>
      <c r="E34" s="88">
        <f>+K11</f>
        <v>142907818</v>
      </c>
      <c r="F34" s="88">
        <f>+N11</f>
        <v>138174448</v>
      </c>
      <c r="G34" s="42">
        <f>+Q11</f>
        <v>127273740</v>
      </c>
      <c r="H34" s="42">
        <f>+T11</f>
        <v>133415922</v>
      </c>
      <c r="I34" s="42">
        <f>+W11</f>
        <v>133920097</v>
      </c>
      <c r="J34" s="42">
        <f>+Z11</f>
        <v>151320401</v>
      </c>
      <c r="K34" s="42">
        <f>+AC11</f>
        <v>158812387</v>
      </c>
      <c r="L34" s="42">
        <f>+AF11</f>
        <v>160367769</v>
      </c>
      <c r="M34" s="42">
        <f>+AI11</f>
        <v>176194341</v>
      </c>
      <c r="N34" s="42">
        <f t="shared" si="13"/>
        <v>154604539</v>
      </c>
      <c r="O34" s="88"/>
    </row>
    <row r="35" spans="1:16" x14ac:dyDescent="0.2">
      <c r="C35" s="137">
        <f>SUM(C30:C34)</f>
        <v>1963826910</v>
      </c>
      <c r="D35" s="137">
        <f t="shared" ref="D35" si="14">SUM(D30:D34)</f>
        <v>2322398813</v>
      </c>
      <c r="E35" s="137">
        <f t="shared" ref="E35" si="15">SUM(E30:E34)</f>
        <v>2756789604</v>
      </c>
      <c r="F35" s="137">
        <f t="shared" ref="F35" si="16">SUM(F30:F34)</f>
        <v>2611246578</v>
      </c>
      <c r="G35" s="137">
        <f t="shared" ref="G35" si="17">SUM(G30:G34)</f>
        <v>2224976402</v>
      </c>
      <c r="H35" s="137">
        <f t="shared" ref="H35" si="18">SUM(H30:H34)</f>
        <v>2018953973</v>
      </c>
      <c r="I35" s="137">
        <f t="shared" ref="I35" si="19">SUM(I30:I34)</f>
        <v>1913069181</v>
      </c>
      <c r="J35" s="137">
        <f t="shared" ref="J35" si="20">SUM(J30:J34)</f>
        <v>2404751671</v>
      </c>
      <c r="K35" s="137">
        <f t="shared" ref="K35" si="21">SUM(K30:K34)</f>
        <v>2933402953</v>
      </c>
      <c r="L35" s="137">
        <f t="shared" ref="L35" si="22">SUM(L30:L34)</f>
        <v>2932474198</v>
      </c>
      <c r="M35" s="137">
        <f t="shared" ref="M35" si="23">SUM(M30:M34)</f>
        <v>2831280502</v>
      </c>
      <c r="N35" s="137">
        <f t="shared" ref="N35" si="24">SUM(N30:N34)</f>
        <v>2260945939</v>
      </c>
    </row>
    <row r="36" spans="1:16" x14ac:dyDescent="0.2">
      <c r="E36" s="87"/>
    </row>
    <row r="37" spans="1:16" x14ac:dyDescent="0.2">
      <c r="E37" s="87"/>
    </row>
    <row r="38" spans="1:16" x14ac:dyDescent="0.2">
      <c r="C38" s="104">
        <v>42309</v>
      </c>
      <c r="D38" s="104">
        <v>42339</v>
      </c>
      <c r="E38" s="104">
        <v>42370</v>
      </c>
      <c r="F38" s="104">
        <v>42401</v>
      </c>
      <c r="G38" s="104">
        <v>42430</v>
      </c>
      <c r="H38" s="104">
        <v>42461</v>
      </c>
      <c r="I38" s="104">
        <v>42491</v>
      </c>
      <c r="J38" s="104">
        <v>42522</v>
      </c>
      <c r="K38" s="104">
        <v>42552</v>
      </c>
      <c r="L38" s="104">
        <v>42583</v>
      </c>
      <c r="M38" s="104">
        <v>42614</v>
      </c>
      <c r="N38" s="104">
        <v>42644</v>
      </c>
    </row>
    <row r="39" spans="1:16" x14ac:dyDescent="0.2">
      <c r="A39" s="87" t="s">
        <v>538</v>
      </c>
      <c r="B39" s="87"/>
      <c r="C39" s="134">
        <v>25266437</v>
      </c>
      <c r="D39" s="134">
        <v>38847053</v>
      </c>
      <c r="E39" s="134">
        <v>54248804</v>
      </c>
      <c r="F39" s="134">
        <v>52461772</v>
      </c>
      <c r="G39" s="134">
        <v>40323020</v>
      </c>
      <c r="H39" s="134">
        <v>30816996</v>
      </c>
      <c r="I39" s="134">
        <v>23089201</v>
      </c>
      <c r="J39" s="134">
        <v>29830837</v>
      </c>
      <c r="K39" s="134">
        <v>38991383</v>
      </c>
      <c r="L39" s="134">
        <v>38423414</v>
      </c>
      <c r="M39" s="134">
        <v>34580356</v>
      </c>
      <c r="N39" s="233">
        <v>24750471</v>
      </c>
    </row>
    <row r="40" spans="1:16" x14ac:dyDescent="0.2">
      <c r="A40" s="87"/>
      <c r="B40" s="87"/>
    </row>
    <row r="41" spans="1:16" x14ac:dyDescent="0.2">
      <c r="A41" s="234" t="s">
        <v>540</v>
      </c>
      <c r="B41" s="87"/>
      <c r="C41" s="140">
        <f t="shared" ref="C41:N41" si="25">+C39/C22</f>
        <v>3.4290430005900902E-2</v>
      </c>
      <c r="D41" s="140">
        <f t="shared" si="25"/>
        <v>3.7631885437626487E-2</v>
      </c>
      <c r="E41" s="140">
        <f t="shared" si="25"/>
        <v>3.9808146714228589E-2</v>
      </c>
      <c r="F41" s="140">
        <f t="shared" si="25"/>
        <v>4.1393918317892818E-2</v>
      </c>
      <c r="G41" s="140">
        <f t="shared" si="25"/>
        <v>4.058011425880368E-2</v>
      </c>
      <c r="H41" s="140">
        <f t="shared" si="25"/>
        <v>3.8522869316784746E-2</v>
      </c>
      <c r="I41" s="140">
        <f t="shared" si="25"/>
        <v>3.3251916125166016E-2</v>
      </c>
      <c r="J41" s="140">
        <f t="shared" si="25"/>
        <v>2.8853267159201428E-2</v>
      </c>
      <c r="K41" s="140">
        <f t="shared" si="25"/>
        <v>2.8061028301916379E-2</v>
      </c>
      <c r="L41" s="140">
        <f t="shared" si="25"/>
        <v>2.7568992308359134E-2</v>
      </c>
      <c r="M41" s="140">
        <f t="shared" si="25"/>
        <v>2.7436938094684206E-2</v>
      </c>
      <c r="N41" s="140">
        <f t="shared" si="25"/>
        <v>2.753866162581893E-2</v>
      </c>
      <c r="O41" s="139">
        <f>AVERAGE(C41:N41)</f>
        <v>3.3744847305531948E-2</v>
      </c>
      <c r="P41" s="89" t="s">
        <v>542</v>
      </c>
    </row>
    <row r="55" spans="3:15" x14ac:dyDescent="0.2"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  <row r="56" spans="3:15" x14ac:dyDescent="0.2"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3:15" x14ac:dyDescent="0.2"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3:15" x14ac:dyDescent="0.2"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3:15" x14ac:dyDescent="0.2"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3:15" x14ac:dyDescent="0.2">
      <c r="C60" s="41"/>
    </row>
  </sheetData>
  <mergeCells count="29">
    <mergeCell ref="AJ4:AL4"/>
    <mergeCell ref="AJ5:AL5"/>
    <mergeCell ref="A7:A11"/>
    <mergeCell ref="A12:B12"/>
    <mergeCell ref="A13:A15"/>
    <mergeCell ref="X4:Z4"/>
    <mergeCell ref="AA4:AC4"/>
    <mergeCell ref="AD4:AF4"/>
    <mergeCell ref="C4:E4"/>
    <mergeCell ref="F4:H4"/>
    <mergeCell ref="I4:K4"/>
    <mergeCell ref="L4:N4"/>
    <mergeCell ref="O4:Q4"/>
    <mergeCell ref="A16:B16"/>
    <mergeCell ref="A17:B17"/>
    <mergeCell ref="AG4:AI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R4:T4"/>
    <mergeCell ref="U4:W4"/>
  </mergeCells>
  <pageMargins left="0.25" right="0.25" top="0.75" bottom="0.75" header="0.3" footer="0.3"/>
  <pageSetup paperSize="17" scale="48" fitToHeight="0" orientation="landscape" r:id="rId1"/>
  <headerFooter scaleWithDoc="0">
    <oddFooter xml:space="preserve">&amp;R&amp;"Arial,Bold"&amp;12Schedule WRD-4, 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3:H10"/>
  <sheetViews>
    <sheetView tabSelected="1" workbookViewId="0">
      <selection activeCell="C2" sqref="C2"/>
    </sheetView>
  </sheetViews>
  <sheetFormatPr defaultRowHeight="16.5" x14ac:dyDescent="0.3"/>
  <cols>
    <col min="1" max="1" width="14.625" customWidth="1"/>
    <col min="2" max="2" width="16.125" customWidth="1"/>
    <col min="3" max="7" width="13.375" bestFit="1" customWidth="1"/>
    <col min="8" max="8" width="14.375" bestFit="1" customWidth="1"/>
    <col min="11" max="11" width="14" customWidth="1"/>
    <col min="18" max="18" width="14.375" customWidth="1"/>
  </cols>
  <sheetData>
    <row r="3" spans="1:8" x14ac:dyDescent="0.3">
      <c r="A3" s="28" t="s">
        <v>84</v>
      </c>
      <c r="B3" s="28" t="s">
        <v>62</v>
      </c>
    </row>
    <row r="4" spans="1:8" x14ac:dyDescent="0.3">
      <c r="A4" s="28" t="s">
        <v>64</v>
      </c>
      <c r="B4" s="51">
        <v>201605</v>
      </c>
      <c r="C4" s="51">
        <v>201606</v>
      </c>
      <c r="D4" s="51">
        <v>201607</v>
      </c>
      <c r="E4" s="51">
        <v>201608</v>
      </c>
      <c r="F4" s="51">
        <v>201609</v>
      </c>
      <c r="G4" s="51">
        <v>201610</v>
      </c>
      <c r="H4" s="51" t="s">
        <v>63</v>
      </c>
    </row>
    <row r="5" spans="1:8" x14ac:dyDescent="0.3">
      <c r="A5" s="53" t="s">
        <v>207</v>
      </c>
      <c r="B5" s="67">
        <v>-123961.68999999999</v>
      </c>
      <c r="C5" s="67">
        <v>-1908168.92</v>
      </c>
      <c r="D5" s="67">
        <v>-2568297.8699999996</v>
      </c>
      <c r="E5" s="67">
        <v>-2577448.3100000005</v>
      </c>
      <c r="F5" s="67">
        <v>-2331302.5199999996</v>
      </c>
      <c r="G5" s="67">
        <v>-1662285.7599999995</v>
      </c>
      <c r="H5" s="29">
        <v>-11171465.069999998</v>
      </c>
    </row>
    <row r="6" spans="1:8" x14ac:dyDescent="0.3">
      <c r="A6" s="53" t="s">
        <v>204</v>
      </c>
      <c r="B6" s="67">
        <v>-30867.47</v>
      </c>
      <c r="C6" s="67">
        <v>-447208.24</v>
      </c>
      <c r="D6" s="67">
        <v>-531350.03</v>
      </c>
      <c r="E6" s="67">
        <v>-530492.53999999992</v>
      </c>
      <c r="F6" s="67">
        <v>-510350.02999999997</v>
      </c>
      <c r="G6" s="67">
        <v>-434079.2300000001</v>
      </c>
      <c r="H6" s="29">
        <v>-2484347.54</v>
      </c>
    </row>
    <row r="7" spans="1:8" x14ac:dyDescent="0.3">
      <c r="A7" s="53" t="s">
        <v>205</v>
      </c>
      <c r="B7" s="67">
        <v>-64202.87999999999</v>
      </c>
      <c r="C7" s="67">
        <v>-1059813.7700000003</v>
      </c>
      <c r="D7" s="67">
        <v>-1203922.7100000002</v>
      </c>
      <c r="E7" s="67">
        <v>-1206399.46</v>
      </c>
      <c r="F7" s="67">
        <v>-1211503.1300000004</v>
      </c>
      <c r="G7" s="67">
        <v>-1066102.3900000001</v>
      </c>
      <c r="H7" s="29">
        <v>-5811944.3400000017</v>
      </c>
    </row>
    <row r="8" spans="1:8" x14ac:dyDescent="0.3">
      <c r="A8" s="53" t="s">
        <v>206</v>
      </c>
      <c r="B8" s="67">
        <v>-42324.55</v>
      </c>
      <c r="C8" s="67">
        <v>-402228.87000000005</v>
      </c>
      <c r="D8" s="67">
        <v>-504543.45999999996</v>
      </c>
      <c r="E8" s="67">
        <v>-492134.64000000007</v>
      </c>
      <c r="F8" s="67">
        <v>-534160.05999999994</v>
      </c>
      <c r="G8" s="67">
        <v>-453189.30999999994</v>
      </c>
      <c r="H8" s="29">
        <v>-2428580.89</v>
      </c>
    </row>
    <row r="9" spans="1:8" x14ac:dyDescent="0.3">
      <c r="A9" s="53" t="s">
        <v>438</v>
      </c>
      <c r="B9" s="67"/>
      <c r="C9" s="67">
        <v>-131268.19</v>
      </c>
      <c r="D9" s="67">
        <v>-256958.42</v>
      </c>
      <c r="E9" s="67">
        <v>-259475.02999999997</v>
      </c>
      <c r="F9" s="67">
        <v>-285082.47000000003</v>
      </c>
      <c r="G9" s="67">
        <v>-250150.11</v>
      </c>
      <c r="H9" s="29">
        <v>-1182934.2199999997</v>
      </c>
    </row>
    <row r="10" spans="1:8" x14ac:dyDescent="0.3">
      <c r="A10" s="53" t="s">
        <v>63</v>
      </c>
      <c r="B10" s="29">
        <v>-261356.58999999997</v>
      </c>
      <c r="C10" s="29">
        <v>-3948687.9900000007</v>
      </c>
      <c r="D10" s="29">
        <v>-5065072.4899999993</v>
      </c>
      <c r="E10" s="29">
        <v>-5065949.9800000004</v>
      </c>
      <c r="F10" s="29">
        <v>-4872398.209999999</v>
      </c>
      <c r="G10" s="29">
        <v>-3865806.8</v>
      </c>
      <c r="H10" s="29">
        <v>-23079272.060000002</v>
      </c>
    </row>
  </sheetData>
  <pageMargins left="0.25" right="0.25" top="0.75" bottom="0.75" header="0.3" footer="0.3"/>
  <pageSetup paperSize="17" fitToHeight="0" orientation="landscape" r:id="rId2"/>
  <headerFooter scaleWithDoc="0">
    <oddFooter xml:space="preserve">&amp;R&amp;"Arial,Bold"&amp;12Schedule WRD-4, 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AH498"/>
  <sheetViews>
    <sheetView tabSelected="1" topLeftCell="A390" workbookViewId="0">
      <selection activeCell="C2" sqref="C2"/>
    </sheetView>
  </sheetViews>
  <sheetFormatPr defaultRowHeight="16.5" x14ac:dyDescent="0.3"/>
  <cols>
    <col min="1" max="10" width="9" style="51"/>
    <col min="11" max="11" width="14" style="51" customWidth="1"/>
    <col min="12" max="17" width="9" style="51"/>
    <col min="18" max="18" width="14.375" style="51" customWidth="1"/>
    <col min="19" max="22" width="9" style="51"/>
    <col min="23" max="23" width="15.375" style="6" customWidth="1"/>
    <col min="24" max="16384" width="9" style="51"/>
  </cols>
  <sheetData>
    <row r="1" spans="1:34" x14ac:dyDescent="0.3">
      <c r="A1" s="51" t="s">
        <v>14</v>
      </c>
      <c r="B1" s="51" t="s">
        <v>15</v>
      </c>
      <c r="C1" s="51" t="s">
        <v>16</v>
      </c>
      <c r="D1" s="51" t="s">
        <v>17</v>
      </c>
      <c r="E1" s="51" t="s">
        <v>18</v>
      </c>
      <c r="F1" s="51" t="s">
        <v>2</v>
      </c>
      <c r="G1" s="51" t="s">
        <v>19</v>
      </c>
      <c r="H1" s="51" t="s">
        <v>20</v>
      </c>
      <c r="I1" s="51" t="s">
        <v>86</v>
      </c>
      <c r="J1" s="51" t="s">
        <v>87</v>
      </c>
      <c r="K1" s="51" t="s">
        <v>88</v>
      </c>
      <c r="L1" s="51" t="s">
        <v>21</v>
      </c>
      <c r="M1" s="51" t="s">
        <v>22</v>
      </c>
      <c r="N1" s="51" t="s">
        <v>23</v>
      </c>
      <c r="O1" s="51" t="s">
        <v>89</v>
      </c>
      <c r="P1" s="51" t="s">
        <v>90</v>
      </c>
      <c r="Q1" s="51" t="s">
        <v>24</v>
      </c>
      <c r="R1" s="51" t="s">
        <v>91</v>
      </c>
      <c r="S1" s="51" t="s">
        <v>92</v>
      </c>
      <c r="T1" s="51" t="s">
        <v>1</v>
      </c>
      <c r="U1" s="51" t="s">
        <v>25</v>
      </c>
      <c r="V1" s="51" t="s">
        <v>3</v>
      </c>
      <c r="W1" s="6" t="s">
        <v>4</v>
      </c>
      <c r="X1" s="51" t="s">
        <v>93</v>
      </c>
      <c r="Y1" s="51" t="s">
        <v>94</v>
      </c>
      <c r="Z1" s="51" t="s">
        <v>95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96</v>
      </c>
      <c r="AF1" s="51" t="s">
        <v>97</v>
      </c>
      <c r="AG1" s="51" t="s">
        <v>98</v>
      </c>
      <c r="AH1" s="51" t="s">
        <v>99</v>
      </c>
    </row>
    <row r="2" spans="1:34" x14ac:dyDescent="0.3">
      <c r="A2" s="51" t="s">
        <v>30</v>
      </c>
      <c r="B2" s="51">
        <v>1</v>
      </c>
      <c r="C2" s="51">
        <v>21</v>
      </c>
      <c r="D2" s="51">
        <v>440</v>
      </c>
      <c r="E2" s="51" t="s">
        <v>189</v>
      </c>
      <c r="F2" s="51" t="s">
        <v>5</v>
      </c>
      <c r="G2" s="51" t="s">
        <v>190</v>
      </c>
      <c r="H2" s="51" t="s">
        <v>190</v>
      </c>
      <c r="I2" s="51" t="s">
        <v>100</v>
      </c>
      <c r="J2" s="51" t="s">
        <v>100</v>
      </c>
      <c r="K2" s="51" t="s">
        <v>100</v>
      </c>
      <c r="L2" s="51">
        <v>1</v>
      </c>
      <c r="M2" s="51" t="s">
        <v>102</v>
      </c>
      <c r="N2" s="51">
        <v>90</v>
      </c>
      <c r="P2" s="51" t="s">
        <v>100</v>
      </c>
      <c r="Q2" s="51" t="s">
        <v>191</v>
      </c>
      <c r="T2" s="51">
        <v>201605</v>
      </c>
      <c r="U2" s="51" t="s">
        <v>34</v>
      </c>
      <c r="V2" s="51">
        <v>0</v>
      </c>
      <c r="W2" s="6">
        <v>-64751.02</v>
      </c>
      <c r="AA2" s="51" t="s">
        <v>35</v>
      </c>
      <c r="AB2" s="51" t="s">
        <v>59</v>
      </c>
      <c r="AD2" s="51" t="s">
        <v>192</v>
      </c>
      <c r="AE2" s="51" t="s">
        <v>60</v>
      </c>
      <c r="AG2" s="51" t="s">
        <v>100</v>
      </c>
      <c r="AH2" s="51" t="s">
        <v>105</v>
      </c>
    </row>
    <row r="3" spans="1:34" x14ac:dyDescent="0.3">
      <c r="A3" s="51" t="s">
        <v>30</v>
      </c>
      <c r="B3" s="51">
        <v>1</v>
      </c>
      <c r="C3" s="51">
        <v>21</v>
      </c>
      <c r="D3" s="51">
        <v>442</v>
      </c>
      <c r="E3" s="51" t="s">
        <v>193</v>
      </c>
      <c r="F3" s="51" t="s">
        <v>8</v>
      </c>
      <c r="G3" s="51" t="s">
        <v>190</v>
      </c>
      <c r="H3" s="51" t="s">
        <v>190</v>
      </c>
      <c r="I3" s="51" t="s">
        <v>100</v>
      </c>
      <c r="J3" s="51" t="s">
        <v>100</v>
      </c>
      <c r="K3" s="51" t="s">
        <v>100</v>
      </c>
      <c r="L3" s="51">
        <v>1</v>
      </c>
      <c r="M3" s="51" t="s">
        <v>102</v>
      </c>
      <c r="N3" s="51">
        <v>90</v>
      </c>
      <c r="P3" s="51" t="s">
        <v>100</v>
      </c>
      <c r="Q3" s="51" t="s">
        <v>191</v>
      </c>
      <c r="T3" s="51">
        <v>201605</v>
      </c>
      <c r="U3" s="51" t="s">
        <v>34</v>
      </c>
      <c r="V3" s="51">
        <v>0</v>
      </c>
      <c r="W3" s="6">
        <v>-13065.35</v>
      </c>
      <c r="AA3" s="51" t="s">
        <v>35</v>
      </c>
      <c r="AB3" s="51" t="s">
        <v>59</v>
      </c>
      <c r="AD3" s="51" t="s">
        <v>192</v>
      </c>
      <c r="AE3" s="51" t="s">
        <v>60</v>
      </c>
      <c r="AG3" s="51" t="s">
        <v>100</v>
      </c>
      <c r="AH3" s="51" t="s">
        <v>105</v>
      </c>
    </row>
    <row r="4" spans="1:34" x14ac:dyDescent="0.3">
      <c r="A4" s="51" t="s">
        <v>30</v>
      </c>
      <c r="B4" s="51">
        <v>1</v>
      </c>
      <c r="C4" s="51">
        <v>21</v>
      </c>
      <c r="D4" s="51">
        <v>442</v>
      </c>
      <c r="E4" s="51" t="s">
        <v>194</v>
      </c>
      <c r="F4" s="51" t="s">
        <v>9</v>
      </c>
      <c r="G4" s="51" t="s">
        <v>190</v>
      </c>
      <c r="H4" s="51" t="s">
        <v>190</v>
      </c>
      <c r="I4" s="51" t="s">
        <v>100</v>
      </c>
      <c r="J4" s="51" t="s">
        <v>100</v>
      </c>
      <c r="K4" s="51" t="s">
        <v>100</v>
      </c>
      <c r="L4" s="51">
        <v>1</v>
      </c>
      <c r="M4" s="51" t="s">
        <v>102</v>
      </c>
      <c r="N4" s="51">
        <v>90</v>
      </c>
      <c r="P4" s="51" t="s">
        <v>100</v>
      </c>
      <c r="Q4" s="51" t="s">
        <v>191</v>
      </c>
      <c r="T4" s="51">
        <v>201605</v>
      </c>
      <c r="U4" s="51" t="s">
        <v>34</v>
      </c>
      <c r="V4" s="51">
        <v>0</v>
      </c>
      <c r="W4" s="6">
        <v>-387.05</v>
      </c>
      <c r="AA4" s="51" t="s">
        <v>35</v>
      </c>
      <c r="AB4" s="51" t="s">
        <v>59</v>
      </c>
      <c r="AD4" s="51" t="s">
        <v>192</v>
      </c>
      <c r="AE4" s="51" t="s">
        <v>60</v>
      </c>
      <c r="AG4" s="51" t="s">
        <v>100</v>
      </c>
      <c r="AH4" s="51" t="s">
        <v>105</v>
      </c>
    </row>
    <row r="5" spans="1:34" x14ac:dyDescent="0.3">
      <c r="A5" s="51" t="s">
        <v>30</v>
      </c>
      <c r="B5" s="51">
        <v>1</v>
      </c>
      <c r="C5" s="51">
        <v>21</v>
      </c>
      <c r="D5" s="51">
        <v>442</v>
      </c>
      <c r="E5" s="51" t="s">
        <v>195</v>
      </c>
      <c r="F5" s="51" t="s">
        <v>10</v>
      </c>
      <c r="G5" s="51" t="s">
        <v>190</v>
      </c>
      <c r="H5" s="51" t="s">
        <v>190</v>
      </c>
      <c r="I5" s="51" t="s">
        <v>100</v>
      </c>
      <c r="J5" s="51" t="s">
        <v>100</v>
      </c>
      <c r="K5" s="51" t="s">
        <v>100</v>
      </c>
      <c r="L5" s="51">
        <v>1</v>
      </c>
      <c r="M5" s="51" t="s">
        <v>102</v>
      </c>
      <c r="N5" s="51">
        <v>90</v>
      </c>
      <c r="P5" s="51" t="s">
        <v>100</v>
      </c>
      <c r="Q5" s="51" t="s">
        <v>191</v>
      </c>
      <c r="T5" s="51">
        <v>201605</v>
      </c>
      <c r="U5" s="51" t="s">
        <v>34</v>
      </c>
      <c r="V5" s="51">
        <v>0</v>
      </c>
      <c r="W5" s="6">
        <v>-34857.49</v>
      </c>
      <c r="AA5" s="51" t="s">
        <v>35</v>
      </c>
      <c r="AB5" s="51" t="s">
        <v>59</v>
      </c>
      <c r="AD5" s="51" t="s">
        <v>192</v>
      </c>
      <c r="AE5" s="51" t="s">
        <v>60</v>
      </c>
      <c r="AG5" s="51" t="s">
        <v>100</v>
      </c>
      <c r="AH5" s="51" t="s">
        <v>105</v>
      </c>
    </row>
    <row r="6" spans="1:34" x14ac:dyDescent="0.3">
      <c r="A6" s="51" t="s">
        <v>30</v>
      </c>
      <c r="B6" s="51">
        <v>1</v>
      </c>
      <c r="C6" s="51">
        <v>21</v>
      </c>
      <c r="D6" s="51">
        <v>442</v>
      </c>
      <c r="E6" s="51" t="s">
        <v>196</v>
      </c>
      <c r="F6" s="51" t="s">
        <v>11</v>
      </c>
      <c r="G6" s="51" t="s">
        <v>190</v>
      </c>
      <c r="H6" s="51" t="s">
        <v>190</v>
      </c>
      <c r="I6" s="51" t="s">
        <v>100</v>
      </c>
      <c r="J6" s="51" t="s">
        <v>100</v>
      </c>
      <c r="K6" s="51" t="s">
        <v>100</v>
      </c>
      <c r="L6" s="51">
        <v>1</v>
      </c>
      <c r="M6" s="51" t="s">
        <v>102</v>
      </c>
      <c r="N6" s="51">
        <v>90</v>
      </c>
      <c r="P6" s="51" t="s">
        <v>100</v>
      </c>
      <c r="Q6" s="51" t="s">
        <v>191</v>
      </c>
      <c r="T6" s="51">
        <v>201605</v>
      </c>
      <c r="U6" s="51" t="s">
        <v>34</v>
      </c>
      <c r="V6" s="51">
        <v>0</v>
      </c>
      <c r="W6" s="6">
        <v>-2141.66</v>
      </c>
      <c r="AA6" s="51" t="s">
        <v>35</v>
      </c>
      <c r="AB6" s="51" t="s">
        <v>59</v>
      </c>
      <c r="AD6" s="51" t="s">
        <v>192</v>
      </c>
      <c r="AE6" s="51" t="s">
        <v>60</v>
      </c>
      <c r="AG6" s="51" t="s">
        <v>100</v>
      </c>
      <c r="AH6" s="51" t="s">
        <v>105</v>
      </c>
    </row>
    <row r="7" spans="1:34" x14ac:dyDescent="0.3">
      <c r="A7" s="51" t="s">
        <v>30</v>
      </c>
      <c r="B7" s="51">
        <v>1</v>
      </c>
      <c r="C7" s="51">
        <v>21</v>
      </c>
      <c r="D7" s="51">
        <v>442</v>
      </c>
      <c r="E7" s="51" t="s">
        <v>197</v>
      </c>
      <c r="F7" s="51" t="s">
        <v>12</v>
      </c>
      <c r="G7" s="51" t="s">
        <v>190</v>
      </c>
      <c r="H7" s="51" t="s">
        <v>190</v>
      </c>
      <c r="I7" s="51" t="s">
        <v>100</v>
      </c>
      <c r="J7" s="51" t="s">
        <v>100</v>
      </c>
      <c r="K7" s="51" t="s">
        <v>100</v>
      </c>
      <c r="L7" s="51">
        <v>1</v>
      </c>
      <c r="M7" s="51" t="s">
        <v>102</v>
      </c>
      <c r="N7" s="51">
        <v>90</v>
      </c>
      <c r="P7" s="51" t="s">
        <v>100</v>
      </c>
      <c r="Q7" s="51" t="s">
        <v>191</v>
      </c>
      <c r="T7" s="51">
        <v>201605</v>
      </c>
      <c r="U7" s="51" t="s">
        <v>34</v>
      </c>
      <c r="V7" s="51">
        <v>0</v>
      </c>
      <c r="W7" s="6">
        <v>-19854.34</v>
      </c>
      <c r="AA7" s="51" t="s">
        <v>35</v>
      </c>
      <c r="AB7" s="51" t="s">
        <v>59</v>
      </c>
      <c r="AD7" s="51" t="s">
        <v>192</v>
      </c>
      <c r="AE7" s="51" t="s">
        <v>60</v>
      </c>
      <c r="AG7" s="51" t="s">
        <v>100</v>
      </c>
      <c r="AH7" s="51" t="s">
        <v>105</v>
      </c>
    </row>
    <row r="8" spans="1:34" x14ac:dyDescent="0.3">
      <c r="A8" s="51" t="s">
        <v>30</v>
      </c>
      <c r="B8" s="51">
        <v>1</v>
      </c>
      <c r="C8" s="51">
        <v>21</v>
      </c>
      <c r="D8" s="51">
        <v>442</v>
      </c>
      <c r="E8" s="51" t="s">
        <v>198</v>
      </c>
      <c r="F8" s="51" t="s">
        <v>13</v>
      </c>
      <c r="G8" s="51" t="s">
        <v>190</v>
      </c>
      <c r="H8" s="51" t="s">
        <v>190</v>
      </c>
      <c r="I8" s="51" t="s">
        <v>100</v>
      </c>
      <c r="J8" s="51" t="s">
        <v>100</v>
      </c>
      <c r="K8" s="51" t="s">
        <v>100</v>
      </c>
      <c r="L8" s="51">
        <v>1</v>
      </c>
      <c r="M8" s="51" t="s">
        <v>102</v>
      </c>
      <c r="N8" s="51">
        <v>90</v>
      </c>
      <c r="P8" s="51" t="s">
        <v>100</v>
      </c>
      <c r="Q8" s="51" t="s">
        <v>191</v>
      </c>
      <c r="T8" s="51">
        <v>201605</v>
      </c>
      <c r="U8" s="51" t="s">
        <v>34</v>
      </c>
      <c r="V8" s="51">
        <v>0</v>
      </c>
      <c r="W8" s="6">
        <v>-3585.58</v>
      </c>
      <c r="AA8" s="51" t="s">
        <v>35</v>
      </c>
      <c r="AB8" s="51" t="s">
        <v>59</v>
      </c>
      <c r="AD8" s="51" t="s">
        <v>192</v>
      </c>
      <c r="AE8" s="51" t="s">
        <v>60</v>
      </c>
      <c r="AG8" s="51" t="s">
        <v>100</v>
      </c>
      <c r="AH8" s="51" t="s">
        <v>105</v>
      </c>
    </row>
    <row r="9" spans="1:34" x14ac:dyDescent="0.3">
      <c r="A9" s="51" t="s">
        <v>30</v>
      </c>
      <c r="B9" s="51">
        <v>1</v>
      </c>
      <c r="C9" s="51">
        <v>23</v>
      </c>
      <c r="D9" s="51">
        <v>440</v>
      </c>
      <c r="E9" s="51" t="s">
        <v>189</v>
      </c>
      <c r="F9" s="51" t="s">
        <v>5</v>
      </c>
      <c r="G9" s="51" t="s">
        <v>190</v>
      </c>
      <c r="H9" s="51" t="s">
        <v>190</v>
      </c>
      <c r="I9" s="51" t="s">
        <v>100</v>
      </c>
      <c r="J9" s="51" t="s">
        <v>100</v>
      </c>
      <c r="K9" s="51" t="s">
        <v>100</v>
      </c>
      <c r="L9" s="51">
        <v>1</v>
      </c>
      <c r="M9" s="51" t="s">
        <v>102</v>
      </c>
      <c r="N9" s="51">
        <v>90</v>
      </c>
      <c r="P9" s="51" t="s">
        <v>100</v>
      </c>
      <c r="Q9" s="51" t="s">
        <v>191</v>
      </c>
      <c r="T9" s="51">
        <v>201605</v>
      </c>
      <c r="U9" s="51" t="s">
        <v>34</v>
      </c>
      <c r="V9" s="51">
        <v>0</v>
      </c>
      <c r="W9" s="6">
        <v>-6321.75</v>
      </c>
      <c r="AA9" s="51" t="s">
        <v>35</v>
      </c>
      <c r="AB9" s="51" t="s">
        <v>59</v>
      </c>
      <c r="AD9" s="51" t="s">
        <v>192</v>
      </c>
      <c r="AE9" s="51" t="s">
        <v>60</v>
      </c>
      <c r="AG9" s="51" t="s">
        <v>100</v>
      </c>
      <c r="AH9" s="51" t="s">
        <v>105</v>
      </c>
    </row>
    <row r="10" spans="1:34" x14ac:dyDescent="0.3">
      <c r="A10" s="51" t="s">
        <v>30</v>
      </c>
      <c r="B10" s="51">
        <v>1</v>
      </c>
      <c r="C10" s="51">
        <v>23</v>
      </c>
      <c r="D10" s="51">
        <v>442</v>
      </c>
      <c r="E10" s="51" t="s">
        <v>193</v>
      </c>
      <c r="F10" s="51" t="s">
        <v>8</v>
      </c>
      <c r="G10" s="51" t="s">
        <v>190</v>
      </c>
      <c r="H10" s="51" t="s">
        <v>190</v>
      </c>
      <c r="I10" s="51" t="s">
        <v>100</v>
      </c>
      <c r="J10" s="51" t="s">
        <v>100</v>
      </c>
      <c r="K10" s="51" t="s">
        <v>100</v>
      </c>
      <c r="L10" s="51">
        <v>1</v>
      </c>
      <c r="M10" s="51" t="s">
        <v>102</v>
      </c>
      <c r="N10" s="51">
        <v>90</v>
      </c>
      <c r="P10" s="51" t="s">
        <v>100</v>
      </c>
      <c r="Q10" s="51" t="s">
        <v>191</v>
      </c>
      <c r="T10" s="51">
        <v>201605</v>
      </c>
      <c r="U10" s="51" t="s">
        <v>34</v>
      </c>
      <c r="V10" s="51">
        <v>0</v>
      </c>
      <c r="W10" s="6">
        <v>-1067.6099999999999</v>
      </c>
      <c r="AA10" s="51" t="s">
        <v>35</v>
      </c>
      <c r="AB10" s="51" t="s">
        <v>59</v>
      </c>
      <c r="AD10" s="51" t="s">
        <v>192</v>
      </c>
      <c r="AE10" s="51" t="s">
        <v>60</v>
      </c>
      <c r="AG10" s="51" t="s">
        <v>100</v>
      </c>
      <c r="AH10" s="51" t="s">
        <v>105</v>
      </c>
    </row>
    <row r="11" spans="1:34" x14ac:dyDescent="0.3">
      <c r="A11" s="51" t="s">
        <v>30</v>
      </c>
      <c r="B11" s="51">
        <v>1</v>
      </c>
      <c r="C11" s="51">
        <v>23</v>
      </c>
      <c r="D11" s="51">
        <v>442</v>
      </c>
      <c r="E11" s="51" t="s">
        <v>194</v>
      </c>
      <c r="F11" s="51" t="s">
        <v>9</v>
      </c>
      <c r="G11" s="51" t="s">
        <v>190</v>
      </c>
      <c r="H11" s="51" t="s">
        <v>190</v>
      </c>
      <c r="I11" s="51" t="s">
        <v>100</v>
      </c>
      <c r="J11" s="51" t="s">
        <v>100</v>
      </c>
      <c r="K11" s="51" t="s">
        <v>100</v>
      </c>
      <c r="L11" s="51">
        <v>1</v>
      </c>
      <c r="M11" s="51" t="s">
        <v>102</v>
      </c>
      <c r="N11" s="51">
        <v>90</v>
      </c>
      <c r="P11" s="51" t="s">
        <v>100</v>
      </c>
      <c r="Q11" s="51" t="s">
        <v>191</v>
      </c>
      <c r="T11" s="51">
        <v>201605</v>
      </c>
      <c r="U11" s="51" t="s">
        <v>34</v>
      </c>
      <c r="V11" s="51">
        <v>0</v>
      </c>
      <c r="W11" s="6">
        <v>-30.3</v>
      </c>
      <c r="AA11" s="51" t="s">
        <v>35</v>
      </c>
      <c r="AB11" s="51" t="s">
        <v>59</v>
      </c>
      <c r="AD11" s="51" t="s">
        <v>192</v>
      </c>
      <c r="AE11" s="51" t="s">
        <v>60</v>
      </c>
      <c r="AG11" s="51" t="s">
        <v>100</v>
      </c>
      <c r="AH11" s="51" t="s">
        <v>105</v>
      </c>
    </row>
    <row r="12" spans="1:34" x14ac:dyDescent="0.3">
      <c r="A12" s="51" t="s">
        <v>30</v>
      </c>
      <c r="B12" s="51">
        <v>1</v>
      </c>
      <c r="C12" s="51">
        <v>23</v>
      </c>
      <c r="D12" s="51">
        <v>442</v>
      </c>
      <c r="E12" s="51" t="s">
        <v>195</v>
      </c>
      <c r="F12" s="51" t="s">
        <v>10</v>
      </c>
      <c r="G12" s="51" t="s">
        <v>190</v>
      </c>
      <c r="H12" s="51" t="s">
        <v>190</v>
      </c>
      <c r="I12" s="51" t="s">
        <v>100</v>
      </c>
      <c r="J12" s="51" t="s">
        <v>100</v>
      </c>
      <c r="K12" s="51" t="s">
        <v>100</v>
      </c>
      <c r="L12" s="51">
        <v>1</v>
      </c>
      <c r="M12" s="51" t="s">
        <v>102</v>
      </c>
      <c r="N12" s="51">
        <v>90</v>
      </c>
      <c r="P12" s="51" t="s">
        <v>100</v>
      </c>
      <c r="Q12" s="51" t="s">
        <v>191</v>
      </c>
      <c r="T12" s="51">
        <v>201605</v>
      </c>
      <c r="U12" s="51" t="s">
        <v>34</v>
      </c>
      <c r="V12" s="51">
        <v>0</v>
      </c>
      <c r="W12" s="6">
        <v>-2614.42</v>
      </c>
      <c r="AA12" s="51" t="s">
        <v>35</v>
      </c>
      <c r="AB12" s="51" t="s">
        <v>59</v>
      </c>
      <c r="AD12" s="51" t="s">
        <v>192</v>
      </c>
      <c r="AE12" s="51" t="s">
        <v>60</v>
      </c>
      <c r="AG12" s="51" t="s">
        <v>100</v>
      </c>
      <c r="AH12" s="51" t="s">
        <v>105</v>
      </c>
    </row>
    <row r="13" spans="1:34" x14ac:dyDescent="0.3">
      <c r="A13" s="51" t="s">
        <v>30</v>
      </c>
      <c r="B13" s="51">
        <v>1</v>
      </c>
      <c r="C13" s="51">
        <v>23</v>
      </c>
      <c r="D13" s="51">
        <v>442</v>
      </c>
      <c r="E13" s="51" t="s">
        <v>196</v>
      </c>
      <c r="F13" s="51" t="s">
        <v>11</v>
      </c>
      <c r="G13" s="51" t="s">
        <v>190</v>
      </c>
      <c r="H13" s="51" t="s">
        <v>190</v>
      </c>
      <c r="I13" s="51" t="s">
        <v>100</v>
      </c>
      <c r="J13" s="51" t="s">
        <v>100</v>
      </c>
      <c r="K13" s="51" t="s">
        <v>100</v>
      </c>
      <c r="L13" s="51">
        <v>1</v>
      </c>
      <c r="M13" s="51" t="s">
        <v>102</v>
      </c>
      <c r="N13" s="51">
        <v>90</v>
      </c>
      <c r="P13" s="51" t="s">
        <v>100</v>
      </c>
      <c r="Q13" s="51" t="s">
        <v>191</v>
      </c>
      <c r="T13" s="51">
        <v>201605</v>
      </c>
      <c r="U13" s="51" t="s">
        <v>34</v>
      </c>
      <c r="V13" s="51">
        <v>0</v>
      </c>
      <c r="W13" s="6">
        <v>-822.66</v>
      </c>
      <c r="AA13" s="51" t="s">
        <v>35</v>
      </c>
      <c r="AB13" s="51" t="s">
        <v>59</v>
      </c>
      <c r="AD13" s="51" t="s">
        <v>192</v>
      </c>
      <c r="AE13" s="51" t="s">
        <v>60</v>
      </c>
      <c r="AG13" s="51" t="s">
        <v>100</v>
      </c>
      <c r="AH13" s="51" t="s">
        <v>105</v>
      </c>
    </row>
    <row r="14" spans="1:34" x14ac:dyDescent="0.3">
      <c r="A14" s="51" t="s">
        <v>30</v>
      </c>
      <c r="B14" s="51">
        <v>1</v>
      </c>
      <c r="C14" s="51">
        <v>23</v>
      </c>
      <c r="D14" s="51">
        <v>442</v>
      </c>
      <c r="E14" s="51" t="s">
        <v>197</v>
      </c>
      <c r="F14" s="51" t="s">
        <v>12</v>
      </c>
      <c r="G14" s="51" t="s">
        <v>190</v>
      </c>
      <c r="H14" s="51" t="s">
        <v>190</v>
      </c>
      <c r="I14" s="51" t="s">
        <v>100</v>
      </c>
      <c r="J14" s="51" t="s">
        <v>100</v>
      </c>
      <c r="K14" s="51" t="s">
        <v>100</v>
      </c>
      <c r="L14" s="51">
        <v>1</v>
      </c>
      <c r="M14" s="51" t="s">
        <v>102</v>
      </c>
      <c r="N14" s="51">
        <v>90</v>
      </c>
      <c r="P14" s="51" t="s">
        <v>100</v>
      </c>
      <c r="Q14" s="51" t="s">
        <v>191</v>
      </c>
      <c r="T14" s="51">
        <v>201605</v>
      </c>
      <c r="U14" s="51" t="s">
        <v>34</v>
      </c>
      <c r="V14" s="51">
        <v>0</v>
      </c>
      <c r="W14" s="6">
        <v>-1424</v>
      </c>
      <c r="AA14" s="51" t="s">
        <v>35</v>
      </c>
      <c r="AB14" s="51" t="s">
        <v>59</v>
      </c>
      <c r="AD14" s="51" t="s">
        <v>192</v>
      </c>
      <c r="AE14" s="51" t="s">
        <v>60</v>
      </c>
      <c r="AG14" s="51" t="s">
        <v>100</v>
      </c>
      <c r="AH14" s="51" t="s">
        <v>105</v>
      </c>
    </row>
    <row r="15" spans="1:34" x14ac:dyDescent="0.3">
      <c r="A15" s="51" t="s">
        <v>30</v>
      </c>
      <c r="B15" s="51">
        <v>1</v>
      </c>
      <c r="C15" s="51">
        <v>23</v>
      </c>
      <c r="D15" s="51">
        <v>442</v>
      </c>
      <c r="E15" s="51" t="s">
        <v>198</v>
      </c>
      <c r="F15" s="51" t="s">
        <v>13</v>
      </c>
      <c r="G15" s="51" t="s">
        <v>190</v>
      </c>
      <c r="H15" s="51" t="s">
        <v>190</v>
      </c>
      <c r="I15" s="51" t="s">
        <v>100</v>
      </c>
      <c r="J15" s="51" t="s">
        <v>100</v>
      </c>
      <c r="K15" s="51" t="s">
        <v>100</v>
      </c>
      <c r="L15" s="51">
        <v>1</v>
      </c>
      <c r="M15" s="51" t="s">
        <v>102</v>
      </c>
      <c r="N15" s="51">
        <v>90</v>
      </c>
      <c r="P15" s="51" t="s">
        <v>100</v>
      </c>
      <c r="Q15" s="51" t="s">
        <v>191</v>
      </c>
      <c r="T15" s="51">
        <v>201605</v>
      </c>
      <c r="U15" s="51" t="s">
        <v>34</v>
      </c>
      <c r="V15" s="51">
        <v>0</v>
      </c>
      <c r="W15" s="6">
        <v>-2491.08</v>
      </c>
      <c r="AA15" s="51" t="s">
        <v>35</v>
      </c>
      <c r="AB15" s="51" t="s">
        <v>59</v>
      </c>
      <c r="AD15" s="51" t="s">
        <v>192</v>
      </c>
      <c r="AE15" s="51" t="s">
        <v>60</v>
      </c>
      <c r="AG15" s="51" t="s">
        <v>100</v>
      </c>
      <c r="AH15" s="51" t="s">
        <v>105</v>
      </c>
    </row>
    <row r="16" spans="1:34" x14ac:dyDescent="0.3">
      <c r="A16" s="51" t="s">
        <v>30</v>
      </c>
      <c r="B16" s="51">
        <v>1</v>
      </c>
      <c r="C16" s="51">
        <v>25</v>
      </c>
      <c r="D16" s="51">
        <v>440</v>
      </c>
      <c r="E16" s="51" t="s">
        <v>189</v>
      </c>
      <c r="F16" s="51" t="s">
        <v>5</v>
      </c>
      <c r="G16" s="51" t="s">
        <v>190</v>
      </c>
      <c r="H16" s="51" t="s">
        <v>190</v>
      </c>
      <c r="I16" s="51" t="s">
        <v>100</v>
      </c>
      <c r="J16" s="51" t="s">
        <v>100</v>
      </c>
      <c r="K16" s="51" t="s">
        <v>100</v>
      </c>
      <c r="L16" s="51">
        <v>1</v>
      </c>
      <c r="M16" s="51" t="s">
        <v>102</v>
      </c>
      <c r="N16" s="51">
        <v>90</v>
      </c>
      <c r="P16" s="51" t="s">
        <v>100</v>
      </c>
      <c r="Q16" s="51" t="s">
        <v>191</v>
      </c>
      <c r="T16" s="51">
        <v>201605</v>
      </c>
      <c r="U16" s="51" t="s">
        <v>34</v>
      </c>
      <c r="V16" s="51">
        <v>0</v>
      </c>
      <c r="W16" s="6">
        <v>-6606.97</v>
      </c>
      <c r="AA16" s="51" t="s">
        <v>35</v>
      </c>
      <c r="AB16" s="51" t="s">
        <v>59</v>
      </c>
      <c r="AD16" s="51" t="s">
        <v>192</v>
      </c>
      <c r="AE16" s="51" t="s">
        <v>60</v>
      </c>
      <c r="AG16" s="51" t="s">
        <v>100</v>
      </c>
      <c r="AH16" s="51" t="s">
        <v>105</v>
      </c>
    </row>
    <row r="17" spans="1:34" x14ac:dyDescent="0.3">
      <c r="A17" s="51" t="s">
        <v>30</v>
      </c>
      <c r="B17" s="51">
        <v>1</v>
      </c>
      <c r="C17" s="51">
        <v>25</v>
      </c>
      <c r="D17" s="51">
        <v>442</v>
      </c>
      <c r="E17" s="51" t="s">
        <v>193</v>
      </c>
      <c r="F17" s="51" t="s">
        <v>8</v>
      </c>
      <c r="G17" s="51" t="s">
        <v>190</v>
      </c>
      <c r="H17" s="51" t="s">
        <v>190</v>
      </c>
      <c r="I17" s="51" t="s">
        <v>100</v>
      </c>
      <c r="J17" s="51" t="s">
        <v>100</v>
      </c>
      <c r="K17" s="51" t="s">
        <v>100</v>
      </c>
      <c r="L17" s="51">
        <v>1</v>
      </c>
      <c r="M17" s="51" t="s">
        <v>102</v>
      </c>
      <c r="N17" s="51">
        <v>90</v>
      </c>
      <c r="P17" s="51" t="s">
        <v>100</v>
      </c>
      <c r="Q17" s="51" t="s">
        <v>191</v>
      </c>
      <c r="T17" s="51">
        <v>201605</v>
      </c>
      <c r="U17" s="51" t="s">
        <v>34</v>
      </c>
      <c r="V17" s="51">
        <v>0</v>
      </c>
      <c r="W17" s="6">
        <v>-608.03</v>
      </c>
      <c r="AA17" s="51" t="s">
        <v>35</v>
      </c>
      <c r="AB17" s="51" t="s">
        <v>59</v>
      </c>
      <c r="AD17" s="51" t="s">
        <v>192</v>
      </c>
      <c r="AE17" s="51" t="s">
        <v>60</v>
      </c>
      <c r="AG17" s="51" t="s">
        <v>100</v>
      </c>
      <c r="AH17" s="51" t="s">
        <v>105</v>
      </c>
    </row>
    <row r="18" spans="1:34" x14ac:dyDescent="0.3">
      <c r="A18" s="51" t="s">
        <v>30</v>
      </c>
      <c r="B18" s="51">
        <v>1</v>
      </c>
      <c r="C18" s="51">
        <v>25</v>
      </c>
      <c r="D18" s="51">
        <v>442</v>
      </c>
      <c r="E18" s="51" t="s">
        <v>194</v>
      </c>
      <c r="F18" s="51" t="s">
        <v>9</v>
      </c>
      <c r="G18" s="51" t="s">
        <v>190</v>
      </c>
      <c r="H18" s="51" t="s">
        <v>190</v>
      </c>
      <c r="I18" s="51" t="s">
        <v>100</v>
      </c>
      <c r="J18" s="51" t="s">
        <v>100</v>
      </c>
      <c r="K18" s="51" t="s">
        <v>100</v>
      </c>
      <c r="L18" s="51">
        <v>1</v>
      </c>
      <c r="M18" s="51" t="s">
        <v>102</v>
      </c>
      <c r="N18" s="51">
        <v>90</v>
      </c>
      <c r="P18" s="51" t="s">
        <v>100</v>
      </c>
      <c r="Q18" s="51" t="s">
        <v>191</v>
      </c>
      <c r="T18" s="51">
        <v>201605</v>
      </c>
      <c r="U18" s="51" t="s">
        <v>34</v>
      </c>
      <c r="V18" s="51">
        <v>0</v>
      </c>
      <c r="W18" s="6">
        <v>-1.54</v>
      </c>
      <c r="AA18" s="51" t="s">
        <v>35</v>
      </c>
      <c r="AB18" s="51" t="s">
        <v>59</v>
      </c>
      <c r="AD18" s="51" t="s">
        <v>192</v>
      </c>
      <c r="AE18" s="51" t="s">
        <v>60</v>
      </c>
      <c r="AG18" s="51" t="s">
        <v>100</v>
      </c>
      <c r="AH18" s="51" t="s">
        <v>105</v>
      </c>
    </row>
    <row r="19" spans="1:34" x14ac:dyDescent="0.3">
      <c r="A19" s="51" t="s">
        <v>30</v>
      </c>
      <c r="B19" s="51">
        <v>1</v>
      </c>
      <c r="C19" s="51">
        <v>25</v>
      </c>
      <c r="D19" s="51">
        <v>442</v>
      </c>
      <c r="E19" s="51" t="s">
        <v>195</v>
      </c>
      <c r="F19" s="51" t="s">
        <v>10</v>
      </c>
      <c r="G19" s="51" t="s">
        <v>190</v>
      </c>
      <c r="H19" s="51" t="s">
        <v>190</v>
      </c>
      <c r="I19" s="51" t="s">
        <v>100</v>
      </c>
      <c r="J19" s="51" t="s">
        <v>100</v>
      </c>
      <c r="K19" s="51" t="s">
        <v>100</v>
      </c>
      <c r="L19" s="51">
        <v>1</v>
      </c>
      <c r="M19" s="51" t="s">
        <v>102</v>
      </c>
      <c r="N19" s="51">
        <v>90</v>
      </c>
      <c r="P19" s="51" t="s">
        <v>100</v>
      </c>
      <c r="Q19" s="51" t="s">
        <v>191</v>
      </c>
      <c r="T19" s="51">
        <v>201605</v>
      </c>
      <c r="U19" s="51" t="s">
        <v>34</v>
      </c>
      <c r="V19" s="51">
        <v>0</v>
      </c>
      <c r="W19" s="6">
        <v>-1156.57</v>
      </c>
      <c r="AA19" s="51" t="s">
        <v>35</v>
      </c>
      <c r="AB19" s="51" t="s">
        <v>59</v>
      </c>
      <c r="AD19" s="51" t="s">
        <v>192</v>
      </c>
      <c r="AE19" s="51" t="s">
        <v>60</v>
      </c>
      <c r="AG19" s="51" t="s">
        <v>100</v>
      </c>
      <c r="AH19" s="51" t="s">
        <v>105</v>
      </c>
    </row>
    <row r="20" spans="1:34" x14ac:dyDescent="0.3">
      <c r="A20" s="51" t="s">
        <v>30</v>
      </c>
      <c r="B20" s="51">
        <v>1</v>
      </c>
      <c r="C20" s="51">
        <v>26</v>
      </c>
      <c r="D20" s="51">
        <v>440</v>
      </c>
      <c r="E20" s="51" t="s">
        <v>189</v>
      </c>
      <c r="F20" s="51" t="s">
        <v>5</v>
      </c>
      <c r="G20" s="51" t="s">
        <v>190</v>
      </c>
      <c r="H20" s="51" t="s">
        <v>190</v>
      </c>
      <c r="I20" s="51" t="s">
        <v>100</v>
      </c>
      <c r="J20" s="51" t="s">
        <v>100</v>
      </c>
      <c r="K20" s="51" t="s">
        <v>100</v>
      </c>
      <c r="L20" s="51">
        <v>1</v>
      </c>
      <c r="M20" s="51" t="s">
        <v>102</v>
      </c>
      <c r="N20" s="51">
        <v>90</v>
      </c>
      <c r="P20" s="51" t="s">
        <v>100</v>
      </c>
      <c r="Q20" s="51" t="s">
        <v>191</v>
      </c>
      <c r="T20" s="51">
        <v>201605</v>
      </c>
      <c r="U20" s="51" t="s">
        <v>34</v>
      </c>
      <c r="V20" s="51">
        <v>0</v>
      </c>
      <c r="W20" s="6">
        <v>-12274.36</v>
      </c>
      <c r="AA20" s="51" t="s">
        <v>35</v>
      </c>
      <c r="AB20" s="51" t="s">
        <v>59</v>
      </c>
      <c r="AD20" s="51" t="s">
        <v>192</v>
      </c>
      <c r="AE20" s="51" t="s">
        <v>60</v>
      </c>
      <c r="AG20" s="51" t="s">
        <v>100</v>
      </c>
      <c r="AH20" s="51" t="s">
        <v>105</v>
      </c>
    </row>
    <row r="21" spans="1:34" x14ac:dyDescent="0.3">
      <c r="A21" s="51" t="s">
        <v>30</v>
      </c>
      <c r="B21" s="51">
        <v>1</v>
      </c>
      <c r="C21" s="51">
        <v>26</v>
      </c>
      <c r="D21" s="51">
        <v>442</v>
      </c>
      <c r="E21" s="51" t="s">
        <v>193</v>
      </c>
      <c r="F21" s="51" t="s">
        <v>8</v>
      </c>
      <c r="G21" s="51" t="s">
        <v>190</v>
      </c>
      <c r="H21" s="51" t="s">
        <v>190</v>
      </c>
      <c r="I21" s="51" t="s">
        <v>100</v>
      </c>
      <c r="J21" s="51" t="s">
        <v>100</v>
      </c>
      <c r="K21" s="51" t="s">
        <v>100</v>
      </c>
      <c r="L21" s="51">
        <v>1</v>
      </c>
      <c r="M21" s="51" t="s">
        <v>102</v>
      </c>
      <c r="N21" s="51">
        <v>90</v>
      </c>
      <c r="P21" s="51" t="s">
        <v>100</v>
      </c>
      <c r="Q21" s="51" t="s">
        <v>191</v>
      </c>
      <c r="T21" s="51">
        <v>201605</v>
      </c>
      <c r="U21" s="51" t="s">
        <v>34</v>
      </c>
      <c r="V21" s="51">
        <v>0</v>
      </c>
      <c r="W21" s="6">
        <v>-1693.86</v>
      </c>
      <c r="AA21" s="51" t="s">
        <v>35</v>
      </c>
      <c r="AB21" s="51" t="s">
        <v>59</v>
      </c>
      <c r="AD21" s="51" t="s">
        <v>192</v>
      </c>
      <c r="AE21" s="51" t="s">
        <v>60</v>
      </c>
      <c r="AG21" s="51" t="s">
        <v>100</v>
      </c>
      <c r="AH21" s="51" t="s">
        <v>105</v>
      </c>
    </row>
    <row r="22" spans="1:34" x14ac:dyDescent="0.3">
      <c r="A22" s="51" t="s">
        <v>30</v>
      </c>
      <c r="B22" s="51">
        <v>1</v>
      </c>
      <c r="C22" s="51">
        <v>26</v>
      </c>
      <c r="D22" s="51">
        <v>442</v>
      </c>
      <c r="E22" s="51" t="s">
        <v>194</v>
      </c>
      <c r="F22" s="51" t="s">
        <v>9</v>
      </c>
      <c r="G22" s="51" t="s">
        <v>190</v>
      </c>
      <c r="H22" s="51" t="s">
        <v>190</v>
      </c>
      <c r="I22" s="51" t="s">
        <v>100</v>
      </c>
      <c r="J22" s="51" t="s">
        <v>100</v>
      </c>
      <c r="K22" s="51" t="s">
        <v>100</v>
      </c>
      <c r="L22" s="51">
        <v>1</v>
      </c>
      <c r="M22" s="51" t="s">
        <v>102</v>
      </c>
      <c r="N22" s="51">
        <v>90</v>
      </c>
      <c r="P22" s="51" t="s">
        <v>100</v>
      </c>
      <c r="Q22" s="51" t="s">
        <v>191</v>
      </c>
      <c r="T22" s="51">
        <v>201605</v>
      </c>
      <c r="U22" s="51" t="s">
        <v>34</v>
      </c>
      <c r="V22" s="51">
        <v>0</v>
      </c>
      <c r="W22" s="6">
        <v>-125.35</v>
      </c>
      <c r="AA22" s="51" t="s">
        <v>35</v>
      </c>
      <c r="AB22" s="51" t="s">
        <v>59</v>
      </c>
      <c r="AD22" s="51" t="s">
        <v>192</v>
      </c>
      <c r="AE22" s="51" t="s">
        <v>60</v>
      </c>
      <c r="AG22" s="51" t="s">
        <v>100</v>
      </c>
      <c r="AH22" s="51" t="s">
        <v>105</v>
      </c>
    </row>
    <row r="23" spans="1:34" x14ac:dyDescent="0.3">
      <c r="A23" s="51" t="s">
        <v>30</v>
      </c>
      <c r="B23" s="51">
        <v>1</v>
      </c>
      <c r="C23" s="51">
        <v>26</v>
      </c>
      <c r="D23" s="51">
        <v>442</v>
      </c>
      <c r="E23" s="51" t="s">
        <v>195</v>
      </c>
      <c r="F23" s="51" t="s">
        <v>10</v>
      </c>
      <c r="G23" s="51" t="s">
        <v>190</v>
      </c>
      <c r="H23" s="51" t="s">
        <v>190</v>
      </c>
      <c r="I23" s="51" t="s">
        <v>100</v>
      </c>
      <c r="J23" s="51" t="s">
        <v>100</v>
      </c>
      <c r="K23" s="51" t="s">
        <v>100</v>
      </c>
      <c r="L23" s="51">
        <v>1</v>
      </c>
      <c r="M23" s="51" t="s">
        <v>102</v>
      </c>
      <c r="N23" s="51">
        <v>90</v>
      </c>
      <c r="P23" s="51" t="s">
        <v>100</v>
      </c>
      <c r="Q23" s="51" t="s">
        <v>191</v>
      </c>
      <c r="T23" s="51">
        <v>201605</v>
      </c>
      <c r="U23" s="51" t="s">
        <v>34</v>
      </c>
      <c r="V23" s="51">
        <v>0</v>
      </c>
      <c r="W23" s="6">
        <v>-1566.17</v>
      </c>
      <c r="AA23" s="51" t="s">
        <v>35</v>
      </c>
      <c r="AB23" s="51" t="s">
        <v>59</v>
      </c>
      <c r="AD23" s="51" t="s">
        <v>192</v>
      </c>
      <c r="AE23" s="51" t="s">
        <v>60</v>
      </c>
      <c r="AG23" s="51" t="s">
        <v>100</v>
      </c>
      <c r="AH23" s="51" t="s">
        <v>105</v>
      </c>
    </row>
    <row r="24" spans="1:34" x14ac:dyDescent="0.3">
      <c r="A24" s="51" t="s">
        <v>30</v>
      </c>
      <c r="B24" s="51">
        <v>1</v>
      </c>
      <c r="C24" s="51">
        <v>26</v>
      </c>
      <c r="D24" s="51">
        <v>442</v>
      </c>
      <c r="E24" s="51" t="s">
        <v>196</v>
      </c>
      <c r="F24" s="51" t="s">
        <v>11</v>
      </c>
      <c r="G24" s="51" t="s">
        <v>190</v>
      </c>
      <c r="H24" s="51" t="s">
        <v>190</v>
      </c>
      <c r="I24" s="51" t="s">
        <v>100</v>
      </c>
      <c r="J24" s="51" t="s">
        <v>100</v>
      </c>
      <c r="K24" s="51" t="s">
        <v>100</v>
      </c>
      <c r="L24" s="51">
        <v>1</v>
      </c>
      <c r="M24" s="51" t="s">
        <v>102</v>
      </c>
      <c r="N24" s="51">
        <v>90</v>
      </c>
      <c r="P24" s="51" t="s">
        <v>100</v>
      </c>
      <c r="Q24" s="51" t="s">
        <v>191</v>
      </c>
      <c r="T24" s="51">
        <v>201605</v>
      </c>
      <c r="U24" s="51" t="s">
        <v>34</v>
      </c>
      <c r="V24" s="51">
        <v>0</v>
      </c>
      <c r="W24" s="6">
        <v>-481.8</v>
      </c>
      <c r="AA24" s="51" t="s">
        <v>35</v>
      </c>
      <c r="AB24" s="51" t="s">
        <v>59</v>
      </c>
      <c r="AD24" s="51" t="s">
        <v>192</v>
      </c>
      <c r="AE24" s="51" t="s">
        <v>60</v>
      </c>
      <c r="AG24" s="51" t="s">
        <v>100</v>
      </c>
      <c r="AH24" s="51" t="s">
        <v>105</v>
      </c>
    </row>
    <row r="25" spans="1:34" x14ac:dyDescent="0.3">
      <c r="A25" s="51" t="s">
        <v>30</v>
      </c>
      <c r="B25" s="51">
        <v>1</v>
      </c>
      <c r="C25" s="51">
        <v>26</v>
      </c>
      <c r="D25" s="51">
        <v>442</v>
      </c>
      <c r="E25" s="51" t="s">
        <v>197</v>
      </c>
      <c r="F25" s="51" t="s">
        <v>12</v>
      </c>
      <c r="G25" s="51" t="s">
        <v>190</v>
      </c>
      <c r="H25" s="51" t="s">
        <v>190</v>
      </c>
      <c r="I25" s="51" t="s">
        <v>100</v>
      </c>
      <c r="J25" s="51" t="s">
        <v>100</v>
      </c>
      <c r="K25" s="51" t="s">
        <v>100</v>
      </c>
      <c r="L25" s="51">
        <v>1</v>
      </c>
      <c r="M25" s="51" t="s">
        <v>102</v>
      </c>
      <c r="N25" s="51">
        <v>90</v>
      </c>
      <c r="P25" s="51" t="s">
        <v>100</v>
      </c>
      <c r="Q25" s="51" t="s">
        <v>191</v>
      </c>
      <c r="T25" s="51">
        <v>201605</v>
      </c>
      <c r="U25" s="51" t="s">
        <v>34</v>
      </c>
      <c r="V25" s="51">
        <v>0</v>
      </c>
      <c r="W25" s="6">
        <v>-85.43</v>
      </c>
      <c r="AA25" s="51" t="s">
        <v>35</v>
      </c>
      <c r="AB25" s="51" t="s">
        <v>59</v>
      </c>
      <c r="AD25" s="51" t="s">
        <v>192</v>
      </c>
      <c r="AE25" s="51" t="s">
        <v>60</v>
      </c>
      <c r="AG25" s="51" t="s">
        <v>100</v>
      </c>
      <c r="AH25" s="51" t="s">
        <v>105</v>
      </c>
    </row>
    <row r="26" spans="1:34" x14ac:dyDescent="0.3">
      <c r="A26" s="51" t="s">
        <v>30</v>
      </c>
      <c r="B26" s="51">
        <v>1</v>
      </c>
      <c r="C26" s="51">
        <v>27</v>
      </c>
      <c r="D26" s="51">
        <v>440</v>
      </c>
      <c r="E26" s="51" t="s">
        <v>189</v>
      </c>
      <c r="F26" s="51" t="s">
        <v>5</v>
      </c>
      <c r="G26" s="51" t="s">
        <v>190</v>
      </c>
      <c r="H26" s="51" t="s">
        <v>190</v>
      </c>
      <c r="I26" s="51" t="s">
        <v>100</v>
      </c>
      <c r="J26" s="51" t="s">
        <v>100</v>
      </c>
      <c r="K26" s="51" t="s">
        <v>100</v>
      </c>
      <c r="L26" s="51">
        <v>1</v>
      </c>
      <c r="M26" s="51" t="s">
        <v>102</v>
      </c>
      <c r="N26" s="51">
        <v>90</v>
      </c>
      <c r="P26" s="51" t="s">
        <v>100</v>
      </c>
      <c r="Q26" s="51" t="s">
        <v>191</v>
      </c>
      <c r="T26" s="51">
        <v>201605</v>
      </c>
      <c r="U26" s="51" t="s">
        <v>34</v>
      </c>
      <c r="V26" s="51">
        <v>0</v>
      </c>
      <c r="W26" s="6">
        <v>-1645.81</v>
      </c>
      <c r="AA26" s="51" t="s">
        <v>35</v>
      </c>
      <c r="AB26" s="51" t="s">
        <v>59</v>
      </c>
      <c r="AD26" s="51" t="s">
        <v>192</v>
      </c>
      <c r="AE26" s="51" t="s">
        <v>60</v>
      </c>
      <c r="AG26" s="51" t="s">
        <v>100</v>
      </c>
      <c r="AH26" s="51" t="s">
        <v>105</v>
      </c>
    </row>
    <row r="27" spans="1:34" x14ac:dyDescent="0.3">
      <c r="A27" s="51" t="s">
        <v>30</v>
      </c>
      <c r="B27" s="51">
        <v>1</v>
      </c>
      <c r="C27" s="51">
        <v>27</v>
      </c>
      <c r="D27" s="51">
        <v>442</v>
      </c>
      <c r="E27" s="51" t="s">
        <v>193</v>
      </c>
      <c r="F27" s="51" t="s">
        <v>8</v>
      </c>
      <c r="G27" s="51" t="s">
        <v>190</v>
      </c>
      <c r="H27" s="51" t="s">
        <v>190</v>
      </c>
      <c r="I27" s="51" t="s">
        <v>100</v>
      </c>
      <c r="J27" s="51" t="s">
        <v>100</v>
      </c>
      <c r="K27" s="51" t="s">
        <v>100</v>
      </c>
      <c r="L27" s="51">
        <v>1</v>
      </c>
      <c r="M27" s="51" t="s">
        <v>102</v>
      </c>
      <c r="N27" s="51">
        <v>90</v>
      </c>
      <c r="P27" s="51" t="s">
        <v>100</v>
      </c>
      <c r="Q27" s="51" t="s">
        <v>191</v>
      </c>
      <c r="T27" s="51">
        <v>201605</v>
      </c>
      <c r="U27" s="51" t="s">
        <v>34</v>
      </c>
      <c r="V27" s="51">
        <v>0</v>
      </c>
      <c r="W27" s="6">
        <v>-288.08</v>
      </c>
      <c r="AA27" s="51" t="s">
        <v>35</v>
      </c>
      <c r="AB27" s="51" t="s">
        <v>59</v>
      </c>
      <c r="AD27" s="51" t="s">
        <v>192</v>
      </c>
      <c r="AE27" s="51" t="s">
        <v>60</v>
      </c>
      <c r="AG27" s="51" t="s">
        <v>100</v>
      </c>
      <c r="AH27" s="51" t="s">
        <v>105</v>
      </c>
    </row>
    <row r="28" spans="1:34" x14ac:dyDescent="0.3">
      <c r="A28" s="51" t="s">
        <v>30</v>
      </c>
      <c r="B28" s="51">
        <v>1</v>
      </c>
      <c r="C28" s="51">
        <v>27</v>
      </c>
      <c r="D28" s="51">
        <v>442</v>
      </c>
      <c r="E28" s="51" t="s">
        <v>194</v>
      </c>
      <c r="F28" s="51" t="s">
        <v>9</v>
      </c>
      <c r="G28" s="51" t="s">
        <v>190</v>
      </c>
      <c r="H28" s="51" t="s">
        <v>190</v>
      </c>
      <c r="I28" s="51" t="s">
        <v>100</v>
      </c>
      <c r="J28" s="51" t="s">
        <v>100</v>
      </c>
      <c r="K28" s="51" t="s">
        <v>100</v>
      </c>
      <c r="L28" s="51">
        <v>1</v>
      </c>
      <c r="M28" s="51" t="s">
        <v>102</v>
      </c>
      <c r="N28" s="51">
        <v>90</v>
      </c>
      <c r="P28" s="51" t="s">
        <v>100</v>
      </c>
      <c r="Q28" s="51" t="s">
        <v>191</v>
      </c>
      <c r="T28" s="51">
        <v>201605</v>
      </c>
      <c r="U28" s="51" t="s">
        <v>34</v>
      </c>
      <c r="V28" s="51">
        <v>0</v>
      </c>
      <c r="W28" s="6">
        <v>-0.04</v>
      </c>
      <c r="AA28" s="51" t="s">
        <v>35</v>
      </c>
      <c r="AB28" s="51" t="s">
        <v>59</v>
      </c>
      <c r="AD28" s="51" t="s">
        <v>192</v>
      </c>
      <c r="AE28" s="51" t="s">
        <v>60</v>
      </c>
      <c r="AG28" s="51" t="s">
        <v>100</v>
      </c>
      <c r="AH28" s="51" t="s">
        <v>105</v>
      </c>
    </row>
    <row r="29" spans="1:34" x14ac:dyDescent="0.3">
      <c r="A29" s="51" t="s">
        <v>30</v>
      </c>
      <c r="B29" s="51">
        <v>1</v>
      </c>
      <c r="C29" s="51">
        <v>27</v>
      </c>
      <c r="D29" s="51">
        <v>442</v>
      </c>
      <c r="E29" s="51" t="s">
        <v>195</v>
      </c>
      <c r="F29" s="51" t="s">
        <v>10</v>
      </c>
      <c r="G29" s="51" t="s">
        <v>190</v>
      </c>
      <c r="H29" s="51" t="s">
        <v>190</v>
      </c>
      <c r="I29" s="51" t="s">
        <v>100</v>
      </c>
      <c r="J29" s="51" t="s">
        <v>100</v>
      </c>
      <c r="K29" s="51" t="s">
        <v>100</v>
      </c>
      <c r="L29" s="51">
        <v>1</v>
      </c>
      <c r="M29" s="51" t="s">
        <v>102</v>
      </c>
      <c r="N29" s="51">
        <v>90</v>
      </c>
      <c r="P29" s="51" t="s">
        <v>100</v>
      </c>
      <c r="Q29" s="51" t="s">
        <v>191</v>
      </c>
      <c r="T29" s="51">
        <v>201605</v>
      </c>
      <c r="U29" s="51" t="s">
        <v>34</v>
      </c>
      <c r="V29" s="51">
        <v>0</v>
      </c>
      <c r="W29" s="6">
        <v>-319.93</v>
      </c>
      <c r="AA29" s="51" t="s">
        <v>35</v>
      </c>
      <c r="AB29" s="51" t="s">
        <v>59</v>
      </c>
      <c r="AD29" s="51" t="s">
        <v>192</v>
      </c>
      <c r="AE29" s="51" t="s">
        <v>60</v>
      </c>
      <c r="AG29" s="51" t="s">
        <v>100</v>
      </c>
      <c r="AH29" s="51" t="s">
        <v>105</v>
      </c>
    </row>
    <row r="30" spans="1:34" x14ac:dyDescent="0.3">
      <c r="A30" s="51" t="s">
        <v>30</v>
      </c>
      <c r="B30" s="51">
        <v>1</v>
      </c>
      <c r="C30" s="51">
        <v>27</v>
      </c>
      <c r="D30" s="51">
        <v>442</v>
      </c>
      <c r="E30" s="51" t="s">
        <v>197</v>
      </c>
      <c r="F30" s="51" t="s">
        <v>12</v>
      </c>
      <c r="G30" s="51" t="s">
        <v>190</v>
      </c>
      <c r="H30" s="51" t="s">
        <v>190</v>
      </c>
      <c r="I30" s="51" t="s">
        <v>100</v>
      </c>
      <c r="J30" s="51" t="s">
        <v>100</v>
      </c>
      <c r="K30" s="51" t="s">
        <v>100</v>
      </c>
      <c r="L30" s="51">
        <v>1</v>
      </c>
      <c r="M30" s="51" t="s">
        <v>102</v>
      </c>
      <c r="N30" s="51">
        <v>90</v>
      </c>
      <c r="P30" s="51" t="s">
        <v>100</v>
      </c>
      <c r="Q30" s="51" t="s">
        <v>191</v>
      </c>
      <c r="T30" s="51">
        <v>201605</v>
      </c>
      <c r="U30" s="51" t="s">
        <v>34</v>
      </c>
      <c r="V30" s="51">
        <v>0</v>
      </c>
      <c r="W30" s="6">
        <v>-75.31</v>
      </c>
      <c r="AA30" s="51" t="s">
        <v>35</v>
      </c>
      <c r="AB30" s="51" t="s">
        <v>59</v>
      </c>
      <c r="AD30" s="51" t="s">
        <v>192</v>
      </c>
      <c r="AE30" s="51" t="s">
        <v>60</v>
      </c>
      <c r="AG30" s="51" t="s">
        <v>100</v>
      </c>
      <c r="AH30" s="51" t="s">
        <v>105</v>
      </c>
    </row>
    <row r="31" spans="1:34" x14ac:dyDescent="0.3">
      <c r="A31" s="51" t="s">
        <v>30</v>
      </c>
      <c r="B31" s="51">
        <v>1</v>
      </c>
      <c r="C31" s="51">
        <v>28</v>
      </c>
      <c r="D31" s="51">
        <v>440</v>
      </c>
      <c r="E31" s="51" t="s">
        <v>189</v>
      </c>
      <c r="F31" s="51" t="s">
        <v>5</v>
      </c>
      <c r="G31" s="51" t="s">
        <v>190</v>
      </c>
      <c r="H31" s="51" t="s">
        <v>190</v>
      </c>
      <c r="I31" s="51" t="s">
        <v>100</v>
      </c>
      <c r="J31" s="51" t="s">
        <v>100</v>
      </c>
      <c r="K31" s="51" t="s">
        <v>100</v>
      </c>
      <c r="L31" s="51">
        <v>1</v>
      </c>
      <c r="M31" s="51" t="s">
        <v>102</v>
      </c>
      <c r="N31" s="51">
        <v>90</v>
      </c>
      <c r="P31" s="51" t="s">
        <v>100</v>
      </c>
      <c r="Q31" s="51" t="s">
        <v>191</v>
      </c>
      <c r="T31" s="51">
        <v>201605</v>
      </c>
      <c r="U31" s="51" t="s">
        <v>34</v>
      </c>
      <c r="V31" s="51">
        <v>0</v>
      </c>
      <c r="W31" s="6">
        <v>-3969.91</v>
      </c>
      <c r="AA31" s="51" t="s">
        <v>35</v>
      </c>
      <c r="AB31" s="51" t="s">
        <v>59</v>
      </c>
      <c r="AD31" s="51" t="s">
        <v>192</v>
      </c>
      <c r="AE31" s="51" t="s">
        <v>60</v>
      </c>
      <c r="AG31" s="51" t="s">
        <v>100</v>
      </c>
      <c r="AH31" s="51" t="s">
        <v>105</v>
      </c>
    </row>
    <row r="32" spans="1:34" x14ac:dyDescent="0.3">
      <c r="A32" s="51" t="s">
        <v>30</v>
      </c>
      <c r="B32" s="51">
        <v>1</v>
      </c>
      <c r="C32" s="51">
        <v>28</v>
      </c>
      <c r="D32" s="51">
        <v>442</v>
      </c>
      <c r="E32" s="51" t="s">
        <v>193</v>
      </c>
      <c r="F32" s="51" t="s">
        <v>8</v>
      </c>
      <c r="G32" s="51" t="s">
        <v>190</v>
      </c>
      <c r="H32" s="51" t="s">
        <v>190</v>
      </c>
      <c r="I32" s="51" t="s">
        <v>100</v>
      </c>
      <c r="J32" s="51" t="s">
        <v>100</v>
      </c>
      <c r="K32" s="51" t="s">
        <v>100</v>
      </c>
      <c r="L32" s="51">
        <v>1</v>
      </c>
      <c r="M32" s="51" t="s">
        <v>102</v>
      </c>
      <c r="N32" s="51">
        <v>90</v>
      </c>
      <c r="P32" s="51" t="s">
        <v>100</v>
      </c>
      <c r="Q32" s="51" t="s">
        <v>191</v>
      </c>
      <c r="T32" s="51">
        <v>201605</v>
      </c>
      <c r="U32" s="51" t="s">
        <v>34</v>
      </c>
      <c r="V32" s="51">
        <v>0</v>
      </c>
      <c r="W32" s="6">
        <v>-779.26</v>
      </c>
      <c r="AA32" s="51" t="s">
        <v>35</v>
      </c>
      <c r="AB32" s="51" t="s">
        <v>59</v>
      </c>
      <c r="AD32" s="51" t="s">
        <v>192</v>
      </c>
      <c r="AE32" s="51" t="s">
        <v>60</v>
      </c>
      <c r="AG32" s="51" t="s">
        <v>100</v>
      </c>
      <c r="AH32" s="51" t="s">
        <v>105</v>
      </c>
    </row>
    <row r="33" spans="1:34" x14ac:dyDescent="0.3">
      <c r="A33" s="51" t="s">
        <v>30</v>
      </c>
      <c r="B33" s="51">
        <v>1</v>
      </c>
      <c r="C33" s="51">
        <v>28</v>
      </c>
      <c r="D33" s="51">
        <v>442</v>
      </c>
      <c r="E33" s="51" t="s">
        <v>194</v>
      </c>
      <c r="F33" s="51" t="s">
        <v>9</v>
      </c>
      <c r="G33" s="51" t="s">
        <v>190</v>
      </c>
      <c r="H33" s="51" t="s">
        <v>190</v>
      </c>
      <c r="I33" s="51" t="s">
        <v>100</v>
      </c>
      <c r="J33" s="51" t="s">
        <v>100</v>
      </c>
      <c r="K33" s="51" t="s">
        <v>100</v>
      </c>
      <c r="L33" s="51">
        <v>1</v>
      </c>
      <c r="M33" s="51" t="s">
        <v>102</v>
      </c>
      <c r="N33" s="51">
        <v>90</v>
      </c>
      <c r="P33" s="51" t="s">
        <v>100</v>
      </c>
      <c r="Q33" s="51" t="s">
        <v>191</v>
      </c>
      <c r="T33" s="51">
        <v>201605</v>
      </c>
      <c r="U33" s="51" t="s">
        <v>34</v>
      </c>
      <c r="V33" s="51">
        <v>0</v>
      </c>
      <c r="W33" s="6">
        <v>-29.36</v>
      </c>
      <c r="AA33" s="51" t="s">
        <v>35</v>
      </c>
      <c r="AB33" s="51" t="s">
        <v>59</v>
      </c>
      <c r="AD33" s="51" t="s">
        <v>192</v>
      </c>
      <c r="AE33" s="51" t="s">
        <v>60</v>
      </c>
      <c r="AG33" s="51" t="s">
        <v>100</v>
      </c>
      <c r="AH33" s="51" t="s">
        <v>105</v>
      </c>
    </row>
    <row r="34" spans="1:34" x14ac:dyDescent="0.3">
      <c r="A34" s="51" t="s">
        <v>30</v>
      </c>
      <c r="B34" s="51">
        <v>1</v>
      </c>
      <c r="C34" s="51">
        <v>28</v>
      </c>
      <c r="D34" s="51">
        <v>442</v>
      </c>
      <c r="E34" s="51" t="s">
        <v>195</v>
      </c>
      <c r="F34" s="51" t="s">
        <v>10</v>
      </c>
      <c r="G34" s="51" t="s">
        <v>190</v>
      </c>
      <c r="H34" s="51" t="s">
        <v>190</v>
      </c>
      <c r="I34" s="51" t="s">
        <v>100</v>
      </c>
      <c r="J34" s="51" t="s">
        <v>100</v>
      </c>
      <c r="K34" s="51" t="s">
        <v>100</v>
      </c>
      <c r="L34" s="51">
        <v>1</v>
      </c>
      <c r="M34" s="51" t="s">
        <v>102</v>
      </c>
      <c r="N34" s="51">
        <v>90</v>
      </c>
      <c r="P34" s="51" t="s">
        <v>100</v>
      </c>
      <c r="Q34" s="51" t="s">
        <v>191</v>
      </c>
      <c r="T34" s="51">
        <v>201605</v>
      </c>
      <c r="U34" s="51" t="s">
        <v>34</v>
      </c>
      <c r="V34" s="51">
        <v>0</v>
      </c>
      <c r="W34" s="6">
        <v>-560.29999999999995</v>
      </c>
      <c r="AA34" s="51" t="s">
        <v>35</v>
      </c>
      <c r="AB34" s="51" t="s">
        <v>59</v>
      </c>
      <c r="AD34" s="51" t="s">
        <v>192</v>
      </c>
      <c r="AE34" s="51" t="s">
        <v>60</v>
      </c>
      <c r="AG34" s="51" t="s">
        <v>100</v>
      </c>
      <c r="AH34" s="51" t="s">
        <v>105</v>
      </c>
    </row>
    <row r="35" spans="1:34" x14ac:dyDescent="0.3">
      <c r="A35" s="51" t="s">
        <v>30</v>
      </c>
      <c r="B35" s="51">
        <v>1</v>
      </c>
      <c r="C35" s="51">
        <v>28</v>
      </c>
      <c r="D35" s="51">
        <v>442</v>
      </c>
      <c r="E35" s="51" t="s">
        <v>196</v>
      </c>
      <c r="F35" s="51" t="s">
        <v>11</v>
      </c>
      <c r="G35" s="51" t="s">
        <v>190</v>
      </c>
      <c r="H35" s="51" t="s">
        <v>190</v>
      </c>
      <c r="I35" s="51" t="s">
        <v>100</v>
      </c>
      <c r="J35" s="51" t="s">
        <v>100</v>
      </c>
      <c r="K35" s="51" t="s">
        <v>100</v>
      </c>
      <c r="L35" s="51">
        <v>1</v>
      </c>
      <c r="M35" s="51" t="s">
        <v>102</v>
      </c>
      <c r="N35" s="51">
        <v>90</v>
      </c>
      <c r="P35" s="51" t="s">
        <v>100</v>
      </c>
      <c r="Q35" s="51" t="s">
        <v>191</v>
      </c>
      <c r="T35" s="51">
        <v>201605</v>
      </c>
      <c r="U35" s="51" t="s">
        <v>34</v>
      </c>
      <c r="V35" s="51">
        <v>0</v>
      </c>
      <c r="W35" s="6">
        <v>-71.84</v>
      </c>
      <c r="AA35" s="51" t="s">
        <v>35</v>
      </c>
      <c r="AB35" s="51" t="s">
        <v>59</v>
      </c>
      <c r="AD35" s="51" t="s">
        <v>192</v>
      </c>
      <c r="AE35" s="51" t="s">
        <v>60</v>
      </c>
      <c r="AG35" s="51" t="s">
        <v>100</v>
      </c>
      <c r="AH35" s="51" t="s">
        <v>105</v>
      </c>
    </row>
    <row r="36" spans="1:34" x14ac:dyDescent="0.3">
      <c r="A36" s="51" t="s">
        <v>30</v>
      </c>
      <c r="B36" s="51">
        <v>1</v>
      </c>
      <c r="C36" s="51" t="s">
        <v>199</v>
      </c>
      <c r="D36" s="51">
        <v>440</v>
      </c>
      <c r="E36" s="51" t="s">
        <v>189</v>
      </c>
      <c r="F36" s="51" t="s">
        <v>5</v>
      </c>
      <c r="G36" s="51" t="s">
        <v>190</v>
      </c>
      <c r="H36" s="51" t="s">
        <v>190</v>
      </c>
      <c r="I36" s="51" t="s">
        <v>100</v>
      </c>
      <c r="J36" s="51" t="s">
        <v>100</v>
      </c>
      <c r="K36" s="51" t="s">
        <v>100</v>
      </c>
      <c r="L36" s="51">
        <v>1</v>
      </c>
      <c r="M36" s="51" t="s">
        <v>102</v>
      </c>
      <c r="N36" s="51">
        <v>90</v>
      </c>
      <c r="P36" s="51" t="s">
        <v>100</v>
      </c>
      <c r="Q36" s="51" t="s">
        <v>191</v>
      </c>
      <c r="T36" s="51">
        <v>201605</v>
      </c>
      <c r="U36" s="51" t="s">
        <v>34</v>
      </c>
      <c r="V36" s="51">
        <v>0</v>
      </c>
      <c r="W36" s="6">
        <v>-3621.86</v>
      </c>
      <c r="AA36" s="51" t="s">
        <v>35</v>
      </c>
      <c r="AB36" s="51" t="s">
        <v>59</v>
      </c>
      <c r="AD36" s="51" t="s">
        <v>192</v>
      </c>
      <c r="AE36" s="51" t="s">
        <v>60</v>
      </c>
      <c r="AG36" s="51" t="s">
        <v>100</v>
      </c>
      <c r="AH36" s="51" t="s">
        <v>105</v>
      </c>
    </row>
    <row r="37" spans="1:34" x14ac:dyDescent="0.3">
      <c r="A37" s="51" t="s">
        <v>30</v>
      </c>
      <c r="B37" s="51">
        <v>1</v>
      </c>
      <c r="C37" s="51" t="s">
        <v>199</v>
      </c>
      <c r="D37" s="51">
        <v>442</v>
      </c>
      <c r="E37" s="51" t="s">
        <v>193</v>
      </c>
      <c r="F37" s="51" t="s">
        <v>8</v>
      </c>
      <c r="G37" s="51" t="s">
        <v>190</v>
      </c>
      <c r="H37" s="51" t="s">
        <v>190</v>
      </c>
      <c r="I37" s="51" t="s">
        <v>100</v>
      </c>
      <c r="J37" s="51" t="s">
        <v>100</v>
      </c>
      <c r="K37" s="51" t="s">
        <v>100</v>
      </c>
      <c r="L37" s="51">
        <v>1</v>
      </c>
      <c r="M37" s="51" t="s">
        <v>102</v>
      </c>
      <c r="N37" s="51">
        <v>90</v>
      </c>
      <c r="P37" s="51" t="s">
        <v>100</v>
      </c>
      <c r="Q37" s="51" t="s">
        <v>191</v>
      </c>
      <c r="T37" s="51">
        <v>201605</v>
      </c>
      <c r="U37" s="51" t="s">
        <v>34</v>
      </c>
      <c r="V37" s="51">
        <v>0</v>
      </c>
      <c r="W37" s="6">
        <v>-1253.08</v>
      </c>
      <c r="AA37" s="51" t="s">
        <v>35</v>
      </c>
      <c r="AB37" s="51" t="s">
        <v>59</v>
      </c>
      <c r="AD37" s="51" t="s">
        <v>192</v>
      </c>
      <c r="AE37" s="51" t="s">
        <v>60</v>
      </c>
      <c r="AG37" s="51" t="s">
        <v>100</v>
      </c>
      <c r="AH37" s="51" t="s">
        <v>105</v>
      </c>
    </row>
    <row r="38" spans="1:34" x14ac:dyDescent="0.3">
      <c r="A38" s="51" t="s">
        <v>30</v>
      </c>
      <c r="B38" s="51">
        <v>1</v>
      </c>
      <c r="C38" s="51" t="s">
        <v>199</v>
      </c>
      <c r="D38" s="51">
        <v>442</v>
      </c>
      <c r="E38" s="51" t="s">
        <v>194</v>
      </c>
      <c r="F38" s="51" t="s">
        <v>9</v>
      </c>
      <c r="G38" s="51" t="s">
        <v>190</v>
      </c>
      <c r="H38" s="51" t="s">
        <v>190</v>
      </c>
      <c r="I38" s="51" t="s">
        <v>100</v>
      </c>
      <c r="J38" s="51" t="s">
        <v>100</v>
      </c>
      <c r="K38" s="51" t="s">
        <v>100</v>
      </c>
      <c r="L38" s="51">
        <v>1</v>
      </c>
      <c r="M38" s="51" t="s">
        <v>102</v>
      </c>
      <c r="N38" s="51">
        <v>90</v>
      </c>
      <c r="P38" s="51" t="s">
        <v>100</v>
      </c>
      <c r="Q38" s="51" t="s">
        <v>191</v>
      </c>
      <c r="T38" s="51">
        <v>201605</v>
      </c>
      <c r="U38" s="51" t="s">
        <v>34</v>
      </c>
      <c r="V38" s="51">
        <v>0</v>
      </c>
      <c r="W38" s="6">
        <v>-97.44</v>
      </c>
      <c r="AA38" s="51" t="s">
        <v>35</v>
      </c>
      <c r="AB38" s="51" t="s">
        <v>59</v>
      </c>
      <c r="AD38" s="51" t="s">
        <v>192</v>
      </c>
      <c r="AE38" s="51" t="s">
        <v>60</v>
      </c>
      <c r="AG38" s="51" t="s">
        <v>100</v>
      </c>
      <c r="AH38" s="51" t="s">
        <v>105</v>
      </c>
    </row>
    <row r="39" spans="1:34" x14ac:dyDescent="0.3">
      <c r="A39" s="51" t="s">
        <v>30</v>
      </c>
      <c r="B39" s="51">
        <v>1</v>
      </c>
      <c r="C39" s="51" t="s">
        <v>199</v>
      </c>
      <c r="D39" s="51">
        <v>442</v>
      </c>
      <c r="E39" s="51" t="s">
        <v>195</v>
      </c>
      <c r="F39" s="51" t="s">
        <v>10</v>
      </c>
      <c r="G39" s="51" t="s">
        <v>190</v>
      </c>
      <c r="H39" s="51" t="s">
        <v>190</v>
      </c>
      <c r="I39" s="51" t="s">
        <v>100</v>
      </c>
      <c r="J39" s="51" t="s">
        <v>100</v>
      </c>
      <c r="K39" s="51" t="s">
        <v>100</v>
      </c>
      <c r="L39" s="51">
        <v>1</v>
      </c>
      <c r="M39" s="51" t="s">
        <v>102</v>
      </c>
      <c r="N39" s="51">
        <v>90</v>
      </c>
      <c r="P39" s="51" t="s">
        <v>100</v>
      </c>
      <c r="Q39" s="51" t="s">
        <v>191</v>
      </c>
      <c r="T39" s="51">
        <v>201605</v>
      </c>
      <c r="U39" s="51" t="s">
        <v>34</v>
      </c>
      <c r="V39" s="51">
        <v>0</v>
      </c>
      <c r="W39" s="6">
        <v>-1478.29</v>
      </c>
      <c r="AA39" s="51" t="s">
        <v>35</v>
      </c>
      <c r="AB39" s="51" t="s">
        <v>59</v>
      </c>
      <c r="AD39" s="51" t="s">
        <v>192</v>
      </c>
      <c r="AE39" s="51" t="s">
        <v>60</v>
      </c>
      <c r="AG39" s="51" t="s">
        <v>100</v>
      </c>
      <c r="AH39" s="51" t="s">
        <v>105</v>
      </c>
    </row>
    <row r="40" spans="1:34" x14ac:dyDescent="0.3">
      <c r="A40" s="51" t="s">
        <v>30</v>
      </c>
      <c r="B40" s="51">
        <v>1</v>
      </c>
      <c r="C40" s="51" t="s">
        <v>199</v>
      </c>
      <c r="D40" s="51">
        <v>442</v>
      </c>
      <c r="E40" s="51" t="s">
        <v>196</v>
      </c>
      <c r="F40" s="51" t="s">
        <v>11</v>
      </c>
      <c r="G40" s="51" t="s">
        <v>190</v>
      </c>
      <c r="H40" s="51" t="s">
        <v>190</v>
      </c>
      <c r="I40" s="51" t="s">
        <v>100</v>
      </c>
      <c r="J40" s="51" t="s">
        <v>100</v>
      </c>
      <c r="K40" s="51" t="s">
        <v>100</v>
      </c>
      <c r="L40" s="51">
        <v>1</v>
      </c>
      <c r="M40" s="51" t="s">
        <v>102</v>
      </c>
      <c r="N40" s="51">
        <v>90</v>
      </c>
      <c r="P40" s="51" t="s">
        <v>100</v>
      </c>
      <c r="Q40" s="51" t="s">
        <v>191</v>
      </c>
      <c r="T40" s="51">
        <v>201605</v>
      </c>
      <c r="U40" s="51" t="s">
        <v>34</v>
      </c>
      <c r="V40" s="51">
        <v>0</v>
      </c>
      <c r="W40" s="6">
        <v>-1840.31</v>
      </c>
      <c r="AA40" s="51" t="s">
        <v>35</v>
      </c>
      <c r="AB40" s="51" t="s">
        <v>59</v>
      </c>
      <c r="AD40" s="51" t="s">
        <v>192</v>
      </c>
      <c r="AE40" s="51" t="s">
        <v>60</v>
      </c>
      <c r="AG40" s="51" t="s">
        <v>100</v>
      </c>
      <c r="AH40" s="51" t="s">
        <v>105</v>
      </c>
    </row>
    <row r="41" spans="1:34" x14ac:dyDescent="0.3">
      <c r="A41" s="51" t="s">
        <v>30</v>
      </c>
      <c r="B41" s="51">
        <v>1</v>
      </c>
      <c r="C41" s="51" t="s">
        <v>199</v>
      </c>
      <c r="D41" s="51">
        <v>442</v>
      </c>
      <c r="E41" s="51" t="s">
        <v>197</v>
      </c>
      <c r="F41" s="51" t="s">
        <v>12</v>
      </c>
      <c r="G41" s="51" t="s">
        <v>190</v>
      </c>
      <c r="H41" s="51" t="s">
        <v>190</v>
      </c>
      <c r="I41" s="51" t="s">
        <v>100</v>
      </c>
      <c r="J41" s="51" t="s">
        <v>100</v>
      </c>
      <c r="K41" s="51" t="s">
        <v>100</v>
      </c>
      <c r="L41" s="51">
        <v>1</v>
      </c>
      <c r="M41" s="51" t="s">
        <v>102</v>
      </c>
      <c r="N41" s="51">
        <v>90</v>
      </c>
      <c r="P41" s="51" t="s">
        <v>100</v>
      </c>
      <c r="Q41" s="51" t="s">
        <v>191</v>
      </c>
      <c r="T41" s="51">
        <v>201605</v>
      </c>
      <c r="U41" s="51" t="s">
        <v>34</v>
      </c>
      <c r="V41" s="51">
        <v>0</v>
      </c>
      <c r="W41" s="6">
        <v>-981.3</v>
      </c>
      <c r="AA41" s="51" t="s">
        <v>35</v>
      </c>
      <c r="AB41" s="51" t="s">
        <v>59</v>
      </c>
      <c r="AD41" s="51" t="s">
        <v>192</v>
      </c>
      <c r="AE41" s="51" t="s">
        <v>60</v>
      </c>
      <c r="AG41" s="51" t="s">
        <v>100</v>
      </c>
      <c r="AH41" s="51" t="s">
        <v>105</v>
      </c>
    </row>
    <row r="42" spans="1:34" x14ac:dyDescent="0.3">
      <c r="A42" s="51" t="s">
        <v>30</v>
      </c>
      <c r="B42" s="51">
        <v>1</v>
      </c>
      <c r="C42" s="51" t="s">
        <v>199</v>
      </c>
      <c r="D42" s="51">
        <v>442</v>
      </c>
      <c r="E42" s="51" t="s">
        <v>198</v>
      </c>
      <c r="F42" s="51" t="s">
        <v>13</v>
      </c>
      <c r="G42" s="51" t="s">
        <v>190</v>
      </c>
      <c r="H42" s="51" t="s">
        <v>190</v>
      </c>
      <c r="I42" s="51" t="s">
        <v>100</v>
      </c>
      <c r="J42" s="51" t="s">
        <v>100</v>
      </c>
      <c r="K42" s="51" t="s">
        <v>100</v>
      </c>
      <c r="L42" s="51">
        <v>1</v>
      </c>
      <c r="M42" s="51" t="s">
        <v>102</v>
      </c>
      <c r="N42" s="51">
        <v>90</v>
      </c>
      <c r="P42" s="51" t="s">
        <v>100</v>
      </c>
      <c r="Q42" s="51" t="s">
        <v>191</v>
      </c>
      <c r="T42" s="51">
        <v>201605</v>
      </c>
      <c r="U42" s="51" t="s">
        <v>34</v>
      </c>
      <c r="V42" s="51">
        <v>0</v>
      </c>
      <c r="W42" s="6">
        <v>-3462.59</v>
      </c>
      <c r="AA42" s="51" t="s">
        <v>35</v>
      </c>
      <c r="AB42" s="51" t="s">
        <v>59</v>
      </c>
      <c r="AD42" s="51" t="s">
        <v>192</v>
      </c>
      <c r="AE42" s="51" t="s">
        <v>60</v>
      </c>
      <c r="AG42" s="51" t="s">
        <v>100</v>
      </c>
      <c r="AH42" s="51" t="s">
        <v>105</v>
      </c>
    </row>
    <row r="43" spans="1:34" x14ac:dyDescent="0.3">
      <c r="A43" s="51" t="s">
        <v>30</v>
      </c>
      <c r="B43" s="51">
        <v>1</v>
      </c>
      <c r="C43" s="51" t="s">
        <v>200</v>
      </c>
      <c r="D43" s="51">
        <v>440</v>
      </c>
      <c r="E43" s="51" t="s">
        <v>189</v>
      </c>
      <c r="F43" s="51" t="s">
        <v>5</v>
      </c>
      <c r="G43" s="51" t="s">
        <v>190</v>
      </c>
      <c r="H43" s="51" t="s">
        <v>190</v>
      </c>
      <c r="I43" s="51" t="s">
        <v>100</v>
      </c>
      <c r="J43" s="51" t="s">
        <v>100</v>
      </c>
      <c r="K43" s="51" t="s">
        <v>100</v>
      </c>
      <c r="L43" s="51">
        <v>1</v>
      </c>
      <c r="M43" s="51" t="s">
        <v>102</v>
      </c>
      <c r="N43" s="51">
        <v>90</v>
      </c>
      <c r="P43" s="51" t="s">
        <v>100</v>
      </c>
      <c r="Q43" s="51" t="s">
        <v>191</v>
      </c>
      <c r="T43" s="51">
        <v>201605</v>
      </c>
      <c r="U43" s="51" t="s">
        <v>34</v>
      </c>
      <c r="V43" s="51">
        <v>0</v>
      </c>
      <c r="W43" s="6">
        <v>-2794.28</v>
      </c>
      <c r="AA43" s="51" t="s">
        <v>35</v>
      </c>
      <c r="AB43" s="51" t="s">
        <v>59</v>
      </c>
      <c r="AD43" s="51" t="s">
        <v>192</v>
      </c>
      <c r="AE43" s="51" t="s">
        <v>60</v>
      </c>
      <c r="AG43" s="51" t="s">
        <v>100</v>
      </c>
      <c r="AH43" s="51" t="s">
        <v>105</v>
      </c>
    </row>
    <row r="44" spans="1:34" x14ac:dyDescent="0.3">
      <c r="A44" s="51" t="s">
        <v>30</v>
      </c>
      <c r="B44" s="51">
        <v>1</v>
      </c>
      <c r="C44" s="51" t="s">
        <v>200</v>
      </c>
      <c r="D44" s="51">
        <v>442</v>
      </c>
      <c r="E44" s="51" t="s">
        <v>193</v>
      </c>
      <c r="F44" s="51" t="s">
        <v>8</v>
      </c>
      <c r="G44" s="51" t="s">
        <v>190</v>
      </c>
      <c r="H44" s="51" t="s">
        <v>190</v>
      </c>
      <c r="I44" s="51" t="s">
        <v>100</v>
      </c>
      <c r="J44" s="51" t="s">
        <v>100</v>
      </c>
      <c r="K44" s="51" t="s">
        <v>100</v>
      </c>
      <c r="L44" s="51">
        <v>1</v>
      </c>
      <c r="M44" s="51" t="s">
        <v>102</v>
      </c>
      <c r="N44" s="51">
        <v>90</v>
      </c>
      <c r="P44" s="51" t="s">
        <v>100</v>
      </c>
      <c r="Q44" s="51" t="s">
        <v>191</v>
      </c>
      <c r="T44" s="51">
        <v>201605</v>
      </c>
      <c r="U44" s="51" t="s">
        <v>34</v>
      </c>
      <c r="V44" s="51">
        <v>0</v>
      </c>
      <c r="W44" s="6">
        <v>-1655.78</v>
      </c>
      <c r="AA44" s="51" t="s">
        <v>35</v>
      </c>
      <c r="AB44" s="51" t="s">
        <v>59</v>
      </c>
      <c r="AD44" s="51" t="s">
        <v>192</v>
      </c>
      <c r="AE44" s="51" t="s">
        <v>60</v>
      </c>
      <c r="AG44" s="51" t="s">
        <v>100</v>
      </c>
      <c r="AH44" s="51" t="s">
        <v>105</v>
      </c>
    </row>
    <row r="45" spans="1:34" x14ac:dyDescent="0.3">
      <c r="A45" s="51" t="s">
        <v>30</v>
      </c>
      <c r="B45" s="51">
        <v>1</v>
      </c>
      <c r="C45" s="51" t="s">
        <v>200</v>
      </c>
      <c r="D45" s="51">
        <v>442</v>
      </c>
      <c r="E45" s="51" t="s">
        <v>194</v>
      </c>
      <c r="F45" s="51" t="s">
        <v>9</v>
      </c>
      <c r="G45" s="51" t="s">
        <v>190</v>
      </c>
      <c r="H45" s="51" t="s">
        <v>190</v>
      </c>
      <c r="I45" s="51" t="s">
        <v>100</v>
      </c>
      <c r="J45" s="51" t="s">
        <v>100</v>
      </c>
      <c r="K45" s="51" t="s">
        <v>100</v>
      </c>
      <c r="L45" s="51">
        <v>1</v>
      </c>
      <c r="M45" s="51" t="s">
        <v>102</v>
      </c>
      <c r="N45" s="51">
        <v>90</v>
      </c>
      <c r="P45" s="51" t="s">
        <v>100</v>
      </c>
      <c r="Q45" s="51" t="s">
        <v>191</v>
      </c>
      <c r="T45" s="51">
        <v>201605</v>
      </c>
      <c r="U45" s="51" t="s">
        <v>34</v>
      </c>
      <c r="V45" s="51">
        <v>0</v>
      </c>
      <c r="W45" s="6">
        <v>-79.81</v>
      </c>
      <c r="AA45" s="51" t="s">
        <v>35</v>
      </c>
      <c r="AB45" s="51" t="s">
        <v>59</v>
      </c>
      <c r="AD45" s="51" t="s">
        <v>192</v>
      </c>
      <c r="AE45" s="51" t="s">
        <v>60</v>
      </c>
      <c r="AG45" s="51" t="s">
        <v>100</v>
      </c>
      <c r="AH45" s="51" t="s">
        <v>105</v>
      </c>
    </row>
    <row r="46" spans="1:34" x14ac:dyDescent="0.3">
      <c r="A46" s="51" t="s">
        <v>30</v>
      </c>
      <c r="B46" s="51">
        <v>1</v>
      </c>
      <c r="C46" s="51" t="s">
        <v>200</v>
      </c>
      <c r="D46" s="51">
        <v>442</v>
      </c>
      <c r="E46" s="51" t="s">
        <v>195</v>
      </c>
      <c r="F46" s="51" t="s">
        <v>10</v>
      </c>
      <c r="G46" s="51" t="s">
        <v>190</v>
      </c>
      <c r="H46" s="51" t="s">
        <v>190</v>
      </c>
      <c r="I46" s="51" t="s">
        <v>100</v>
      </c>
      <c r="J46" s="51" t="s">
        <v>100</v>
      </c>
      <c r="K46" s="51" t="s">
        <v>100</v>
      </c>
      <c r="L46" s="51">
        <v>1</v>
      </c>
      <c r="M46" s="51" t="s">
        <v>102</v>
      </c>
      <c r="N46" s="51">
        <v>90</v>
      </c>
      <c r="P46" s="51" t="s">
        <v>100</v>
      </c>
      <c r="Q46" s="51" t="s">
        <v>191</v>
      </c>
      <c r="T46" s="51">
        <v>201605</v>
      </c>
      <c r="U46" s="51" t="s">
        <v>34</v>
      </c>
      <c r="V46" s="51">
        <v>0</v>
      </c>
      <c r="W46" s="6">
        <v>-1379.7</v>
      </c>
      <c r="AA46" s="51" t="s">
        <v>35</v>
      </c>
      <c r="AB46" s="51" t="s">
        <v>59</v>
      </c>
      <c r="AD46" s="51" t="s">
        <v>192</v>
      </c>
      <c r="AE46" s="51" t="s">
        <v>60</v>
      </c>
      <c r="AG46" s="51" t="s">
        <v>100</v>
      </c>
      <c r="AH46" s="51" t="s">
        <v>105</v>
      </c>
    </row>
    <row r="47" spans="1:34" x14ac:dyDescent="0.3">
      <c r="A47" s="51" t="s">
        <v>30</v>
      </c>
      <c r="B47" s="51">
        <v>1</v>
      </c>
      <c r="C47" s="51" t="s">
        <v>200</v>
      </c>
      <c r="D47" s="51">
        <v>442</v>
      </c>
      <c r="E47" s="51" t="s">
        <v>196</v>
      </c>
      <c r="F47" s="51" t="s">
        <v>11</v>
      </c>
      <c r="G47" s="51" t="s">
        <v>190</v>
      </c>
      <c r="H47" s="51" t="s">
        <v>190</v>
      </c>
      <c r="I47" s="51" t="s">
        <v>100</v>
      </c>
      <c r="J47" s="51" t="s">
        <v>100</v>
      </c>
      <c r="K47" s="51" t="s">
        <v>100</v>
      </c>
      <c r="L47" s="51">
        <v>1</v>
      </c>
      <c r="M47" s="51" t="s">
        <v>102</v>
      </c>
      <c r="N47" s="51">
        <v>90</v>
      </c>
      <c r="P47" s="51" t="s">
        <v>100</v>
      </c>
      <c r="Q47" s="51" t="s">
        <v>191</v>
      </c>
      <c r="T47" s="51">
        <v>201605</v>
      </c>
      <c r="U47" s="51" t="s">
        <v>34</v>
      </c>
      <c r="V47" s="51">
        <v>0</v>
      </c>
      <c r="W47" s="6">
        <v>-971.92</v>
      </c>
      <c r="AA47" s="51" t="s">
        <v>35</v>
      </c>
      <c r="AB47" s="51" t="s">
        <v>59</v>
      </c>
      <c r="AD47" s="51" t="s">
        <v>192</v>
      </c>
      <c r="AE47" s="51" t="s">
        <v>60</v>
      </c>
      <c r="AG47" s="51" t="s">
        <v>100</v>
      </c>
      <c r="AH47" s="51" t="s">
        <v>105</v>
      </c>
    </row>
    <row r="48" spans="1:34" x14ac:dyDescent="0.3">
      <c r="A48" s="51" t="s">
        <v>30</v>
      </c>
      <c r="B48" s="51">
        <v>1</v>
      </c>
      <c r="C48" s="51" t="s">
        <v>200</v>
      </c>
      <c r="D48" s="51">
        <v>442</v>
      </c>
      <c r="E48" s="51" t="s">
        <v>197</v>
      </c>
      <c r="F48" s="51" t="s">
        <v>12</v>
      </c>
      <c r="G48" s="51" t="s">
        <v>190</v>
      </c>
      <c r="H48" s="51" t="s">
        <v>190</v>
      </c>
      <c r="I48" s="51" t="s">
        <v>100</v>
      </c>
      <c r="J48" s="51" t="s">
        <v>100</v>
      </c>
      <c r="K48" s="51" t="s">
        <v>100</v>
      </c>
      <c r="L48" s="51">
        <v>1</v>
      </c>
      <c r="M48" s="51" t="s">
        <v>102</v>
      </c>
      <c r="N48" s="51">
        <v>90</v>
      </c>
      <c r="P48" s="51" t="s">
        <v>100</v>
      </c>
      <c r="Q48" s="51" t="s">
        <v>191</v>
      </c>
      <c r="T48" s="51">
        <v>201605</v>
      </c>
      <c r="U48" s="51" t="s">
        <v>34</v>
      </c>
      <c r="V48" s="51">
        <v>0</v>
      </c>
      <c r="W48" s="6">
        <v>-5970.78</v>
      </c>
      <c r="AA48" s="51" t="s">
        <v>35</v>
      </c>
      <c r="AB48" s="51" t="s">
        <v>59</v>
      </c>
      <c r="AD48" s="51" t="s">
        <v>192</v>
      </c>
      <c r="AE48" s="51" t="s">
        <v>60</v>
      </c>
      <c r="AG48" s="51" t="s">
        <v>100</v>
      </c>
      <c r="AH48" s="51" t="s">
        <v>105</v>
      </c>
    </row>
    <row r="49" spans="1:34" x14ac:dyDescent="0.3">
      <c r="A49" s="51" t="s">
        <v>30</v>
      </c>
      <c r="B49" s="51">
        <v>1</v>
      </c>
      <c r="C49" s="51" t="s">
        <v>200</v>
      </c>
      <c r="D49" s="51">
        <v>442</v>
      </c>
      <c r="E49" s="51" t="s">
        <v>198</v>
      </c>
      <c r="F49" s="51" t="s">
        <v>13</v>
      </c>
      <c r="G49" s="51" t="s">
        <v>190</v>
      </c>
      <c r="H49" s="51" t="s">
        <v>190</v>
      </c>
      <c r="I49" s="51" t="s">
        <v>100</v>
      </c>
      <c r="J49" s="51" t="s">
        <v>100</v>
      </c>
      <c r="K49" s="51" t="s">
        <v>100</v>
      </c>
      <c r="L49" s="51">
        <v>1</v>
      </c>
      <c r="M49" s="51" t="s">
        <v>102</v>
      </c>
      <c r="N49" s="51">
        <v>90</v>
      </c>
      <c r="P49" s="51" t="s">
        <v>100</v>
      </c>
      <c r="Q49" s="51" t="s">
        <v>191</v>
      </c>
      <c r="T49" s="51">
        <v>201605</v>
      </c>
      <c r="U49" s="51" t="s">
        <v>34</v>
      </c>
      <c r="V49" s="51">
        <v>0</v>
      </c>
      <c r="W49" s="6">
        <v>-1266.9000000000001</v>
      </c>
      <c r="AA49" s="51" t="s">
        <v>35</v>
      </c>
      <c r="AB49" s="51" t="s">
        <v>59</v>
      </c>
      <c r="AD49" s="51" t="s">
        <v>192</v>
      </c>
      <c r="AE49" s="51" t="s">
        <v>60</v>
      </c>
      <c r="AG49" s="51" t="s">
        <v>100</v>
      </c>
      <c r="AH49" s="51" t="s">
        <v>105</v>
      </c>
    </row>
    <row r="50" spans="1:34" x14ac:dyDescent="0.3">
      <c r="A50" s="51" t="s">
        <v>30</v>
      </c>
      <c r="B50" s="51">
        <v>1</v>
      </c>
      <c r="C50" s="51" t="s">
        <v>201</v>
      </c>
      <c r="D50" s="51">
        <v>440</v>
      </c>
      <c r="E50" s="51" t="s">
        <v>189</v>
      </c>
      <c r="F50" s="51" t="s">
        <v>5</v>
      </c>
      <c r="G50" s="51" t="s">
        <v>190</v>
      </c>
      <c r="H50" s="51" t="s">
        <v>190</v>
      </c>
      <c r="I50" s="51" t="s">
        <v>100</v>
      </c>
      <c r="J50" s="51" t="s">
        <v>100</v>
      </c>
      <c r="K50" s="51" t="s">
        <v>100</v>
      </c>
      <c r="L50" s="51">
        <v>1</v>
      </c>
      <c r="M50" s="51" t="s">
        <v>102</v>
      </c>
      <c r="N50" s="51">
        <v>90</v>
      </c>
      <c r="P50" s="51" t="s">
        <v>100</v>
      </c>
      <c r="Q50" s="51" t="s">
        <v>191</v>
      </c>
      <c r="T50" s="51">
        <v>201605</v>
      </c>
      <c r="U50" s="51" t="s">
        <v>34</v>
      </c>
      <c r="V50" s="51">
        <v>0</v>
      </c>
      <c r="W50" s="6">
        <v>-4689.76</v>
      </c>
      <c r="AA50" s="51" t="s">
        <v>35</v>
      </c>
      <c r="AB50" s="51" t="s">
        <v>59</v>
      </c>
      <c r="AD50" s="51" t="s">
        <v>192</v>
      </c>
      <c r="AE50" s="51" t="s">
        <v>60</v>
      </c>
      <c r="AG50" s="51" t="s">
        <v>100</v>
      </c>
      <c r="AH50" s="51" t="s">
        <v>105</v>
      </c>
    </row>
    <row r="51" spans="1:34" x14ac:dyDescent="0.3">
      <c r="A51" s="51" t="s">
        <v>30</v>
      </c>
      <c r="B51" s="51">
        <v>1</v>
      </c>
      <c r="C51" s="51" t="s">
        <v>201</v>
      </c>
      <c r="D51" s="51">
        <v>442</v>
      </c>
      <c r="E51" s="51" t="s">
        <v>193</v>
      </c>
      <c r="F51" s="51" t="s">
        <v>8</v>
      </c>
      <c r="G51" s="51" t="s">
        <v>190</v>
      </c>
      <c r="H51" s="51" t="s">
        <v>190</v>
      </c>
      <c r="I51" s="51" t="s">
        <v>100</v>
      </c>
      <c r="J51" s="51" t="s">
        <v>100</v>
      </c>
      <c r="K51" s="51" t="s">
        <v>100</v>
      </c>
      <c r="L51" s="51">
        <v>1</v>
      </c>
      <c r="M51" s="51" t="s">
        <v>102</v>
      </c>
      <c r="N51" s="51">
        <v>90</v>
      </c>
      <c r="P51" s="51" t="s">
        <v>100</v>
      </c>
      <c r="Q51" s="51" t="s">
        <v>191</v>
      </c>
      <c r="T51" s="51">
        <v>201605</v>
      </c>
      <c r="U51" s="51" t="s">
        <v>34</v>
      </c>
      <c r="V51" s="51">
        <v>0</v>
      </c>
      <c r="W51" s="6">
        <v>-874.47</v>
      </c>
      <c r="AA51" s="51" t="s">
        <v>35</v>
      </c>
      <c r="AB51" s="51" t="s">
        <v>59</v>
      </c>
      <c r="AD51" s="51" t="s">
        <v>192</v>
      </c>
      <c r="AE51" s="51" t="s">
        <v>60</v>
      </c>
      <c r="AG51" s="51" t="s">
        <v>100</v>
      </c>
      <c r="AH51" s="51" t="s">
        <v>105</v>
      </c>
    </row>
    <row r="52" spans="1:34" x14ac:dyDescent="0.3">
      <c r="A52" s="51" t="s">
        <v>30</v>
      </c>
      <c r="B52" s="51">
        <v>1</v>
      </c>
      <c r="C52" s="51" t="s">
        <v>201</v>
      </c>
      <c r="D52" s="51">
        <v>442</v>
      </c>
      <c r="E52" s="51" t="s">
        <v>194</v>
      </c>
      <c r="F52" s="51" t="s">
        <v>9</v>
      </c>
      <c r="G52" s="51" t="s">
        <v>190</v>
      </c>
      <c r="H52" s="51" t="s">
        <v>190</v>
      </c>
      <c r="I52" s="51" t="s">
        <v>100</v>
      </c>
      <c r="J52" s="51" t="s">
        <v>100</v>
      </c>
      <c r="K52" s="51" t="s">
        <v>100</v>
      </c>
      <c r="L52" s="51">
        <v>1</v>
      </c>
      <c r="M52" s="51" t="s">
        <v>102</v>
      </c>
      <c r="N52" s="51">
        <v>90</v>
      </c>
      <c r="P52" s="51" t="s">
        <v>100</v>
      </c>
      <c r="Q52" s="51" t="s">
        <v>191</v>
      </c>
      <c r="T52" s="51">
        <v>201605</v>
      </c>
      <c r="U52" s="51" t="s">
        <v>34</v>
      </c>
      <c r="V52" s="51">
        <v>0</v>
      </c>
      <c r="W52" s="6">
        <v>-37.35</v>
      </c>
      <c r="AA52" s="51" t="s">
        <v>35</v>
      </c>
      <c r="AB52" s="51" t="s">
        <v>59</v>
      </c>
      <c r="AD52" s="51" t="s">
        <v>192</v>
      </c>
      <c r="AE52" s="51" t="s">
        <v>60</v>
      </c>
      <c r="AG52" s="51" t="s">
        <v>100</v>
      </c>
      <c r="AH52" s="51" t="s">
        <v>105</v>
      </c>
    </row>
    <row r="53" spans="1:34" x14ac:dyDescent="0.3">
      <c r="A53" s="51" t="s">
        <v>30</v>
      </c>
      <c r="B53" s="51">
        <v>1</v>
      </c>
      <c r="C53" s="51" t="s">
        <v>201</v>
      </c>
      <c r="D53" s="51">
        <v>442</v>
      </c>
      <c r="E53" s="51" t="s">
        <v>195</v>
      </c>
      <c r="F53" s="51" t="s">
        <v>10</v>
      </c>
      <c r="G53" s="51" t="s">
        <v>190</v>
      </c>
      <c r="H53" s="51" t="s">
        <v>190</v>
      </c>
      <c r="I53" s="51" t="s">
        <v>100</v>
      </c>
      <c r="J53" s="51" t="s">
        <v>100</v>
      </c>
      <c r="K53" s="51" t="s">
        <v>100</v>
      </c>
      <c r="L53" s="51">
        <v>1</v>
      </c>
      <c r="M53" s="51" t="s">
        <v>102</v>
      </c>
      <c r="N53" s="51">
        <v>90</v>
      </c>
      <c r="P53" s="51" t="s">
        <v>100</v>
      </c>
      <c r="Q53" s="51" t="s">
        <v>191</v>
      </c>
      <c r="T53" s="51">
        <v>201605</v>
      </c>
      <c r="U53" s="51" t="s">
        <v>34</v>
      </c>
      <c r="V53" s="51">
        <v>0</v>
      </c>
      <c r="W53" s="6">
        <v>-973.19</v>
      </c>
      <c r="AA53" s="51" t="s">
        <v>35</v>
      </c>
      <c r="AB53" s="51" t="s">
        <v>59</v>
      </c>
      <c r="AD53" s="51" t="s">
        <v>192</v>
      </c>
      <c r="AE53" s="51" t="s">
        <v>60</v>
      </c>
      <c r="AG53" s="51" t="s">
        <v>100</v>
      </c>
      <c r="AH53" s="51" t="s">
        <v>105</v>
      </c>
    </row>
    <row r="54" spans="1:34" x14ac:dyDescent="0.3">
      <c r="A54" s="51" t="s">
        <v>30</v>
      </c>
      <c r="B54" s="51">
        <v>1</v>
      </c>
      <c r="C54" s="51" t="s">
        <v>201</v>
      </c>
      <c r="D54" s="51">
        <v>442</v>
      </c>
      <c r="E54" s="51" t="s">
        <v>196</v>
      </c>
      <c r="F54" s="51" t="s">
        <v>11</v>
      </c>
      <c r="G54" s="51" t="s">
        <v>190</v>
      </c>
      <c r="H54" s="51" t="s">
        <v>190</v>
      </c>
      <c r="I54" s="51" t="s">
        <v>100</v>
      </c>
      <c r="J54" s="51" t="s">
        <v>100</v>
      </c>
      <c r="K54" s="51" t="s">
        <v>100</v>
      </c>
      <c r="L54" s="51">
        <v>1</v>
      </c>
      <c r="M54" s="51" t="s">
        <v>102</v>
      </c>
      <c r="N54" s="51">
        <v>90</v>
      </c>
      <c r="P54" s="51" t="s">
        <v>100</v>
      </c>
      <c r="Q54" s="51" t="s">
        <v>191</v>
      </c>
      <c r="T54" s="51">
        <v>201605</v>
      </c>
      <c r="U54" s="51" t="s">
        <v>34</v>
      </c>
      <c r="V54" s="51">
        <v>0</v>
      </c>
      <c r="W54" s="6">
        <v>-163.09</v>
      </c>
      <c r="AA54" s="51" t="s">
        <v>35</v>
      </c>
      <c r="AB54" s="51" t="s">
        <v>59</v>
      </c>
      <c r="AD54" s="51" t="s">
        <v>192</v>
      </c>
      <c r="AE54" s="51" t="s">
        <v>60</v>
      </c>
      <c r="AG54" s="51" t="s">
        <v>100</v>
      </c>
      <c r="AH54" s="51" t="s">
        <v>105</v>
      </c>
    </row>
    <row r="55" spans="1:34" x14ac:dyDescent="0.3">
      <c r="A55" s="51" t="s">
        <v>30</v>
      </c>
      <c r="B55" s="51">
        <v>1</v>
      </c>
      <c r="C55" s="51" t="s">
        <v>201</v>
      </c>
      <c r="D55" s="51">
        <v>442</v>
      </c>
      <c r="E55" s="51" t="s">
        <v>197</v>
      </c>
      <c r="F55" s="51" t="s">
        <v>12</v>
      </c>
      <c r="G55" s="51" t="s">
        <v>190</v>
      </c>
      <c r="H55" s="51" t="s">
        <v>190</v>
      </c>
      <c r="I55" s="51" t="s">
        <v>100</v>
      </c>
      <c r="J55" s="51" t="s">
        <v>100</v>
      </c>
      <c r="K55" s="51" t="s">
        <v>100</v>
      </c>
      <c r="L55" s="51">
        <v>1</v>
      </c>
      <c r="M55" s="51" t="s">
        <v>102</v>
      </c>
      <c r="N55" s="51">
        <v>90</v>
      </c>
      <c r="P55" s="51" t="s">
        <v>100</v>
      </c>
      <c r="Q55" s="51" t="s">
        <v>191</v>
      </c>
      <c r="T55" s="51">
        <v>201605</v>
      </c>
      <c r="U55" s="51" t="s">
        <v>34</v>
      </c>
      <c r="V55" s="51">
        <v>0</v>
      </c>
      <c r="W55" s="6">
        <v>-1803.92</v>
      </c>
      <c r="AA55" s="51" t="s">
        <v>35</v>
      </c>
      <c r="AB55" s="51" t="s">
        <v>59</v>
      </c>
      <c r="AD55" s="51" t="s">
        <v>192</v>
      </c>
      <c r="AE55" s="51" t="s">
        <v>60</v>
      </c>
      <c r="AG55" s="51" t="s">
        <v>100</v>
      </c>
      <c r="AH55" s="51" t="s">
        <v>105</v>
      </c>
    </row>
    <row r="56" spans="1:34" x14ac:dyDescent="0.3">
      <c r="A56" s="51" t="s">
        <v>30</v>
      </c>
      <c r="B56" s="51">
        <v>1</v>
      </c>
      <c r="C56" s="51" t="s">
        <v>202</v>
      </c>
      <c r="D56" s="51">
        <v>440</v>
      </c>
      <c r="E56" s="51" t="s">
        <v>189</v>
      </c>
      <c r="F56" s="51" t="s">
        <v>5</v>
      </c>
      <c r="G56" s="51" t="s">
        <v>190</v>
      </c>
      <c r="H56" s="51" t="s">
        <v>190</v>
      </c>
      <c r="I56" s="51" t="s">
        <v>100</v>
      </c>
      <c r="J56" s="51" t="s">
        <v>100</v>
      </c>
      <c r="K56" s="51" t="s">
        <v>100</v>
      </c>
      <c r="L56" s="51">
        <v>1</v>
      </c>
      <c r="M56" s="51" t="s">
        <v>102</v>
      </c>
      <c r="N56" s="51">
        <v>90</v>
      </c>
      <c r="P56" s="51" t="s">
        <v>100</v>
      </c>
      <c r="Q56" s="51" t="s">
        <v>191</v>
      </c>
      <c r="T56" s="51">
        <v>201605</v>
      </c>
      <c r="U56" s="51" t="s">
        <v>34</v>
      </c>
      <c r="V56" s="51">
        <v>0</v>
      </c>
      <c r="W56" s="6">
        <v>-4876.53</v>
      </c>
      <c r="AA56" s="51" t="s">
        <v>35</v>
      </c>
      <c r="AB56" s="51" t="s">
        <v>59</v>
      </c>
      <c r="AD56" s="51" t="s">
        <v>192</v>
      </c>
      <c r="AE56" s="51" t="s">
        <v>60</v>
      </c>
      <c r="AG56" s="51" t="s">
        <v>100</v>
      </c>
      <c r="AH56" s="51" t="s">
        <v>105</v>
      </c>
    </row>
    <row r="57" spans="1:34" x14ac:dyDescent="0.3">
      <c r="A57" s="51" t="s">
        <v>30</v>
      </c>
      <c r="B57" s="51">
        <v>1</v>
      </c>
      <c r="C57" s="51" t="s">
        <v>202</v>
      </c>
      <c r="D57" s="51">
        <v>442</v>
      </c>
      <c r="E57" s="51" t="s">
        <v>193</v>
      </c>
      <c r="F57" s="51" t="s">
        <v>8</v>
      </c>
      <c r="G57" s="51" t="s">
        <v>190</v>
      </c>
      <c r="H57" s="51" t="s">
        <v>190</v>
      </c>
      <c r="I57" s="51" t="s">
        <v>100</v>
      </c>
      <c r="J57" s="51" t="s">
        <v>100</v>
      </c>
      <c r="K57" s="51" t="s">
        <v>100</v>
      </c>
      <c r="L57" s="51">
        <v>1</v>
      </c>
      <c r="M57" s="51" t="s">
        <v>102</v>
      </c>
      <c r="N57" s="51">
        <v>90</v>
      </c>
      <c r="P57" s="51" t="s">
        <v>100</v>
      </c>
      <c r="Q57" s="51" t="s">
        <v>191</v>
      </c>
      <c r="T57" s="51">
        <v>201605</v>
      </c>
      <c r="U57" s="51" t="s">
        <v>34</v>
      </c>
      <c r="V57" s="51">
        <v>0</v>
      </c>
      <c r="W57" s="6">
        <v>-3595.11</v>
      </c>
      <c r="AA57" s="51" t="s">
        <v>35</v>
      </c>
      <c r="AB57" s="51" t="s">
        <v>59</v>
      </c>
      <c r="AD57" s="51" t="s">
        <v>192</v>
      </c>
      <c r="AE57" s="51" t="s">
        <v>60</v>
      </c>
      <c r="AG57" s="51" t="s">
        <v>100</v>
      </c>
      <c r="AH57" s="51" t="s">
        <v>105</v>
      </c>
    </row>
    <row r="58" spans="1:34" x14ac:dyDescent="0.3">
      <c r="A58" s="51" t="s">
        <v>30</v>
      </c>
      <c r="B58" s="51">
        <v>1</v>
      </c>
      <c r="C58" s="51" t="s">
        <v>202</v>
      </c>
      <c r="D58" s="51">
        <v>442</v>
      </c>
      <c r="E58" s="51" t="s">
        <v>194</v>
      </c>
      <c r="F58" s="51" t="s">
        <v>9</v>
      </c>
      <c r="G58" s="51" t="s">
        <v>190</v>
      </c>
      <c r="H58" s="51" t="s">
        <v>190</v>
      </c>
      <c r="I58" s="51" t="s">
        <v>100</v>
      </c>
      <c r="J58" s="51" t="s">
        <v>100</v>
      </c>
      <c r="K58" s="51" t="s">
        <v>100</v>
      </c>
      <c r="L58" s="51">
        <v>1</v>
      </c>
      <c r="M58" s="51" t="s">
        <v>102</v>
      </c>
      <c r="N58" s="51">
        <v>90</v>
      </c>
      <c r="P58" s="51" t="s">
        <v>100</v>
      </c>
      <c r="Q58" s="51" t="s">
        <v>191</v>
      </c>
      <c r="T58" s="51">
        <v>201605</v>
      </c>
      <c r="U58" s="51" t="s">
        <v>34</v>
      </c>
      <c r="V58" s="51">
        <v>0</v>
      </c>
      <c r="W58" s="6">
        <v>-158.81</v>
      </c>
      <c r="AA58" s="51" t="s">
        <v>35</v>
      </c>
      <c r="AB58" s="51" t="s">
        <v>59</v>
      </c>
      <c r="AD58" s="51" t="s">
        <v>192</v>
      </c>
      <c r="AE58" s="51" t="s">
        <v>60</v>
      </c>
      <c r="AG58" s="51" t="s">
        <v>100</v>
      </c>
      <c r="AH58" s="51" t="s">
        <v>105</v>
      </c>
    </row>
    <row r="59" spans="1:34" x14ac:dyDescent="0.3">
      <c r="A59" s="51" t="s">
        <v>30</v>
      </c>
      <c r="B59" s="51">
        <v>1</v>
      </c>
      <c r="C59" s="51" t="s">
        <v>202</v>
      </c>
      <c r="D59" s="51">
        <v>442</v>
      </c>
      <c r="E59" s="51" t="s">
        <v>195</v>
      </c>
      <c r="F59" s="51" t="s">
        <v>10</v>
      </c>
      <c r="G59" s="51" t="s">
        <v>190</v>
      </c>
      <c r="H59" s="51" t="s">
        <v>190</v>
      </c>
      <c r="I59" s="51" t="s">
        <v>100</v>
      </c>
      <c r="J59" s="51" t="s">
        <v>100</v>
      </c>
      <c r="K59" s="51" t="s">
        <v>100</v>
      </c>
      <c r="L59" s="51">
        <v>1</v>
      </c>
      <c r="M59" s="51" t="s">
        <v>102</v>
      </c>
      <c r="N59" s="51">
        <v>90</v>
      </c>
      <c r="P59" s="51" t="s">
        <v>100</v>
      </c>
      <c r="Q59" s="51" t="s">
        <v>191</v>
      </c>
      <c r="T59" s="51">
        <v>201605</v>
      </c>
      <c r="U59" s="51" t="s">
        <v>34</v>
      </c>
      <c r="V59" s="51">
        <v>0</v>
      </c>
      <c r="W59" s="6">
        <v>-5688.54</v>
      </c>
      <c r="AA59" s="51" t="s">
        <v>35</v>
      </c>
      <c r="AB59" s="51" t="s">
        <v>59</v>
      </c>
      <c r="AD59" s="51" t="s">
        <v>192</v>
      </c>
      <c r="AE59" s="51" t="s">
        <v>60</v>
      </c>
      <c r="AG59" s="51" t="s">
        <v>100</v>
      </c>
      <c r="AH59" s="51" t="s">
        <v>105</v>
      </c>
    </row>
    <row r="60" spans="1:34" x14ac:dyDescent="0.3">
      <c r="A60" s="51" t="s">
        <v>30</v>
      </c>
      <c r="B60" s="51">
        <v>1</v>
      </c>
      <c r="C60" s="51" t="s">
        <v>202</v>
      </c>
      <c r="D60" s="51">
        <v>442</v>
      </c>
      <c r="E60" s="51" t="s">
        <v>196</v>
      </c>
      <c r="F60" s="51" t="s">
        <v>11</v>
      </c>
      <c r="G60" s="51" t="s">
        <v>190</v>
      </c>
      <c r="H60" s="51" t="s">
        <v>190</v>
      </c>
      <c r="I60" s="51" t="s">
        <v>100</v>
      </c>
      <c r="J60" s="51" t="s">
        <v>100</v>
      </c>
      <c r="K60" s="51" t="s">
        <v>100</v>
      </c>
      <c r="L60" s="51">
        <v>1</v>
      </c>
      <c r="M60" s="51" t="s">
        <v>102</v>
      </c>
      <c r="N60" s="51">
        <v>90</v>
      </c>
      <c r="P60" s="51" t="s">
        <v>100</v>
      </c>
      <c r="Q60" s="51" t="s">
        <v>191</v>
      </c>
      <c r="T60" s="51">
        <v>201605</v>
      </c>
      <c r="U60" s="51" t="s">
        <v>34</v>
      </c>
      <c r="V60" s="51">
        <v>0</v>
      </c>
      <c r="W60" s="6">
        <v>-257.93</v>
      </c>
      <c r="AA60" s="51" t="s">
        <v>35</v>
      </c>
      <c r="AB60" s="51" t="s">
        <v>59</v>
      </c>
      <c r="AD60" s="51" t="s">
        <v>192</v>
      </c>
      <c r="AE60" s="51" t="s">
        <v>60</v>
      </c>
      <c r="AG60" s="51" t="s">
        <v>100</v>
      </c>
      <c r="AH60" s="51" t="s">
        <v>105</v>
      </c>
    </row>
    <row r="61" spans="1:34" x14ac:dyDescent="0.3">
      <c r="A61" s="51" t="s">
        <v>30</v>
      </c>
      <c r="B61" s="51">
        <v>1</v>
      </c>
      <c r="C61" s="51" t="s">
        <v>203</v>
      </c>
      <c r="D61" s="51">
        <v>440</v>
      </c>
      <c r="E61" s="51" t="s">
        <v>189</v>
      </c>
      <c r="F61" s="51" t="s">
        <v>5</v>
      </c>
      <c r="G61" s="51" t="s">
        <v>190</v>
      </c>
      <c r="H61" s="51" t="s">
        <v>190</v>
      </c>
      <c r="I61" s="51" t="s">
        <v>100</v>
      </c>
      <c r="J61" s="51" t="s">
        <v>100</v>
      </c>
      <c r="K61" s="51" t="s">
        <v>100</v>
      </c>
      <c r="L61" s="51">
        <v>1</v>
      </c>
      <c r="M61" s="51" t="s">
        <v>102</v>
      </c>
      <c r="N61" s="51">
        <v>90</v>
      </c>
      <c r="P61" s="51" t="s">
        <v>100</v>
      </c>
      <c r="Q61" s="51" t="s">
        <v>191</v>
      </c>
      <c r="T61" s="51">
        <v>201605</v>
      </c>
      <c r="U61" s="51" t="s">
        <v>34</v>
      </c>
      <c r="V61" s="51">
        <v>0</v>
      </c>
      <c r="W61" s="6">
        <v>-12409.44</v>
      </c>
      <c r="AA61" s="51" t="s">
        <v>35</v>
      </c>
      <c r="AB61" s="51" t="s">
        <v>59</v>
      </c>
      <c r="AD61" s="51" t="s">
        <v>192</v>
      </c>
      <c r="AE61" s="51" t="s">
        <v>60</v>
      </c>
      <c r="AG61" s="51" t="s">
        <v>100</v>
      </c>
      <c r="AH61" s="51" t="s">
        <v>105</v>
      </c>
    </row>
    <row r="62" spans="1:34" x14ac:dyDescent="0.3">
      <c r="A62" s="51" t="s">
        <v>30</v>
      </c>
      <c r="B62" s="51">
        <v>1</v>
      </c>
      <c r="C62" s="51" t="s">
        <v>203</v>
      </c>
      <c r="D62" s="51">
        <v>442</v>
      </c>
      <c r="E62" s="51" t="s">
        <v>193</v>
      </c>
      <c r="F62" s="51" t="s">
        <v>8</v>
      </c>
      <c r="G62" s="51" t="s">
        <v>190</v>
      </c>
      <c r="H62" s="51" t="s">
        <v>190</v>
      </c>
      <c r="I62" s="51" t="s">
        <v>100</v>
      </c>
      <c r="J62" s="51" t="s">
        <v>100</v>
      </c>
      <c r="K62" s="51" t="s">
        <v>100</v>
      </c>
      <c r="L62" s="51">
        <v>1</v>
      </c>
      <c r="M62" s="51" t="s">
        <v>102</v>
      </c>
      <c r="N62" s="51">
        <v>90</v>
      </c>
      <c r="P62" s="51" t="s">
        <v>100</v>
      </c>
      <c r="Q62" s="51" t="s">
        <v>191</v>
      </c>
      <c r="T62" s="51">
        <v>201605</v>
      </c>
      <c r="U62" s="51" t="s">
        <v>34</v>
      </c>
      <c r="V62" s="51">
        <v>0</v>
      </c>
      <c r="W62" s="6">
        <v>-4942.37</v>
      </c>
      <c r="AA62" s="51" t="s">
        <v>35</v>
      </c>
      <c r="AB62" s="51" t="s">
        <v>59</v>
      </c>
      <c r="AD62" s="51" t="s">
        <v>192</v>
      </c>
      <c r="AE62" s="51" t="s">
        <v>60</v>
      </c>
      <c r="AG62" s="51" t="s">
        <v>100</v>
      </c>
      <c r="AH62" s="51" t="s">
        <v>105</v>
      </c>
    </row>
    <row r="63" spans="1:34" x14ac:dyDescent="0.3">
      <c r="A63" s="51" t="s">
        <v>30</v>
      </c>
      <c r="B63" s="51">
        <v>1</v>
      </c>
      <c r="C63" s="51" t="s">
        <v>203</v>
      </c>
      <c r="D63" s="51">
        <v>442</v>
      </c>
      <c r="E63" s="51" t="s">
        <v>194</v>
      </c>
      <c r="F63" s="51" t="s">
        <v>9</v>
      </c>
      <c r="G63" s="51" t="s">
        <v>190</v>
      </c>
      <c r="H63" s="51" t="s">
        <v>190</v>
      </c>
      <c r="I63" s="51" t="s">
        <v>100</v>
      </c>
      <c r="J63" s="51" t="s">
        <v>100</v>
      </c>
      <c r="K63" s="51" t="s">
        <v>100</v>
      </c>
      <c r="L63" s="51">
        <v>1</v>
      </c>
      <c r="M63" s="51" t="s">
        <v>102</v>
      </c>
      <c r="N63" s="51">
        <v>90</v>
      </c>
      <c r="P63" s="51" t="s">
        <v>100</v>
      </c>
      <c r="Q63" s="51" t="s">
        <v>191</v>
      </c>
      <c r="T63" s="51">
        <v>201605</v>
      </c>
      <c r="U63" s="51" t="s">
        <v>34</v>
      </c>
      <c r="V63" s="51">
        <v>0</v>
      </c>
      <c r="W63" s="6">
        <v>-97.42</v>
      </c>
      <c r="AA63" s="51" t="s">
        <v>35</v>
      </c>
      <c r="AB63" s="51" t="s">
        <v>59</v>
      </c>
      <c r="AD63" s="51" t="s">
        <v>192</v>
      </c>
      <c r="AE63" s="51" t="s">
        <v>60</v>
      </c>
      <c r="AG63" s="51" t="s">
        <v>100</v>
      </c>
      <c r="AH63" s="51" t="s">
        <v>105</v>
      </c>
    </row>
    <row r="64" spans="1:34" x14ac:dyDescent="0.3">
      <c r="A64" s="51" t="s">
        <v>30</v>
      </c>
      <c r="B64" s="51">
        <v>1</v>
      </c>
      <c r="C64" s="51" t="s">
        <v>203</v>
      </c>
      <c r="D64" s="51">
        <v>442</v>
      </c>
      <c r="E64" s="51" t="s">
        <v>195</v>
      </c>
      <c r="F64" s="51" t="s">
        <v>10</v>
      </c>
      <c r="G64" s="51" t="s">
        <v>190</v>
      </c>
      <c r="H64" s="51" t="s">
        <v>190</v>
      </c>
      <c r="I64" s="51" t="s">
        <v>100</v>
      </c>
      <c r="J64" s="51" t="s">
        <v>100</v>
      </c>
      <c r="K64" s="51" t="s">
        <v>100</v>
      </c>
      <c r="L64" s="51">
        <v>1</v>
      </c>
      <c r="M64" s="51" t="s">
        <v>102</v>
      </c>
      <c r="N64" s="51">
        <v>90</v>
      </c>
      <c r="P64" s="51" t="s">
        <v>100</v>
      </c>
      <c r="Q64" s="51" t="s">
        <v>191</v>
      </c>
      <c r="T64" s="51">
        <v>201605</v>
      </c>
      <c r="U64" s="51" t="s">
        <v>34</v>
      </c>
      <c r="V64" s="51">
        <v>0</v>
      </c>
      <c r="W64" s="6">
        <v>-6675.05</v>
      </c>
      <c r="AA64" s="51" t="s">
        <v>35</v>
      </c>
      <c r="AB64" s="51" t="s">
        <v>59</v>
      </c>
      <c r="AD64" s="51" t="s">
        <v>192</v>
      </c>
      <c r="AE64" s="51" t="s">
        <v>60</v>
      </c>
      <c r="AG64" s="51" t="s">
        <v>100</v>
      </c>
      <c r="AH64" s="51" t="s">
        <v>105</v>
      </c>
    </row>
    <row r="65" spans="1:34" x14ac:dyDescent="0.3">
      <c r="A65" s="51" t="s">
        <v>30</v>
      </c>
      <c r="B65" s="51">
        <v>1</v>
      </c>
      <c r="C65" s="51" t="s">
        <v>203</v>
      </c>
      <c r="D65" s="51">
        <v>442</v>
      </c>
      <c r="E65" s="51" t="s">
        <v>196</v>
      </c>
      <c r="F65" s="51" t="s">
        <v>11</v>
      </c>
      <c r="G65" s="51" t="s">
        <v>190</v>
      </c>
      <c r="H65" s="51" t="s">
        <v>190</v>
      </c>
      <c r="I65" s="51" t="s">
        <v>100</v>
      </c>
      <c r="J65" s="51" t="s">
        <v>100</v>
      </c>
      <c r="K65" s="51" t="s">
        <v>100</v>
      </c>
      <c r="L65" s="51">
        <v>1</v>
      </c>
      <c r="M65" s="51" t="s">
        <v>102</v>
      </c>
      <c r="N65" s="51">
        <v>90</v>
      </c>
      <c r="P65" s="51" t="s">
        <v>100</v>
      </c>
      <c r="Q65" s="51" t="s">
        <v>191</v>
      </c>
      <c r="T65" s="51">
        <v>201605</v>
      </c>
      <c r="U65" s="51" t="s">
        <v>34</v>
      </c>
      <c r="V65" s="51">
        <v>0</v>
      </c>
      <c r="W65" s="6">
        <v>-182.02</v>
      </c>
      <c r="AA65" s="51" t="s">
        <v>35</v>
      </c>
      <c r="AB65" s="51" t="s">
        <v>59</v>
      </c>
      <c r="AD65" s="51" t="s">
        <v>192</v>
      </c>
      <c r="AE65" s="51" t="s">
        <v>60</v>
      </c>
      <c r="AG65" s="51" t="s">
        <v>100</v>
      </c>
      <c r="AH65" s="51" t="s">
        <v>105</v>
      </c>
    </row>
    <row r="66" spans="1:34" x14ac:dyDescent="0.3">
      <c r="A66" s="51" t="s">
        <v>30</v>
      </c>
      <c r="B66" s="51">
        <v>1</v>
      </c>
      <c r="C66" s="51" t="s">
        <v>203</v>
      </c>
      <c r="D66" s="51">
        <v>442</v>
      </c>
      <c r="E66" s="51" t="s">
        <v>197</v>
      </c>
      <c r="F66" s="51" t="s">
        <v>12</v>
      </c>
      <c r="G66" s="51" t="s">
        <v>190</v>
      </c>
      <c r="H66" s="51" t="s">
        <v>190</v>
      </c>
      <c r="I66" s="51" t="s">
        <v>100</v>
      </c>
      <c r="J66" s="51" t="s">
        <v>100</v>
      </c>
      <c r="K66" s="51" t="s">
        <v>100</v>
      </c>
      <c r="L66" s="51">
        <v>1</v>
      </c>
      <c r="M66" s="51" t="s">
        <v>102</v>
      </c>
      <c r="N66" s="51">
        <v>90</v>
      </c>
      <c r="P66" s="51" t="s">
        <v>100</v>
      </c>
      <c r="Q66" s="51" t="s">
        <v>191</v>
      </c>
      <c r="T66" s="51">
        <v>201605</v>
      </c>
      <c r="U66" s="51" t="s">
        <v>34</v>
      </c>
      <c r="V66" s="51">
        <v>0</v>
      </c>
      <c r="W66" s="6">
        <v>-1323.32</v>
      </c>
      <c r="AA66" s="51" t="s">
        <v>35</v>
      </c>
      <c r="AB66" s="51" t="s">
        <v>59</v>
      </c>
      <c r="AD66" s="51" t="s">
        <v>192</v>
      </c>
      <c r="AE66" s="51" t="s">
        <v>60</v>
      </c>
      <c r="AG66" s="51" t="s">
        <v>100</v>
      </c>
      <c r="AH66" s="51" t="s">
        <v>105</v>
      </c>
    </row>
    <row r="67" spans="1:34" x14ac:dyDescent="0.3">
      <c r="A67" s="51" t="s">
        <v>30</v>
      </c>
      <c r="B67" s="51">
        <v>1</v>
      </c>
      <c r="C67" s="51">
        <v>21</v>
      </c>
      <c r="D67" s="51">
        <v>440</v>
      </c>
      <c r="E67" s="51" t="s">
        <v>189</v>
      </c>
      <c r="F67" s="51" t="s">
        <v>5</v>
      </c>
      <c r="G67" s="51" t="s">
        <v>190</v>
      </c>
      <c r="H67" s="51" t="s">
        <v>190</v>
      </c>
      <c r="I67" s="51" t="s">
        <v>100</v>
      </c>
      <c r="J67" s="51" t="s">
        <v>100</v>
      </c>
      <c r="K67" s="51" t="s">
        <v>100</v>
      </c>
      <c r="L67" s="51">
        <v>1</v>
      </c>
      <c r="M67" s="51" t="s">
        <v>102</v>
      </c>
      <c r="N67" s="51">
        <v>90</v>
      </c>
      <c r="P67" s="51" t="s">
        <v>100</v>
      </c>
      <c r="Q67" s="51" t="s">
        <v>191</v>
      </c>
      <c r="T67" s="51">
        <v>201606</v>
      </c>
      <c r="U67" s="51" t="s">
        <v>34</v>
      </c>
      <c r="V67" s="51">
        <v>0</v>
      </c>
      <c r="W67" s="6">
        <v>-1012319.1</v>
      </c>
      <c r="AA67" s="51" t="s">
        <v>35</v>
      </c>
      <c r="AB67" s="51" t="s">
        <v>59</v>
      </c>
      <c r="AD67" s="51" t="s">
        <v>432</v>
      </c>
      <c r="AE67" s="51" t="s">
        <v>60</v>
      </c>
      <c r="AG67" s="51" t="s">
        <v>100</v>
      </c>
      <c r="AH67" s="51" t="s">
        <v>105</v>
      </c>
    </row>
    <row r="68" spans="1:34" x14ac:dyDescent="0.3">
      <c r="A68" s="51" t="s">
        <v>30</v>
      </c>
      <c r="B68" s="51">
        <v>1</v>
      </c>
      <c r="C68" s="51">
        <v>21</v>
      </c>
      <c r="D68" s="51">
        <v>442</v>
      </c>
      <c r="E68" s="51" t="s">
        <v>436</v>
      </c>
      <c r="F68" s="51" t="s">
        <v>6</v>
      </c>
      <c r="G68" s="51" t="s">
        <v>190</v>
      </c>
      <c r="H68" s="51" t="s">
        <v>190</v>
      </c>
      <c r="I68" s="51" t="s">
        <v>100</v>
      </c>
      <c r="J68" s="51" t="s">
        <v>100</v>
      </c>
      <c r="K68" s="51" t="s">
        <v>100</v>
      </c>
      <c r="L68" s="51">
        <v>1</v>
      </c>
      <c r="M68" s="51" t="s">
        <v>102</v>
      </c>
      <c r="N68" s="51">
        <v>90</v>
      </c>
      <c r="P68" s="51" t="s">
        <v>100</v>
      </c>
      <c r="Q68" s="51" t="s">
        <v>191</v>
      </c>
      <c r="T68" s="51">
        <v>201606</v>
      </c>
      <c r="U68" s="51" t="s">
        <v>34</v>
      </c>
      <c r="V68" s="51">
        <v>0</v>
      </c>
      <c r="W68" s="6">
        <v>-74812.429999999993</v>
      </c>
      <c r="AA68" s="51" t="s">
        <v>35</v>
      </c>
      <c r="AB68" s="51" t="s">
        <v>59</v>
      </c>
      <c r="AD68" s="51" t="s">
        <v>432</v>
      </c>
      <c r="AE68" s="51" t="s">
        <v>60</v>
      </c>
      <c r="AG68" s="51" t="s">
        <v>100</v>
      </c>
      <c r="AH68" s="51" t="s">
        <v>105</v>
      </c>
    </row>
    <row r="69" spans="1:34" x14ac:dyDescent="0.3">
      <c r="A69" s="51" t="s">
        <v>30</v>
      </c>
      <c r="B69" s="51">
        <v>1</v>
      </c>
      <c r="C69" s="51">
        <v>21</v>
      </c>
      <c r="D69" s="51">
        <v>442</v>
      </c>
      <c r="E69" s="51" t="s">
        <v>437</v>
      </c>
      <c r="F69" s="51" t="s">
        <v>7</v>
      </c>
      <c r="G69" s="51" t="s">
        <v>190</v>
      </c>
      <c r="H69" s="51" t="s">
        <v>190</v>
      </c>
      <c r="I69" s="51" t="s">
        <v>100</v>
      </c>
      <c r="J69" s="51" t="s">
        <v>100</v>
      </c>
      <c r="K69" s="51" t="s">
        <v>100</v>
      </c>
      <c r="L69" s="51">
        <v>1</v>
      </c>
      <c r="M69" s="51" t="s">
        <v>102</v>
      </c>
      <c r="N69" s="51">
        <v>90</v>
      </c>
      <c r="P69" s="51" t="s">
        <v>100</v>
      </c>
      <c r="Q69" s="51" t="s">
        <v>191</v>
      </c>
      <c r="T69" s="51">
        <v>201606</v>
      </c>
      <c r="U69" s="51" t="s">
        <v>34</v>
      </c>
      <c r="V69" s="51">
        <v>0</v>
      </c>
      <c r="W69" s="6">
        <v>-15012.39</v>
      </c>
      <c r="AA69" s="51" t="s">
        <v>35</v>
      </c>
      <c r="AB69" s="51" t="s">
        <v>59</v>
      </c>
      <c r="AD69" s="51" t="s">
        <v>432</v>
      </c>
      <c r="AE69" s="51" t="s">
        <v>60</v>
      </c>
      <c r="AG69" s="51" t="s">
        <v>100</v>
      </c>
      <c r="AH69" s="51" t="s">
        <v>105</v>
      </c>
    </row>
    <row r="70" spans="1:34" x14ac:dyDescent="0.3">
      <c r="A70" s="51" t="s">
        <v>30</v>
      </c>
      <c r="B70" s="51">
        <v>1</v>
      </c>
      <c r="C70" s="51">
        <v>21</v>
      </c>
      <c r="D70" s="51">
        <v>442</v>
      </c>
      <c r="E70" s="51" t="s">
        <v>193</v>
      </c>
      <c r="F70" s="51" t="s">
        <v>8</v>
      </c>
      <c r="G70" s="51" t="s">
        <v>190</v>
      </c>
      <c r="H70" s="51" t="s">
        <v>190</v>
      </c>
      <c r="I70" s="51" t="s">
        <v>100</v>
      </c>
      <c r="J70" s="51" t="s">
        <v>100</v>
      </c>
      <c r="K70" s="51" t="s">
        <v>100</v>
      </c>
      <c r="L70" s="51">
        <v>1</v>
      </c>
      <c r="M70" s="51" t="s">
        <v>102</v>
      </c>
      <c r="N70" s="51">
        <v>90</v>
      </c>
      <c r="P70" s="51" t="s">
        <v>100</v>
      </c>
      <c r="Q70" s="51" t="s">
        <v>191</v>
      </c>
      <c r="T70" s="51">
        <v>201606</v>
      </c>
      <c r="U70" s="51" t="s">
        <v>34</v>
      </c>
      <c r="V70" s="51">
        <v>0</v>
      </c>
      <c r="W70" s="6">
        <v>-221593.91</v>
      </c>
      <c r="AA70" s="51" t="s">
        <v>35</v>
      </c>
      <c r="AB70" s="51" t="s">
        <v>59</v>
      </c>
      <c r="AD70" s="51" t="s">
        <v>432</v>
      </c>
      <c r="AE70" s="51" t="s">
        <v>60</v>
      </c>
      <c r="AG70" s="51" t="s">
        <v>100</v>
      </c>
      <c r="AH70" s="51" t="s">
        <v>105</v>
      </c>
    </row>
    <row r="71" spans="1:34" x14ac:dyDescent="0.3">
      <c r="A71" s="51" t="s">
        <v>30</v>
      </c>
      <c r="B71" s="51">
        <v>1</v>
      </c>
      <c r="C71" s="51">
        <v>21</v>
      </c>
      <c r="D71" s="51">
        <v>442</v>
      </c>
      <c r="E71" s="51" t="s">
        <v>194</v>
      </c>
      <c r="F71" s="51" t="s">
        <v>9</v>
      </c>
      <c r="G71" s="51" t="s">
        <v>190</v>
      </c>
      <c r="H71" s="51" t="s">
        <v>190</v>
      </c>
      <c r="I71" s="51" t="s">
        <v>100</v>
      </c>
      <c r="J71" s="51" t="s">
        <v>100</v>
      </c>
      <c r="K71" s="51" t="s">
        <v>100</v>
      </c>
      <c r="L71" s="51">
        <v>1</v>
      </c>
      <c r="M71" s="51" t="s">
        <v>102</v>
      </c>
      <c r="N71" s="51">
        <v>90</v>
      </c>
      <c r="P71" s="51" t="s">
        <v>100</v>
      </c>
      <c r="Q71" s="51" t="s">
        <v>191</v>
      </c>
      <c r="T71" s="51">
        <v>201606</v>
      </c>
      <c r="U71" s="51" t="s">
        <v>34</v>
      </c>
      <c r="V71" s="51">
        <v>0</v>
      </c>
      <c r="W71" s="6">
        <v>-6403.43</v>
      </c>
      <c r="AA71" s="51" t="s">
        <v>35</v>
      </c>
      <c r="AB71" s="51" t="s">
        <v>59</v>
      </c>
      <c r="AD71" s="51" t="s">
        <v>432</v>
      </c>
      <c r="AE71" s="51" t="s">
        <v>60</v>
      </c>
      <c r="AG71" s="51" t="s">
        <v>100</v>
      </c>
      <c r="AH71" s="51" t="s">
        <v>105</v>
      </c>
    </row>
    <row r="72" spans="1:34" x14ac:dyDescent="0.3">
      <c r="A72" s="51" t="s">
        <v>30</v>
      </c>
      <c r="B72" s="51">
        <v>1</v>
      </c>
      <c r="C72" s="51">
        <v>21</v>
      </c>
      <c r="D72" s="51">
        <v>442</v>
      </c>
      <c r="E72" s="51" t="s">
        <v>195</v>
      </c>
      <c r="F72" s="51" t="s">
        <v>10</v>
      </c>
      <c r="G72" s="51" t="s">
        <v>190</v>
      </c>
      <c r="H72" s="51" t="s">
        <v>190</v>
      </c>
      <c r="I72" s="51" t="s">
        <v>100</v>
      </c>
      <c r="J72" s="51" t="s">
        <v>100</v>
      </c>
      <c r="K72" s="51" t="s">
        <v>100</v>
      </c>
      <c r="L72" s="51">
        <v>1</v>
      </c>
      <c r="M72" s="51" t="s">
        <v>102</v>
      </c>
      <c r="N72" s="51">
        <v>90</v>
      </c>
      <c r="P72" s="51" t="s">
        <v>100</v>
      </c>
      <c r="Q72" s="51" t="s">
        <v>191</v>
      </c>
      <c r="T72" s="51">
        <v>201606</v>
      </c>
      <c r="U72" s="51" t="s">
        <v>34</v>
      </c>
      <c r="V72" s="51">
        <v>0</v>
      </c>
      <c r="W72" s="6">
        <v>-642287.63</v>
      </c>
      <c r="AA72" s="51" t="s">
        <v>35</v>
      </c>
      <c r="AB72" s="51" t="s">
        <v>59</v>
      </c>
      <c r="AD72" s="51" t="s">
        <v>432</v>
      </c>
      <c r="AE72" s="51" t="s">
        <v>60</v>
      </c>
      <c r="AG72" s="51" t="s">
        <v>100</v>
      </c>
      <c r="AH72" s="51" t="s">
        <v>105</v>
      </c>
    </row>
    <row r="73" spans="1:34" x14ac:dyDescent="0.3">
      <c r="A73" s="51" t="s">
        <v>30</v>
      </c>
      <c r="B73" s="51">
        <v>1</v>
      </c>
      <c r="C73" s="51">
        <v>21</v>
      </c>
      <c r="D73" s="51">
        <v>442</v>
      </c>
      <c r="E73" s="51" t="s">
        <v>196</v>
      </c>
      <c r="F73" s="51" t="s">
        <v>11</v>
      </c>
      <c r="G73" s="51" t="s">
        <v>190</v>
      </c>
      <c r="H73" s="51" t="s">
        <v>190</v>
      </c>
      <c r="I73" s="51" t="s">
        <v>100</v>
      </c>
      <c r="J73" s="51" t="s">
        <v>100</v>
      </c>
      <c r="K73" s="51" t="s">
        <v>100</v>
      </c>
      <c r="L73" s="51">
        <v>1</v>
      </c>
      <c r="M73" s="51" t="s">
        <v>102</v>
      </c>
      <c r="N73" s="51">
        <v>90</v>
      </c>
      <c r="P73" s="51" t="s">
        <v>100</v>
      </c>
      <c r="Q73" s="51" t="s">
        <v>191</v>
      </c>
      <c r="T73" s="51">
        <v>201606</v>
      </c>
      <c r="U73" s="51" t="s">
        <v>34</v>
      </c>
      <c r="V73" s="51">
        <v>0</v>
      </c>
      <c r="W73" s="6">
        <v>-65882.3</v>
      </c>
      <c r="AA73" s="51" t="s">
        <v>35</v>
      </c>
      <c r="AB73" s="51" t="s">
        <v>59</v>
      </c>
      <c r="AD73" s="51" t="s">
        <v>432</v>
      </c>
      <c r="AE73" s="51" t="s">
        <v>60</v>
      </c>
      <c r="AG73" s="51" t="s">
        <v>100</v>
      </c>
      <c r="AH73" s="51" t="s">
        <v>105</v>
      </c>
    </row>
    <row r="74" spans="1:34" x14ac:dyDescent="0.3">
      <c r="A74" s="51" t="s">
        <v>30</v>
      </c>
      <c r="B74" s="51">
        <v>1</v>
      </c>
      <c r="C74" s="51">
        <v>21</v>
      </c>
      <c r="D74" s="51">
        <v>442</v>
      </c>
      <c r="E74" s="51" t="s">
        <v>197</v>
      </c>
      <c r="F74" s="51" t="s">
        <v>12</v>
      </c>
      <c r="G74" s="51" t="s">
        <v>190</v>
      </c>
      <c r="H74" s="51" t="s">
        <v>190</v>
      </c>
      <c r="I74" s="51" t="s">
        <v>100</v>
      </c>
      <c r="J74" s="51" t="s">
        <v>100</v>
      </c>
      <c r="K74" s="51" t="s">
        <v>100</v>
      </c>
      <c r="L74" s="51">
        <v>1</v>
      </c>
      <c r="M74" s="51" t="s">
        <v>102</v>
      </c>
      <c r="N74" s="51">
        <v>90</v>
      </c>
      <c r="P74" s="51" t="s">
        <v>100</v>
      </c>
      <c r="Q74" s="51" t="s">
        <v>191</v>
      </c>
      <c r="T74" s="51">
        <v>201606</v>
      </c>
      <c r="U74" s="51" t="s">
        <v>34</v>
      </c>
      <c r="V74" s="51">
        <v>0</v>
      </c>
      <c r="W74" s="6">
        <v>-179044.17</v>
      </c>
      <c r="AA74" s="51" t="s">
        <v>35</v>
      </c>
      <c r="AB74" s="51" t="s">
        <v>59</v>
      </c>
      <c r="AD74" s="51" t="s">
        <v>432</v>
      </c>
      <c r="AE74" s="51" t="s">
        <v>60</v>
      </c>
      <c r="AG74" s="51" t="s">
        <v>100</v>
      </c>
      <c r="AH74" s="51" t="s">
        <v>105</v>
      </c>
    </row>
    <row r="75" spans="1:34" x14ac:dyDescent="0.3">
      <c r="A75" s="51" t="s">
        <v>30</v>
      </c>
      <c r="B75" s="51">
        <v>1</v>
      </c>
      <c r="C75" s="51">
        <v>21</v>
      </c>
      <c r="D75" s="51">
        <v>442</v>
      </c>
      <c r="E75" s="51" t="s">
        <v>198</v>
      </c>
      <c r="F75" s="51" t="s">
        <v>13</v>
      </c>
      <c r="G75" s="51" t="s">
        <v>190</v>
      </c>
      <c r="H75" s="51" t="s">
        <v>190</v>
      </c>
      <c r="I75" s="51" t="s">
        <v>100</v>
      </c>
      <c r="J75" s="51" t="s">
        <v>100</v>
      </c>
      <c r="K75" s="51" t="s">
        <v>100</v>
      </c>
      <c r="L75" s="51">
        <v>1</v>
      </c>
      <c r="M75" s="51" t="s">
        <v>102</v>
      </c>
      <c r="N75" s="51">
        <v>90</v>
      </c>
      <c r="P75" s="51" t="s">
        <v>100</v>
      </c>
      <c r="Q75" s="51" t="s">
        <v>191</v>
      </c>
      <c r="T75" s="51">
        <v>201606</v>
      </c>
      <c r="U75" s="51" t="s">
        <v>34</v>
      </c>
      <c r="V75" s="51">
        <v>0</v>
      </c>
      <c r="W75" s="6">
        <v>-54450.9</v>
      </c>
      <c r="AA75" s="51" t="s">
        <v>35</v>
      </c>
      <c r="AB75" s="51" t="s">
        <v>59</v>
      </c>
      <c r="AD75" s="51" t="s">
        <v>432</v>
      </c>
      <c r="AE75" s="51" t="s">
        <v>60</v>
      </c>
      <c r="AG75" s="51" t="s">
        <v>100</v>
      </c>
      <c r="AH75" s="51" t="s">
        <v>105</v>
      </c>
    </row>
    <row r="76" spans="1:34" x14ac:dyDescent="0.3">
      <c r="A76" s="51" t="s">
        <v>30</v>
      </c>
      <c r="B76" s="51">
        <v>1</v>
      </c>
      <c r="C76" s="51">
        <v>23</v>
      </c>
      <c r="D76" s="51">
        <v>440</v>
      </c>
      <c r="E76" s="51" t="s">
        <v>189</v>
      </c>
      <c r="F76" s="51" t="s">
        <v>5</v>
      </c>
      <c r="G76" s="51" t="s">
        <v>190</v>
      </c>
      <c r="H76" s="51" t="s">
        <v>190</v>
      </c>
      <c r="I76" s="51" t="s">
        <v>100</v>
      </c>
      <c r="J76" s="51" t="s">
        <v>100</v>
      </c>
      <c r="K76" s="51" t="s">
        <v>100</v>
      </c>
      <c r="L76" s="51">
        <v>1</v>
      </c>
      <c r="M76" s="51" t="s">
        <v>102</v>
      </c>
      <c r="N76" s="51">
        <v>90</v>
      </c>
      <c r="P76" s="51" t="s">
        <v>100</v>
      </c>
      <c r="Q76" s="51" t="s">
        <v>191</v>
      </c>
      <c r="T76" s="51">
        <v>201606</v>
      </c>
      <c r="U76" s="51" t="s">
        <v>34</v>
      </c>
      <c r="V76" s="51">
        <v>0</v>
      </c>
      <c r="W76" s="6">
        <v>-70153.460000000006</v>
      </c>
      <c r="AA76" s="51" t="s">
        <v>35</v>
      </c>
      <c r="AB76" s="51" t="s">
        <v>59</v>
      </c>
      <c r="AD76" s="51" t="s">
        <v>432</v>
      </c>
      <c r="AE76" s="51" t="s">
        <v>60</v>
      </c>
      <c r="AG76" s="51" t="s">
        <v>100</v>
      </c>
      <c r="AH76" s="51" t="s">
        <v>105</v>
      </c>
    </row>
    <row r="77" spans="1:34" x14ac:dyDescent="0.3">
      <c r="A77" s="51" t="s">
        <v>30</v>
      </c>
      <c r="B77" s="51">
        <v>1</v>
      </c>
      <c r="C77" s="51">
        <v>23</v>
      </c>
      <c r="D77" s="51">
        <v>442</v>
      </c>
      <c r="E77" s="51" t="s">
        <v>437</v>
      </c>
      <c r="F77" s="51" t="s">
        <v>7</v>
      </c>
      <c r="G77" s="51" t="s">
        <v>190</v>
      </c>
      <c r="H77" s="51" t="s">
        <v>190</v>
      </c>
      <c r="I77" s="51" t="s">
        <v>100</v>
      </c>
      <c r="J77" s="51" t="s">
        <v>100</v>
      </c>
      <c r="K77" s="51" t="s">
        <v>100</v>
      </c>
      <c r="L77" s="51">
        <v>1</v>
      </c>
      <c r="M77" s="51" t="s">
        <v>102</v>
      </c>
      <c r="N77" s="51">
        <v>90</v>
      </c>
      <c r="P77" s="51" t="s">
        <v>100</v>
      </c>
      <c r="Q77" s="51" t="s">
        <v>191</v>
      </c>
      <c r="T77" s="51">
        <v>201606</v>
      </c>
      <c r="U77" s="51" t="s">
        <v>34</v>
      </c>
      <c r="V77" s="51">
        <v>0</v>
      </c>
      <c r="W77" s="6">
        <v>-4040.01</v>
      </c>
      <c r="AA77" s="51" t="s">
        <v>35</v>
      </c>
      <c r="AB77" s="51" t="s">
        <v>59</v>
      </c>
      <c r="AD77" s="51" t="s">
        <v>432</v>
      </c>
      <c r="AE77" s="51" t="s">
        <v>60</v>
      </c>
      <c r="AG77" s="51" t="s">
        <v>100</v>
      </c>
      <c r="AH77" s="51" t="s">
        <v>105</v>
      </c>
    </row>
    <row r="78" spans="1:34" x14ac:dyDescent="0.3">
      <c r="A78" s="51" t="s">
        <v>30</v>
      </c>
      <c r="B78" s="51">
        <v>1</v>
      </c>
      <c r="C78" s="51">
        <v>23</v>
      </c>
      <c r="D78" s="51">
        <v>442</v>
      </c>
      <c r="E78" s="51" t="s">
        <v>193</v>
      </c>
      <c r="F78" s="51" t="s">
        <v>8</v>
      </c>
      <c r="G78" s="51" t="s">
        <v>190</v>
      </c>
      <c r="H78" s="51" t="s">
        <v>190</v>
      </c>
      <c r="I78" s="51" t="s">
        <v>100</v>
      </c>
      <c r="J78" s="51" t="s">
        <v>100</v>
      </c>
      <c r="K78" s="51" t="s">
        <v>100</v>
      </c>
      <c r="L78" s="51">
        <v>1</v>
      </c>
      <c r="M78" s="51" t="s">
        <v>102</v>
      </c>
      <c r="N78" s="51">
        <v>90</v>
      </c>
      <c r="P78" s="51" t="s">
        <v>100</v>
      </c>
      <c r="Q78" s="51" t="s">
        <v>191</v>
      </c>
      <c r="T78" s="51">
        <v>201606</v>
      </c>
      <c r="U78" s="51" t="s">
        <v>34</v>
      </c>
      <c r="V78" s="51">
        <v>0</v>
      </c>
      <c r="W78" s="6">
        <v>-15686.22</v>
      </c>
      <c r="AA78" s="51" t="s">
        <v>35</v>
      </c>
      <c r="AB78" s="51" t="s">
        <v>59</v>
      </c>
      <c r="AD78" s="51" t="s">
        <v>432</v>
      </c>
      <c r="AE78" s="51" t="s">
        <v>60</v>
      </c>
      <c r="AG78" s="51" t="s">
        <v>100</v>
      </c>
      <c r="AH78" s="51" t="s">
        <v>105</v>
      </c>
    </row>
    <row r="79" spans="1:34" x14ac:dyDescent="0.3">
      <c r="A79" s="51" t="s">
        <v>30</v>
      </c>
      <c r="B79" s="51">
        <v>1</v>
      </c>
      <c r="C79" s="51">
        <v>23</v>
      </c>
      <c r="D79" s="51">
        <v>442</v>
      </c>
      <c r="E79" s="51" t="s">
        <v>194</v>
      </c>
      <c r="F79" s="51" t="s">
        <v>9</v>
      </c>
      <c r="G79" s="51" t="s">
        <v>190</v>
      </c>
      <c r="H79" s="51" t="s">
        <v>190</v>
      </c>
      <c r="I79" s="51" t="s">
        <v>100</v>
      </c>
      <c r="J79" s="51" t="s">
        <v>100</v>
      </c>
      <c r="K79" s="51" t="s">
        <v>100</v>
      </c>
      <c r="L79" s="51">
        <v>1</v>
      </c>
      <c r="M79" s="51" t="s">
        <v>102</v>
      </c>
      <c r="N79" s="51">
        <v>90</v>
      </c>
      <c r="P79" s="51" t="s">
        <v>100</v>
      </c>
      <c r="Q79" s="51" t="s">
        <v>191</v>
      </c>
      <c r="T79" s="51">
        <v>201606</v>
      </c>
      <c r="U79" s="51" t="s">
        <v>34</v>
      </c>
      <c r="V79" s="51">
        <v>0</v>
      </c>
      <c r="W79" s="6">
        <v>-419.56</v>
      </c>
      <c r="AA79" s="51" t="s">
        <v>35</v>
      </c>
      <c r="AB79" s="51" t="s">
        <v>59</v>
      </c>
      <c r="AD79" s="51" t="s">
        <v>432</v>
      </c>
      <c r="AE79" s="51" t="s">
        <v>60</v>
      </c>
      <c r="AG79" s="51" t="s">
        <v>100</v>
      </c>
      <c r="AH79" s="51" t="s">
        <v>105</v>
      </c>
    </row>
    <row r="80" spans="1:34" x14ac:dyDescent="0.3">
      <c r="A80" s="51" t="s">
        <v>30</v>
      </c>
      <c r="B80" s="51">
        <v>1</v>
      </c>
      <c r="C80" s="51">
        <v>23</v>
      </c>
      <c r="D80" s="51">
        <v>442</v>
      </c>
      <c r="E80" s="51" t="s">
        <v>195</v>
      </c>
      <c r="F80" s="51" t="s">
        <v>10</v>
      </c>
      <c r="G80" s="51" t="s">
        <v>190</v>
      </c>
      <c r="H80" s="51" t="s">
        <v>190</v>
      </c>
      <c r="I80" s="51" t="s">
        <v>100</v>
      </c>
      <c r="J80" s="51" t="s">
        <v>100</v>
      </c>
      <c r="K80" s="51" t="s">
        <v>100</v>
      </c>
      <c r="L80" s="51">
        <v>1</v>
      </c>
      <c r="M80" s="51" t="s">
        <v>102</v>
      </c>
      <c r="N80" s="51">
        <v>90</v>
      </c>
      <c r="P80" s="51" t="s">
        <v>100</v>
      </c>
      <c r="Q80" s="51" t="s">
        <v>191</v>
      </c>
      <c r="T80" s="51">
        <v>201606</v>
      </c>
      <c r="U80" s="51" t="s">
        <v>34</v>
      </c>
      <c r="V80" s="51">
        <v>0</v>
      </c>
      <c r="W80" s="6">
        <v>-21518.7</v>
      </c>
      <c r="AA80" s="51" t="s">
        <v>35</v>
      </c>
      <c r="AB80" s="51" t="s">
        <v>59</v>
      </c>
      <c r="AD80" s="51" t="s">
        <v>432</v>
      </c>
      <c r="AE80" s="51" t="s">
        <v>60</v>
      </c>
      <c r="AG80" s="51" t="s">
        <v>100</v>
      </c>
      <c r="AH80" s="51" t="s">
        <v>105</v>
      </c>
    </row>
    <row r="81" spans="1:34" x14ac:dyDescent="0.3">
      <c r="A81" s="51" t="s">
        <v>30</v>
      </c>
      <c r="B81" s="51">
        <v>1</v>
      </c>
      <c r="C81" s="51">
        <v>23</v>
      </c>
      <c r="D81" s="51">
        <v>442</v>
      </c>
      <c r="E81" s="51" t="s">
        <v>196</v>
      </c>
      <c r="F81" s="51" t="s">
        <v>11</v>
      </c>
      <c r="G81" s="51" t="s">
        <v>190</v>
      </c>
      <c r="H81" s="51" t="s">
        <v>190</v>
      </c>
      <c r="I81" s="51" t="s">
        <v>100</v>
      </c>
      <c r="J81" s="51" t="s">
        <v>100</v>
      </c>
      <c r="K81" s="51" t="s">
        <v>100</v>
      </c>
      <c r="L81" s="51">
        <v>1</v>
      </c>
      <c r="M81" s="51" t="s">
        <v>102</v>
      </c>
      <c r="N81" s="51">
        <v>90</v>
      </c>
      <c r="P81" s="51" t="s">
        <v>100</v>
      </c>
      <c r="Q81" s="51" t="s">
        <v>191</v>
      </c>
      <c r="T81" s="51">
        <v>201606</v>
      </c>
      <c r="U81" s="51" t="s">
        <v>34</v>
      </c>
      <c r="V81" s="51">
        <v>0</v>
      </c>
      <c r="W81" s="6">
        <v>-6288.73</v>
      </c>
      <c r="AA81" s="51" t="s">
        <v>35</v>
      </c>
      <c r="AB81" s="51" t="s">
        <v>59</v>
      </c>
      <c r="AD81" s="51" t="s">
        <v>432</v>
      </c>
      <c r="AE81" s="51" t="s">
        <v>60</v>
      </c>
      <c r="AG81" s="51" t="s">
        <v>100</v>
      </c>
      <c r="AH81" s="51" t="s">
        <v>105</v>
      </c>
    </row>
    <row r="82" spans="1:34" x14ac:dyDescent="0.3">
      <c r="A82" s="51" t="s">
        <v>30</v>
      </c>
      <c r="B82" s="51">
        <v>1</v>
      </c>
      <c r="C82" s="51">
        <v>23</v>
      </c>
      <c r="D82" s="51">
        <v>442</v>
      </c>
      <c r="E82" s="51" t="s">
        <v>197</v>
      </c>
      <c r="F82" s="51" t="s">
        <v>12</v>
      </c>
      <c r="G82" s="51" t="s">
        <v>190</v>
      </c>
      <c r="H82" s="51" t="s">
        <v>190</v>
      </c>
      <c r="I82" s="51" t="s">
        <v>100</v>
      </c>
      <c r="J82" s="51" t="s">
        <v>100</v>
      </c>
      <c r="K82" s="51" t="s">
        <v>100</v>
      </c>
      <c r="L82" s="51">
        <v>1</v>
      </c>
      <c r="M82" s="51" t="s">
        <v>102</v>
      </c>
      <c r="N82" s="51">
        <v>90</v>
      </c>
      <c r="P82" s="51" t="s">
        <v>100</v>
      </c>
      <c r="Q82" s="51" t="s">
        <v>191</v>
      </c>
      <c r="T82" s="51">
        <v>201606</v>
      </c>
      <c r="U82" s="51" t="s">
        <v>34</v>
      </c>
      <c r="V82" s="51">
        <v>0</v>
      </c>
      <c r="W82" s="6">
        <v>-1416.59</v>
      </c>
      <c r="AA82" s="51" t="s">
        <v>35</v>
      </c>
      <c r="AB82" s="51" t="s">
        <v>59</v>
      </c>
      <c r="AD82" s="51" t="s">
        <v>432</v>
      </c>
      <c r="AE82" s="51" t="s">
        <v>60</v>
      </c>
      <c r="AG82" s="51" t="s">
        <v>100</v>
      </c>
      <c r="AH82" s="51" t="s">
        <v>105</v>
      </c>
    </row>
    <row r="83" spans="1:34" x14ac:dyDescent="0.3">
      <c r="A83" s="51" t="s">
        <v>30</v>
      </c>
      <c r="B83" s="51">
        <v>1</v>
      </c>
      <c r="C83" s="51">
        <v>23</v>
      </c>
      <c r="D83" s="51">
        <v>442</v>
      </c>
      <c r="E83" s="51" t="s">
        <v>198</v>
      </c>
      <c r="F83" s="51" t="s">
        <v>13</v>
      </c>
      <c r="G83" s="51" t="s">
        <v>190</v>
      </c>
      <c r="H83" s="51" t="s">
        <v>190</v>
      </c>
      <c r="I83" s="51" t="s">
        <v>100</v>
      </c>
      <c r="J83" s="51" t="s">
        <v>100</v>
      </c>
      <c r="K83" s="51" t="s">
        <v>100</v>
      </c>
      <c r="L83" s="51">
        <v>1</v>
      </c>
      <c r="M83" s="51" t="s">
        <v>102</v>
      </c>
      <c r="N83" s="51">
        <v>90</v>
      </c>
      <c r="P83" s="51" t="s">
        <v>100</v>
      </c>
      <c r="Q83" s="51" t="s">
        <v>191</v>
      </c>
      <c r="T83" s="51">
        <v>201606</v>
      </c>
      <c r="U83" s="51" t="s">
        <v>34</v>
      </c>
      <c r="V83" s="51">
        <v>0</v>
      </c>
      <c r="W83" s="6">
        <v>-13342.53</v>
      </c>
      <c r="AA83" s="51" t="s">
        <v>35</v>
      </c>
      <c r="AB83" s="51" t="s">
        <v>59</v>
      </c>
      <c r="AD83" s="51" t="s">
        <v>432</v>
      </c>
      <c r="AE83" s="51" t="s">
        <v>60</v>
      </c>
      <c r="AG83" s="51" t="s">
        <v>100</v>
      </c>
      <c r="AH83" s="51" t="s">
        <v>105</v>
      </c>
    </row>
    <row r="84" spans="1:34" x14ac:dyDescent="0.3">
      <c r="A84" s="51" t="s">
        <v>30</v>
      </c>
      <c r="B84" s="51">
        <v>1</v>
      </c>
      <c r="C84" s="51">
        <v>25</v>
      </c>
      <c r="D84" s="51">
        <v>440</v>
      </c>
      <c r="E84" s="51" t="s">
        <v>189</v>
      </c>
      <c r="F84" s="51" t="s">
        <v>5</v>
      </c>
      <c r="G84" s="51" t="s">
        <v>190</v>
      </c>
      <c r="H84" s="51" t="s">
        <v>190</v>
      </c>
      <c r="I84" s="51" t="s">
        <v>100</v>
      </c>
      <c r="J84" s="51" t="s">
        <v>100</v>
      </c>
      <c r="K84" s="51" t="s">
        <v>100</v>
      </c>
      <c r="L84" s="51">
        <v>1</v>
      </c>
      <c r="M84" s="51" t="s">
        <v>102</v>
      </c>
      <c r="N84" s="51">
        <v>90</v>
      </c>
      <c r="P84" s="51" t="s">
        <v>100</v>
      </c>
      <c r="Q84" s="51" t="s">
        <v>191</v>
      </c>
      <c r="T84" s="51">
        <v>201606</v>
      </c>
      <c r="U84" s="51" t="s">
        <v>34</v>
      </c>
      <c r="V84" s="51">
        <v>0</v>
      </c>
      <c r="W84" s="6">
        <v>-112174.89</v>
      </c>
      <c r="AA84" s="51" t="s">
        <v>35</v>
      </c>
      <c r="AB84" s="51" t="s">
        <v>59</v>
      </c>
      <c r="AD84" s="51" t="s">
        <v>432</v>
      </c>
      <c r="AE84" s="51" t="s">
        <v>60</v>
      </c>
      <c r="AG84" s="51" t="s">
        <v>100</v>
      </c>
      <c r="AH84" s="51" t="s">
        <v>105</v>
      </c>
    </row>
    <row r="85" spans="1:34" x14ac:dyDescent="0.3">
      <c r="A85" s="51" t="s">
        <v>30</v>
      </c>
      <c r="B85" s="51">
        <v>1</v>
      </c>
      <c r="C85" s="51">
        <v>25</v>
      </c>
      <c r="D85" s="51">
        <v>442</v>
      </c>
      <c r="E85" s="51" t="s">
        <v>436</v>
      </c>
      <c r="F85" s="51" t="s">
        <v>6</v>
      </c>
      <c r="G85" s="51" t="s">
        <v>190</v>
      </c>
      <c r="H85" s="51" t="s">
        <v>190</v>
      </c>
      <c r="I85" s="51" t="s">
        <v>100</v>
      </c>
      <c r="J85" s="51" t="s">
        <v>100</v>
      </c>
      <c r="K85" s="51" t="s">
        <v>100</v>
      </c>
      <c r="L85" s="51">
        <v>1</v>
      </c>
      <c r="M85" s="51" t="s">
        <v>102</v>
      </c>
      <c r="N85" s="51">
        <v>90</v>
      </c>
      <c r="P85" s="51" t="s">
        <v>100</v>
      </c>
      <c r="Q85" s="51" t="s">
        <v>191</v>
      </c>
      <c r="T85" s="51">
        <v>201606</v>
      </c>
      <c r="U85" s="51" t="s">
        <v>34</v>
      </c>
      <c r="V85" s="51">
        <v>0</v>
      </c>
      <c r="W85" s="6">
        <v>-7033.31</v>
      </c>
      <c r="AA85" s="51" t="s">
        <v>35</v>
      </c>
      <c r="AB85" s="51" t="s">
        <v>59</v>
      </c>
      <c r="AD85" s="51" t="s">
        <v>432</v>
      </c>
      <c r="AE85" s="51" t="s">
        <v>60</v>
      </c>
      <c r="AG85" s="51" t="s">
        <v>100</v>
      </c>
      <c r="AH85" s="51" t="s">
        <v>105</v>
      </c>
    </row>
    <row r="86" spans="1:34" x14ac:dyDescent="0.3">
      <c r="A86" s="51" t="s">
        <v>30</v>
      </c>
      <c r="B86" s="51">
        <v>1</v>
      </c>
      <c r="C86" s="51">
        <v>25</v>
      </c>
      <c r="D86" s="51">
        <v>442</v>
      </c>
      <c r="E86" s="51" t="s">
        <v>193</v>
      </c>
      <c r="F86" s="51" t="s">
        <v>8</v>
      </c>
      <c r="G86" s="51" t="s">
        <v>190</v>
      </c>
      <c r="H86" s="51" t="s">
        <v>190</v>
      </c>
      <c r="I86" s="51" t="s">
        <v>100</v>
      </c>
      <c r="J86" s="51" t="s">
        <v>100</v>
      </c>
      <c r="K86" s="51" t="s">
        <v>100</v>
      </c>
      <c r="L86" s="51">
        <v>1</v>
      </c>
      <c r="M86" s="51" t="s">
        <v>102</v>
      </c>
      <c r="N86" s="51">
        <v>90</v>
      </c>
      <c r="P86" s="51" t="s">
        <v>100</v>
      </c>
      <c r="Q86" s="51" t="s">
        <v>191</v>
      </c>
      <c r="T86" s="51">
        <v>201606</v>
      </c>
      <c r="U86" s="51" t="s">
        <v>34</v>
      </c>
      <c r="V86" s="51">
        <v>0</v>
      </c>
      <c r="W86" s="6">
        <v>-20887.57</v>
      </c>
      <c r="AA86" s="51" t="s">
        <v>35</v>
      </c>
      <c r="AB86" s="51" t="s">
        <v>59</v>
      </c>
      <c r="AD86" s="51" t="s">
        <v>432</v>
      </c>
      <c r="AE86" s="51" t="s">
        <v>60</v>
      </c>
      <c r="AG86" s="51" t="s">
        <v>100</v>
      </c>
      <c r="AH86" s="51" t="s">
        <v>105</v>
      </c>
    </row>
    <row r="87" spans="1:34" x14ac:dyDescent="0.3">
      <c r="A87" s="51" t="s">
        <v>30</v>
      </c>
      <c r="B87" s="51">
        <v>1</v>
      </c>
      <c r="C87" s="51">
        <v>25</v>
      </c>
      <c r="D87" s="51">
        <v>442</v>
      </c>
      <c r="E87" s="51" t="s">
        <v>194</v>
      </c>
      <c r="F87" s="51" t="s">
        <v>9</v>
      </c>
      <c r="G87" s="51" t="s">
        <v>190</v>
      </c>
      <c r="H87" s="51" t="s">
        <v>190</v>
      </c>
      <c r="I87" s="51" t="s">
        <v>100</v>
      </c>
      <c r="J87" s="51" t="s">
        <v>100</v>
      </c>
      <c r="K87" s="51" t="s">
        <v>100</v>
      </c>
      <c r="L87" s="51">
        <v>1</v>
      </c>
      <c r="M87" s="51" t="s">
        <v>102</v>
      </c>
      <c r="N87" s="51">
        <v>90</v>
      </c>
      <c r="P87" s="51" t="s">
        <v>100</v>
      </c>
      <c r="Q87" s="51" t="s">
        <v>191</v>
      </c>
      <c r="T87" s="51">
        <v>201606</v>
      </c>
      <c r="U87" s="51" t="s">
        <v>34</v>
      </c>
      <c r="V87" s="51">
        <v>0</v>
      </c>
      <c r="W87" s="6">
        <v>-490.25</v>
      </c>
      <c r="AA87" s="51" t="s">
        <v>35</v>
      </c>
      <c r="AB87" s="51" t="s">
        <v>59</v>
      </c>
      <c r="AD87" s="51" t="s">
        <v>432</v>
      </c>
      <c r="AE87" s="51" t="s">
        <v>60</v>
      </c>
      <c r="AG87" s="51" t="s">
        <v>100</v>
      </c>
      <c r="AH87" s="51" t="s">
        <v>105</v>
      </c>
    </row>
    <row r="88" spans="1:34" x14ac:dyDescent="0.3">
      <c r="A88" s="51" t="s">
        <v>30</v>
      </c>
      <c r="B88" s="51">
        <v>1</v>
      </c>
      <c r="C88" s="51">
        <v>25</v>
      </c>
      <c r="D88" s="51">
        <v>442</v>
      </c>
      <c r="E88" s="51" t="s">
        <v>195</v>
      </c>
      <c r="F88" s="51" t="s">
        <v>10</v>
      </c>
      <c r="G88" s="51" t="s">
        <v>190</v>
      </c>
      <c r="H88" s="51" t="s">
        <v>190</v>
      </c>
      <c r="I88" s="51" t="s">
        <v>100</v>
      </c>
      <c r="J88" s="51" t="s">
        <v>100</v>
      </c>
      <c r="K88" s="51" t="s">
        <v>100</v>
      </c>
      <c r="L88" s="51">
        <v>1</v>
      </c>
      <c r="M88" s="51" t="s">
        <v>102</v>
      </c>
      <c r="N88" s="51">
        <v>90</v>
      </c>
      <c r="P88" s="51" t="s">
        <v>100</v>
      </c>
      <c r="Q88" s="51" t="s">
        <v>191</v>
      </c>
      <c r="T88" s="51">
        <v>201606</v>
      </c>
      <c r="U88" s="51" t="s">
        <v>34</v>
      </c>
      <c r="V88" s="51">
        <v>0</v>
      </c>
      <c r="W88" s="6">
        <v>-47076</v>
      </c>
      <c r="AA88" s="51" t="s">
        <v>35</v>
      </c>
      <c r="AB88" s="51" t="s">
        <v>59</v>
      </c>
      <c r="AD88" s="51" t="s">
        <v>432</v>
      </c>
      <c r="AE88" s="51" t="s">
        <v>60</v>
      </c>
      <c r="AG88" s="51" t="s">
        <v>100</v>
      </c>
      <c r="AH88" s="51" t="s">
        <v>105</v>
      </c>
    </row>
    <row r="89" spans="1:34" x14ac:dyDescent="0.3">
      <c r="A89" s="51" t="s">
        <v>30</v>
      </c>
      <c r="B89" s="51">
        <v>1</v>
      </c>
      <c r="C89" s="51">
        <v>25</v>
      </c>
      <c r="D89" s="51">
        <v>442</v>
      </c>
      <c r="E89" s="51" t="s">
        <v>196</v>
      </c>
      <c r="F89" s="51" t="s">
        <v>11</v>
      </c>
      <c r="G89" s="51" t="s">
        <v>190</v>
      </c>
      <c r="H89" s="51" t="s">
        <v>190</v>
      </c>
      <c r="I89" s="51" t="s">
        <v>100</v>
      </c>
      <c r="J89" s="51" t="s">
        <v>100</v>
      </c>
      <c r="K89" s="51" t="s">
        <v>100</v>
      </c>
      <c r="L89" s="51">
        <v>1</v>
      </c>
      <c r="M89" s="51" t="s">
        <v>102</v>
      </c>
      <c r="N89" s="51">
        <v>90</v>
      </c>
      <c r="P89" s="51" t="s">
        <v>100</v>
      </c>
      <c r="Q89" s="51" t="s">
        <v>191</v>
      </c>
      <c r="T89" s="51">
        <v>201606</v>
      </c>
      <c r="U89" s="51" t="s">
        <v>34</v>
      </c>
      <c r="V89" s="51">
        <v>0</v>
      </c>
      <c r="W89" s="6">
        <v>-2337.46</v>
      </c>
      <c r="AA89" s="51" t="s">
        <v>35</v>
      </c>
      <c r="AB89" s="51" t="s">
        <v>59</v>
      </c>
      <c r="AD89" s="51" t="s">
        <v>432</v>
      </c>
      <c r="AE89" s="51" t="s">
        <v>60</v>
      </c>
      <c r="AG89" s="51" t="s">
        <v>100</v>
      </c>
      <c r="AH89" s="51" t="s">
        <v>105</v>
      </c>
    </row>
    <row r="90" spans="1:34" x14ac:dyDescent="0.3">
      <c r="A90" s="51" t="s">
        <v>30</v>
      </c>
      <c r="B90" s="51">
        <v>1</v>
      </c>
      <c r="C90" s="51">
        <v>25</v>
      </c>
      <c r="D90" s="51">
        <v>442</v>
      </c>
      <c r="E90" s="51" t="s">
        <v>197</v>
      </c>
      <c r="F90" s="51" t="s">
        <v>12</v>
      </c>
      <c r="G90" s="51" t="s">
        <v>190</v>
      </c>
      <c r="H90" s="51" t="s">
        <v>190</v>
      </c>
      <c r="I90" s="51" t="s">
        <v>100</v>
      </c>
      <c r="J90" s="51" t="s">
        <v>100</v>
      </c>
      <c r="K90" s="51" t="s">
        <v>100</v>
      </c>
      <c r="L90" s="51">
        <v>1</v>
      </c>
      <c r="M90" s="51" t="s">
        <v>102</v>
      </c>
      <c r="N90" s="51">
        <v>90</v>
      </c>
      <c r="P90" s="51" t="s">
        <v>100</v>
      </c>
      <c r="Q90" s="51" t="s">
        <v>191</v>
      </c>
      <c r="T90" s="51">
        <v>201606</v>
      </c>
      <c r="U90" s="51" t="s">
        <v>34</v>
      </c>
      <c r="V90" s="51">
        <v>0</v>
      </c>
      <c r="W90" s="6">
        <v>-5096.3</v>
      </c>
      <c r="AA90" s="51" t="s">
        <v>35</v>
      </c>
      <c r="AB90" s="51" t="s">
        <v>59</v>
      </c>
      <c r="AD90" s="51" t="s">
        <v>432</v>
      </c>
      <c r="AE90" s="51" t="s">
        <v>60</v>
      </c>
      <c r="AG90" s="51" t="s">
        <v>100</v>
      </c>
      <c r="AH90" s="51" t="s">
        <v>105</v>
      </c>
    </row>
    <row r="91" spans="1:34" x14ac:dyDescent="0.3">
      <c r="A91" s="51" t="s">
        <v>30</v>
      </c>
      <c r="B91" s="51">
        <v>1</v>
      </c>
      <c r="C91" s="51">
        <v>25</v>
      </c>
      <c r="D91" s="51">
        <v>442</v>
      </c>
      <c r="E91" s="51" t="s">
        <v>198</v>
      </c>
      <c r="F91" s="51" t="s">
        <v>13</v>
      </c>
      <c r="G91" s="51" t="s">
        <v>190</v>
      </c>
      <c r="H91" s="51" t="s">
        <v>190</v>
      </c>
      <c r="I91" s="51" t="s">
        <v>100</v>
      </c>
      <c r="J91" s="51" t="s">
        <v>100</v>
      </c>
      <c r="K91" s="51" t="s">
        <v>100</v>
      </c>
      <c r="L91" s="51">
        <v>1</v>
      </c>
      <c r="M91" s="51" t="s">
        <v>102</v>
      </c>
      <c r="N91" s="51">
        <v>90</v>
      </c>
      <c r="P91" s="51" t="s">
        <v>100</v>
      </c>
      <c r="Q91" s="51" t="s">
        <v>191</v>
      </c>
      <c r="T91" s="51">
        <v>201606</v>
      </c>
      <c r="U91" s="51" t="s">
        <v>34</v>
      </c>
      <c r="V91" s="51">
        <v>0</v>
      </c>
      <c r="W91" s="6">
        <v>-605.65</v>
      </c>
      <c r="AA91" s="51" t="s">
        <v>35</v>
      </c>
      <c r="AB91" s="51" t="s">
        <v>59</v>
      </c>
      <c r="AD91" s="51" t="s">
        <v>432</v>
      </c>
      <c r="AE91" s="51" t="s">
        <v>60</v>
      </c>
      <c r="AG91" s="51" t="s">
        <v>100</v>
      </c>
      <c r="AH91" s="51" t="s">
        <v>105</v>
      </c>
    </row>
    <row r="92" spans="1:34" x14ac:dyDescent="0.3">
      <c r="A92" s="51" t="s">
        <v>30</v>
      </c>
      <c r="B92" s="51">
        <v>1</v>
      </c>
      <c r="C92" s="51">
        <v>26</v>
      </c>
      <c r="D92" s="51">
        <v>440</v>
      </c>
      <c r="E92" s="51" t="s">
        <v>189</v>
      </c>
      <c r="F92" s="51" t="s">
        <v>5</v>
      </c>
      <c r="G92" s="51" t="s">
        <v>190</v>
      </c>
      <c r="H92" s="51" t="s">
        <v>190</v>
      </c>
      <c r="I92" s="51" t="s">
        <v>100</v>
      </c>
      <c r="J92" s="51" t="s">
        <v>100</v>
      </c>
      <c r="K92" s="51" t="s">
        <v>100</v>
      </c>
      <c r="L92" s="51">
        <v>1</v>
      </c>
      <c r="M92" s="51" t="s">
        <v>102</v>
      </c>
      <c r="N92" s="51">
        <v>90</v>
      </c>
      <c r="P92" s="51" t="s">
        <v>100</v>
      </c>
      <c r="Q92" s="51" t="s">
        <v>191</v>
      </c>
      <c r="T92" s="51">
        <v>201606</v>
      </c>
      <c r="U92" s="51" t="s">
        <v>34</v>
      </c>
      <c r="V92" s="51">
        <v>0</v>
      </c>
      <c r="W92" s="6">
        <v>-190689.82</v>
      </c>
      <c r="AA92" s="51" t="s">
        <v>35</v>
      </c>
      <c r="AB92" s="51" t="s">
        <v>59</v>
      </c>
      <c r="AD92" s="51" t="s">
        <v>432</v>
      </c>
      <c r="AE92" s="51" t="s">
        <v>60</v>
      </c>
      <c r="AG92" s="51" t="s">
        <v>100</v>
      </c>
      <c r="AH92" s="51" t="s">
        <v>105</v>
      </c>
    </row>
    <row r="93" spans="1:34" x14ac:dyDescent="0.3">
      <c r="A93" s="51" t="s">
        <v>30</v>
      </c>
      <c r="B93" s="51">
        <v>1</v>
      </c>
      <c r="C93" s="51">
        <v>26</v>
      </c>
      <c r="D93" s="51">
        <v>442</v>
      </c>
      <c r="E93" s="51" t="s">
        <v>193</v>
      </c>
      <c r="F93" s="51" t="s">
        <v>8</v>
      </c>
      <c r="G93" s="51" t="s">
        <v>190</v>
      </c>
      <c r="H93" s="51" t="s">
        <v>190</v>
      </c>
      <c r="I93" s="51" t="s">
        <v>100</v>
      </c>
      <c r="J93" s="51" t="s">
        <v>100</v>
      </c>
      <c r="K93" s="51" t="s">
        <v>100</v>
      </c>
      <c r="L93" s="51">
        <v>1</v>
      </c>
      <c r="M93" s="51" t="s">
        <v>102</v>
      </c>
      <c r="N93" s="51">
        <v>90</v>
      </c>
      <c r="P93" s="51" t="s">
        <v>100</v>
      </c>
      <c r="Q93" s="51" t="s">
        <v>191</v>
      </c>
      <c r="T93" s="51">
        <v>201606</v>
      </c>
      <c r="U93" s="51" t="s">
        <v>34</v>
      </c>
      <c r="V93" s="51">
        <v>0</v>
      </c>
      <c r="W93" s="6">
        <v>-25548.38</v>
      </c>
      <c r="AA93" s="51" t="s">
        <v>35</v>
      </c>
      <c r="AB93" s="51" t="s">
        <v>59</v>
      </c>
      <c r="AD93" s="51" t="s">
        <v>432</v>
      </c>
      <c r="AE93" s="51" t="s">
        <v>60</v>
      </c>
      <c r="AG93" s="51" t="s">
        <v>100</v>
      </c>
      <c r="AH93" s="51" t="s">
        <v>105</v>
      </c>
    </row>
    <row r="94" spans="1:34" x14ac:dyDescent="0.3">
      <c r="A94" s="51" t="s">
        <v>30</v>
      </c>
      <c r="B94" s="51">
        <v>1</v>
      </c>
      <c r="C94" s="51">
        <v>26</v>
      </c>
      <c r="D94" s="51">
        <v>442</v>
      </c>
      <c r="E94" s="51" t="s">
        <v>194</v>
      </c>
      <c r="F94" s="51" t="s">
        <v>9</v>
      </c>
      <c r="G94" s="51" t="s">
        <v>190</v>
      </c>
      <c r="H94" s="51" t="s">
        <v>190</v>
      </c>
      <c r="I94" s="51" t="s">
        <v>100</v>
      </c>
      <c r="J94" s="51" t="s">
        <v>100</v>
      </c>
      <c r="K94" s="51" t="s">
        <v>100</v>
      </c>
      <c r="L94" s="51">
        <v>1</v>
      </c>
      <c r="M94" s="51" t="s">
        <v>102</v>
      </c>
      <c r="N94" s="51">
        <v>90</v>
      </c>
      <c r="P94" s="51" t="s">
        <v>100</v>
      </c>
      <c r="Q94" s="51" t="s">
        <v>191</v>
      </c>
      <c r="T94" s="51">
        <v>201606</v>
      </c>
      <c r="U94" s="51" t="s">
        <v>34</v>
      </c>
      <c r="V94" s="51">
        <v>0</v>
      </c>
      <c r="W94" s="6">
        <v>-1041.3900000000001</v>
      </c>
      <c r="AA94" s="51" t="s">
        <v>35</v>
      </c>
      <c r="AB94" s="51" t="s">
        <v>59</v>
      </c>
      <c r="AD94" s="51" t="s">
        <v>432</v>
      </c>
      <c r="AE94" s="51" t="s">
        <v>60</v>
      </c>
      <c r="AG94" s="51" t="s">
        <v>100</v>
      </c>
      <c r="AH94" s="51" t="s">
        <v>105</v>
      </c>
    </row>
    <row r="95" spans="1:34" x14ac:dyDescent="0.3">
      <c r="A95" s="51" t="s">
        <v>30</v>
      </c>
      <c r="B95" s="51">
        <v>1</v>
      </c>
      <c r="C95" s="51">
        <v>26</v>
      </c>
      <c r="D95" s="51">
        <v>442</v>
      </c>
      <c r="E95" s="51" t="s">
        <v>195</v>
      </c>
      <c r="F95" s="51" t="s">
        <v>10</v>
      </c>
      <c r="G95" s="51" t="s">
        <v>190</v>
      </c>
      <c r="H95" s="51" t="s">
        <v>190</v>
      </c>
      <c r="I95" s="51" t="s">
        <v>100</v>
      </c>
      <c r="J95" s="51" t="s">
        <v>100</v>
      </c>
      <c r="K95" s="51" t="s">
        <v>100</v>
      </c>
      <c r="L95" s="51">
        <v>1</v>
      </c>
      <c r="M95" s="51" t="s">
        <v>102</v>
      </c>
      <c r="N95" s="51">
        <v>90</v>
      </c>
      <c r="P95" s="51" t="s">
        <v>100</v>
      </c>
      <c r="Q95" s="51" t="s">
        <v>191</v>
      </c>
      <c r="T95" s="51">
        <v>201606</v>
      </c>
      <c r="U95" s="51" t="s">
        <v>34</v>
      </c>
      <c r="V95" s="51">
        <v>0</v>
      </c>
      <c r="W95" s="6">
        <v>-36516.03</v>
      </c>
      <c r="AA95" s="51" t="s">
        <v>35</v>
      </c>
      <c r="AB95" s="51" t="s">
        <v>59</v>
      </c>
      <c r="AD95" s="51" t="s">
        <v>432</v>
      </c>
      <c r="AE95" s="51" t="s">
        <v>60</v>
      </c>
      <c r="AG95" s="51" t="s">
        <v>100</v>
      </c>
      <c r="AH95" s="51" t="s">
        <v>105</v>
      </c>
    </row>
    <row r="96" spans="1:34" x14ac:dyDescent="0.3">
      <c r="A96" s="51" t="s">
        <v>30</v>
      </c>
      <c r="B96" s="51">
        <v>1</v>
      </c>
      <c r="C96" s="51">
        <v>26</v>
      </c>
      <c r="D96" s="51">
        <v>442</v>
      </c>
      <c r="E96" s="51" t="s">
        <v>196</v>
      </c>
      <c r="F96" s="51" t="s">
        <v>11</v>
      </c>
      <c r="G96" s="51" t="s">
        <v>190</v>
      </c>
      <c r="H96" s="51" t="s">
        <v>190</v>
      </c>
      <c r="I96" s="51" t="s">
        <v>100</v>
      </c>
      <c r="J96" s="51" t="s">
        <v>100</v>
      </c>
      <c r="K96" s="51" t="s">
        <v>100</v>
      </c>
      <c r="L96" s="51">
        <v>1</v>
      </c>
      <c r="M96" s="51" t="s">
        <v>102</v>
      </c>
      <c r="N96" s="51">
        <v>90</v>
      </c>
      <c r="P96" s="51" t="s">
        <v>100</v>
      </c>
      <c r="Q96" s="51" t="s">
        <v>191</v>
      </c>
      <c r="T96" s="51">
        <v>201606</v>
      </c>
      <c r="U96" s="51" t="s">
        <v>34</v>
      </c>
      <c r="V96" s="51">
        <v>0</v>
      </c>
      <c r="W96" s="6">
        <v>-3646.86</v>
      </c>
      <c r="AA96" s="51" t="s">
        <v>35</v>
      </c>
      <c r="AB96" s="51" t="s">
        <v>59</v>
      </c>
      <c r="AD96" s="51" t="s">
        <v>432</v>
      </c>
      <c r="AE96" s="51" t="s">
        <v>60</v>
      </c>
      <c r="AG96" s="51" t="s">
        <v>100</v>
      </c>
      <c r="AH96" s="51" t="s">
        <v>105</v>
      </c>
    </row>
    <row r="97" spans="1:34" x14ac:dyDescent="0.3">
      <c r="A97" s="51" t="s">
        <v>30</v>
      </c>
      <c r="B97" s="51">
        <v>1</v>
      </c>
      <c r="C97" s="51">
        <v>26</v>
      </c>
      <c r="D97" s="51">
        <v>442</v>
      </c>
      <c r="E97" s="51" t="s">
        <v>197</v>
      </c>
      <c r="F97" s="51" t="s">
        <v>12</v>
      </c>
      <c r="G97" s="51" t="s">
        <v>190</v>
      </c>
      <c r="H97" s="51" t="s">
        <v>190</v>
      </c>
      <c r="I97" s="51" t="s">
        <v>100</v>
      </c>
      <c r="J97" s="51" t="s">
        <v>100</v>
      </c>
      <c r="K97" s="51" t="s">
        <v>100</v>
      </c>
      <c r="L97" s="51">
        <v>1</v>
      </c>
      <c r="M97" s="51" t="s">
        <v>102</v>
      </c>
      <c r="N97" s="51">
        <v>90</v>
      </c>
      <c r="P97" s="51" t="s">
        <v>100</v>
      </c>
      <c r="Q97" s="51" t="s">
        <v>191</v>
      </c>
      <c r="T97" s="51">
        <v>201606</v>
      </c>
      <c r="U97" s="51" t="s">
        <v>34</v>
      </c>
      <c r="V97" s="51">
        <v>0</v>
      </c>
      <c r="W97" s="6">
        <v>-10620.93</v>
      </c>
      <c r="AA97" s="51" t="s">
        <v>35</v>
      </c>
      <c r="AB97" s="51" t="s">
        <v>59</v>
      </c>
      <c r="AD97" s="51" t="s">
        <v>432</v>
      </c>
      <c r="AE97" s="51" t="s">
        <v>60</v>
      </c>
      <c r="AG97" s="51" t="s">
        <v>100</v>
      </c>
      <c r="AH97" s="51" t="s">
        <v>105</v>
      </c>
    </row>
    <row r="98" spans="1:34" x14ac:dyDescent="0.3">
      <c r="A98" s="51" t="s">
        <v>30</v>
      </c>
      <c r="B98" s="51">
        <v>1</v>
      </c>
      <c r="C98" s="51">
        <v>26</v>
      </c>
      <c r="D98" s="51">
        <v>442</v>
      </c>
      <c r="E98" s="51" t="s">
        <v>198</v>
      </c>
      <c r="F98" s="51" t="s">
        <v>13</v>
      </c>
      <c r="G98" s="51" t="s">
        <v>190</v>
      </c>
      <c r="H98" s="51" t="s">
        <v>190</v>
      </c>
      <c r="I98" s="51" t="s">
        <v>100</v>
      </c>
      <c r="J98" s="51" t="s">
        <v>100</v>
      </c>
      <c r="K98" s="51" t="s">
        <v>100</v>
      </c>
      <c r="L98" s="51">
        <v>1</v>
      </c>
      <c r="M98" s="51" t="s">
        <v>102</v>
      </c>
      <c r="N98" s="51">
        <v>90</v>
      </c>
      <c r="P98" s="51" t="s">
        <v>100</v>
      </c>
      <c r="Q98" s="51" t="s">
        <v>191</v>
      </c>
      <c r="T98" s="51">
        <v>201606</v>
      </c>
      <c r="U98" s="51" t="s">
        <v>34</v>
      </c>
      <c r="V98" s="51">
        <v>0</v>
      </c>
      <c r="W98" s="6">
        <v>-6588.64</v>
      </c>
      <c r="AA98" s="51" t="s">
        <v>35</v>
      </c>
      <c r="AB98" s="51" t="s">
        <v>59</v>
      </c>
      <c r="AD98" s="51" t="s">
        <v>432</v>
      </c>
      <c r="AE98" s="51" t="s">
        <v>60</v>
      </c>
      <c r="AG98" s="51" t="s">
        <v>100</v>
      </c>
      <c r="AH98" s="51" t="s">
        <v>105</v>
      </c>
    </row>
    <row r="99" spans="1:34" x14ac:dyDescent="0.3">
      <c r="A99" s="51" t="s">
        <v>30</v>
      </c>
      <c r="B99" s="51">
        <v>1</v>
      </c>
      <c r="C99" s="51">
        <v>27</v>
      </c>
      <c r="D99" s="51">
        <v>440</v>
      </c>
      <c r="E99" s="51" t="s">
        <v>189</v>
      </c>
      <c r="F99" s="51" t="s">
        <v>5</v>
      </c>
      <c r="G99" s="51" t="s">
        <v>190</v>
      </c>
      <c r="H99" s="51" t="s">
        <v>190</v>
      </c>
      <c r="I99" s="51" t="s">
        <v>100</v>
      </c>
      <c r="J99" s="51" t="s">
        <v>100</v>
      </c>
      <c r="K99" s="51" t="s">
        <v>100</v>
      </c>
      <c r="L99" s="51">
        <v>1</v>
      </c>
      <c r="M99" s="51" t="s">
        <v>102</v>
      </c>
      <c r="N99" s="51">
        <v>90</v>
      </c>
      <c r="P99" s="51" t="s">
        <v>100</v>
      </c>
      <c r="Q99" s="51" t="s">
        <v>191</v>
      </c>
      <c r="T99" s="51">
        <v>201606</v>
      </c>
      <c r="U99" s="51" t="s">
        <v>34</v>
      </c>
      <c r="V99" s="51">
        <v>0</v>
      </c>
      <c r="W99" s="6">
        <v>-38664</v>
      </c>
      <c r="AA99" s="51" t="s">
        <v>35</v>
      </c>
      <c r="AB99" s="51" t="s">
        <v>59</v>
      </c>
      <c r="AD99" s="51" t="s">
        <v>432</v>
      </c>
      <c r="AE99" s="51" t="s">
        <v>60</v>
      </c>
      <c r="AG99" s="51" t="s">
        <v>100</v>
      </c>
      <c r="AH99" s="51" t="s">
        <v>105</v>
      </c>
    </row>
    <row r="100" spans="1:34" x14ac:dyDescent="0.3">
      <c r="A100" s="51" t="s">
        <v>30</v>
      </c>
      <c r="B100" s="51">
        <v>1</v>
      </c>
      <c r="C100" s="51">
        <v>27</v>
      </c>
      <c r="D100" s="51">
        <v>442</v>
      </c>
      <c r="E100" s="51" t="s">
        <v>193</v>
      </c>
      <c r="F100" s="51" t="s">
        <v>8</v>
      </c>
      <c r="G100" s="51" t="s">
        <v>190</v>
      </c>
      <c r="H100" s="51" t="s">
        <v>190</v>
      </c>
      <c r="I100" s="51" t="s">
        <v>100</v>
      </c>
      <c r="J100" s="51" t="s">
        <v>100</v>
      </c>
      <c r="K100" s="51" t="s">
        <v>100</v>
      </c>
      <c r="L100" s="51">
        <v>1</v>
      </c>
      <c r="M100" s="51" t="s">
        <v>102</v>
      </c>
      <c r="N100" s="51">
        <v>90</v>
      </c>
      <c r="P100" s="51" t="s">
        <v>100</v>
      </c>
      <c r="Q100" s="51" t="s">
        <v>191</v>
      </c>
      <c r="T100" s="51">
        <v>201606</v>
      </c>
      <c r="U100" s="51" t="s">
        <v>34</v>
      </c>
      <c r="V100" s="51">
        <v>0</v>
      </c>
      <c r="W100" s="6">
        <v>-12970.07</v>
      </c>
      <c r="AA100" s="51" t="s">
        <v>35</v>
      </c>
      <c r="AB100" s="51" t="s">
        <v>59</v>
      </c>
      <c r="AD100" s="51" t="s">
        <v>432</v>
      </c>
      <c r="AE100" s="51" t="s">
        <v>60</v>
      </c>
      <c r="AG100" s="51" t="s">
        <v>100</v>
      </c>
      <c r="AH100" s="51" t="s">
        <v>105</v>
      </c>
    </row>
    <row r="101" spans="1:34" x14ac:dyDescent="0.3">
      <c r="A101" s="51" t="s">
        <v>30</v>
      </c>
      <c r="B101" s="51">
        <v>1</v>
      </c>
      <c r="C101" s="51">
        <v>27</v>
      </c>
      <c r="D101" s="51">
        <v>442</v>
      </c>
      <c r="E101" s="51" t="s">
        <v>194</v>
      </c>
      <c r="F101" s="51" t="s">
        <v>9</v>
      </c>
      <c r="G101" s="51" t="s">
        <v>190</v>
      </c>
      <c r="H101" s="51" t="s">
        <v>190</v>
      </c>
      <c r="I101" s="51" t="s">
        <v>100</v>
      </c>
      <c r="J101" s="51" t="s">
        <v>100</v>
      </c>
      <c r="K101" s="51" t="s">
        <v>100</v>
      </c>
      <c r="L101" s="51">
        <v>1</v>
      </c>
      <c r="M101" s="51" t="s">
        <v>102</v>
      </c>
      <c r="N101" s="51">
        <v>90</v>
      </c>
      <c r="P101" s="51" t="s">
        <v>100</v>
      </c>
      <c r="Q101" s="51" t="s">
        <v>191</v>
      </c>
      <c r="T101" s="51">
        <v>201606</v>
      </c>
      <c r="U101" s="51" t="s">
        <v>34</v>
      </c>
      <c r="V101" s="51">
        <v>0</v>
      </c>
      <c r="W101" s="6">
        <v>-149.82</v>
      </c>
      <c r="AA101" s="51" t="s">
        <v>35</v>
      </c>
      <c r="AB101" s="51" t="s">
        <v>59</v>
      </c>
      <c r="AD101" s="51" t="s">
        <v>432</v>
      </c>
      <c r="AE101" s="51" t="s">
        <v>60</v>
      </c>
      <c r="AG101" s="51" t="s">
        <v>100</v>
      </c>
      <c r="AH101" s="51" t="s">
        <v>105</v>
      </c>
    </row>
    <row r="102" spans="1:34" x14ac:dyDescent="0.3">
      <c r="A102" s="51" t="s">
        <v>30</v>
      </c>
      <c r="B102" s="51">
        <v>1</v>
      </c>
      <c r="C102" s="51">
        <v>27</v>
      </c>
      <c r="D102" s="51">
        <v>442</v>
      </c>
      <c r="E102" s="51" t="s">
        <v>195</v>
      </c>
      <c r="F102" s="51" t="s">
        <v>10</v>
      </c>
      <c r="G102" s="51" t="s">
        <v>190</v>
      </c>
      <c r="H102" s="51" t="s">
        <v>190</v>
      </c>
      <c r="I102" s="51" t="s">
        <v>100</v>
      </c>
      <c r="J102" s="51" t="s">
        <v>100</v>
      </c>
      <c r="K102" s="51" t="s">
        <v>100</v>
      </c>
      <c r="L102" s="51">
        <v>1</v>
      </c>
      <c r="M102" s="51" t="s">
        <v>102</v>
      </c>
      <c r="N102" s="51">
        <v>90</v>
      </c>
      <c r="P102" s="51" t="s">
        <v>100</v>
      </c>
      <c r="Q102" s="51" t="s">
        <v>191</v>
      </c>
      <c r="T102" s="51">
        <v>201606</v>
      </c>
      <c r="U102" s="51" t="s">
        <v>34</v>
      </c>
      <c r="V102" s="51">
        <v>0</v>
      </c>
      <c r="W102" s="6">
        <v>-9122.2900000000009</v>
      </c>
      <c r="AA102" s="51" t="s">
        <v>35</v>
      </c>
      <c r="AB102" s="51" t="s">
        <v>59</v>
      </c>
      <c r="AD102" s="51" t="s">
        <v>432</v>
      </c>
      <c r="AE102" s="51" t="s">
        <v>60</v>
      </c>
      <c r="AG102" s="51" t="s">
        <v>100</v>
      </c>
      <c r="AH102" s="51" t="s">
        <v>105</v>
      </c>
    </row>
    <row r="103" spans="1:34" x14ac:dyDescent="0.3">
      <c r="A103" s="51" t="s">
        <v>30</v>
      </c>
      <c r="B103" s="51">
        <v>1</v>
      </c>
      <c r="C103" s="51">
        <v>27</v>
      </c>
      <c r="D103" s="51">
        <v>442</v>
      </c>
      <c r="E103" s="51" t="s">
        <v>196</v>
      </c>
      <c r="F103" s="51" t="s">
        <v>11</v>
      </c>
      <c r="G103" s="51" t="s">
        <v>190</v>
      </c>
      <c r="H103" s="51" t="s">
        <v>190</v>
      </c>
      <c r="I103" s="51" t="s">
        <v>100</v>
      </c>
      <c r="J103" s="51" t="s">
        <v>100</v>
      </c>
      <c r="K103" s="51" t="s">
        <v>100</v>
      </c>
      <c r="L103" s="51">
        <v>1</v>
      </c>
      <c r="M103" s="51" t="s">
        <v>102</v>
      </c>
      <c r="N103" s="51">
        <v>90</v>
      </c>
      <c r="P103" s="51" t="s">
        <v>100</v>
      </c>
      <c r="Q103" s="51" t="s">
        <v>191</v>
      </c>
      <c r="T103" s="51">
        <v>201606</v>
      </c>
      <c r="U103" s="51" t="s">
        <v>34</v>
      </c>
      <c r="V103" s="51">
        <v>0</v>
      </c>
      <c r="W103" s="6">
        <v>-158.91999999999999</v>
      </c>
      <c r="AA103" s="51" t="s">
        <v>35</v>
      </c>
      <c r="AB103" s="51" t="s">
        <v>59</v>
      </c>
      <c r="AD103" s="51" t="s">
        <v>432</v>
      </c>
      <c r="AE103" s="51" t="s">
        <v>60</v>
      </c>
      <c r="AG103" s="51" t="s">
        <v>100</v>
      </c>
      <c r="AH103" s="51" t="s">
        <v>105</v>
      </c>
    </row>
    <row r="104" spans="1:34" x14ac:dyDescent="0.3">
      <c r="A104" s="51" t="s">
        <v>30</v>
      </c>
      <c r="B104" s="51">
        <v>1</v>
      </c>
      <c r="C104" s="51">
        <v>27</v>
      </c>
      <c r="D104" s="51">
        <v>442</v>
      </c>
      <c r="E104" s="51" t="s">
        <v>197</v>
      </c>
      <c r="F104" s="51" t="s">
        <v>12</v>
      </c>
      <c r="G104" s="51" t="s">
        <v>190</v>
      </c>
      <c r="H104" s="51" t="s">
        <v>190</v>
      </c>
      <c r="I104" s="51" t="s">
        <v>100</v>
      </c>
      <c r="J104" s="51" t="s">
        <v>100</v>
      </c>
      <c r="K104" s="51" t="s">
        <v>100</v>
      </c>
      <c r="L104" s="51">
        <v>1</v>
      </c>
      <c r="M104" s="51" t="s">
        <v>102</v>
      </c>
      <c r="N104" s="51">
        <v>90</v>
      </c>
      <c r="P104" s="51" t="s">
        <v>100</v>
      </c>
      <c r="Q104" s="51" t="s">
        <v>191</v>
      </c>
      <c r="T104" s="51">
        <v>201606</v>
      </c>
      <c r="U104" s="51" t="s">
        <v>34</v>
      </c>
      <c r="V104" s="51">
        <v>0</v>
      </c>
      <c r="W104" s="6">
        <v>-6262.89</v>
      </c>
      <c r="AA104" s="51" t="s">
        <v>35</v>
      </c>
      <c r="AB104" s="51" t="s">
        <v>59</v>
      </c>
      <c r="AD104" s="51" t="s">
        <v>432</v>
      </c>
      <c r="AE104" s="51" t="s">
        <v>60</v>
      </c>
      <c r="AG104" s="51" t="s">
        <v>100</v>
      </c>
      <c r="AH104" s="51" t="s">
        <v>105</v>
      </c>
    </row>
    <row r="105" spans="1:34" x14ac:dyDescent="0.3">
      <c r="A105" s="51" t="s">
        <v>30</v>
      </c>
      <c r="B105" s="51">
        <v>1</v>
      </c>
      <c r="C105" s="51">
        <v>28</v>
      </c>
      <c r="D105" s="51">
        <v>440</v>
      </c>
      <c r="E105" s="51" t="s">
        <v>189</v>
      </c>
      <c r="F105" s="51" t="s">
        <v>5</v>
      </c>
      <c r="G105" s="51" t="s">
        <v>190</v>
      </c>
      <c r="H105" s="51" t="s">
        <v>190</v>
      </c>
      <c r="I105" s="51" t="s">
        <v>100</v>
      </c>
      <c r="J105" s="51" t="s">
        <v>100</v>
      </c>
      <c r="K105" s="51" t="s">
        <v>100</v>
      </c>
      <c r="L105" s="51">
        <v>1</v>
      </c>
      <c r="M105" s="51" t="s">
        <v>102</v>
      </c>
      <c r="N105" s="51">
        <v>90</v>
      </c>
      <c r="P105" s="51" t="s">
        <v>100</v>
      </c>
      <c r="Q105" s="51" t="s">
        <v>191</v>
      </c>
      <c r="T105" s="51">
        <v>201606</v>
      </c>
      <c r="U105" s="51" t="s">
        <v>34</v>
      </c>
      <c r="V105" s="51">
        <v>0</v>
      </c>
      <c r="W105" s="6">
        <v>-58612.73</v>
      </c>
      <c r="AA105" s="51" t="s">
        <v>35</v>
      </c>
      <c r="AB105" s="51" t="s">
        <v>59</v>
      </c>
      <c r="AD105" s="51" t="s">
        <v>432</v>
      </c>
      <c r="AE105" s="51" t="s">
        <v>60</v>
      </c>
      <c r="AG105" s="51" t="s">
        <v>100</v>
      </c>
      <c r="AH105" s="51" t="s">
        <v>105</v>
      </c>
    </row>
    <row r="106" spans="1:34" x14ac:dyDescent="0.3">
      <c r="A106" s="51" t="s">
        <v>30</v>
      </c>
      <c r="B106" s="51">
        <v>1</v>
      </c>
      <c r="C106" s="51">
        <v>28</v>
      </c>
      <c r="D106" s="51">
        <v>442</v>
      </c>
      <c r="E106" s="51" t="s">
        <v>437</v>
      </c>
      <c r="F106" s="51" t="s">
        <v>7</v>
      </c>
      <c r="G106" s="51" t="s">
        <v>190</v>
      </c>
      <c r="H106" s="51" t="s">
        <v>190</v>
      </c>
      <c r="I106" s="51" t="s">
        <v>100</v>
      </c>
      <c r="J106" s="51" t="s">
        <v>100</v>
      </c>
      <c r="K106" s="51" t="s">
        <v>100</v>
      </c>
      <c r="L106" s="51">
        <v>1</v>
      </c>
      <c r="M106" s="51" t="s">
        <v>102</v>
      </c>
      <c r="N106" s="51">
        <v>90</v>
      </c>
      <c r="P106" s="51" t="s">
        <v>100</v>
      </c>
      <c r="Q106" s="51" t="s">
        <v>191</v>
      </c>
      <c r="T106" s="51">
        <v>201606</v>
      </c>
      <c r="U106" s="51" t="s">
        <v>34</v>
      </c>
      <c r="V106" s="51">
        <v>0</v>
      </c>
      <c r="W106" s="6">
        <v>-5590.73</v>
      </c>
      <c r="AA106" s="51" t="s">
        <v>35</v>
      </c>
      <c r="AB106" s="51" t="s">
        <v>59</v>
      </c>
      <c r="AD106" s="51" t="s">
        <v>432</v>
      </c>
      <c r="AE106" s="51" t="s">
        <v>60</v>
      </c>
      <c r="AG106" s="51" t="s">
        <v>100</v>
      </c>
      <c r="AH106" s="51" t="s">
        <v>105</v>
      </c>
    </row>
    <row r="107" spans="1:34" x14ac:dyDescent="0.3">
      <c r="A107" s="51" t="s">
        <v>30</v>
      </c>
      <c r="B107" s="51">
        <v>1</v>
      </c>
      <c r="C107" s="51">
        <v>28</v>
      </c>
      <c r="D107" s="51">
        <v>442</v>
      </c>
      <c r="E107" s="51" t="s">
        <v>193</v>
      </c>
      <c r="F107" s="51" t="s">
        <v>8</v>
      </c>
      <c r="G107" s="51" t="s">
        <v>190</v>
      </c>
      <c r="H107" s="51" t="s">
        <v>190</v>
      </c>
      <c r="I107" s="51" t="s">
        <v>100</v>
      </c>
      <c r="J107" s="51" t="s">
        <v>100</v>
      </c>
      <c r="K107" s="51" t="s">
        <v>100</v>
      </c>
      <c r="L107" s="51">
        <v>1</v>
      </c>
      <c r="M107" s="51" t="s">
        <v>102</v>
      </c>
      <c r="N107" s="51">
        <v>90</v>
      </c>
      <c r="P107" s="51" t="s">
        <v>100</v>
      </c>
      <c r="Q107" s="51" t="s">
        <v>191</v>
      </c>
      <c r="T107" s="51">
        <v>201606</v>
      </c>
      <c r="U107" s="51" t="s">
        <v>34</v>
      </c>
      <c r="V107" s="51">
        <v>0</v>
      </c>
      <c r="W107" s="6">
        <v>-12253.4</v>
      </c>
      <c r="AA107" s="51" t="s">
        <v>35</v>
      </c>
      <c r="AB107" s="51" t="s">
        <v>59</v>
      </c>
      <c r="AD107" s="51" t="s">
        <v>432</v>
      </c>
      <c r="AE107" s="51" t="s">
        <v>60</v>
      </c>
      <c r="AG107" s="51" t="s">
        <v>100</v>
      </c>
      <c r="AH107" s="51" t="s">
        <v>105</v>
      </c>
    </row>
    <row r="108" spans="1:34" x14ac:dyDescent="0.3">
      <c r="A108" s="51" t="s">
        <v>30</v>
      </c>
      <c r="B108" s="51">
        <v>1</v>
      </c>
      <c r="C108" s="51">
        <v>28</v>
      </c>
      <c r="D108" s="51">
        <v>442</v>
      </c>
      <c r="E108" s="51" t="s">
        <v>194</v>
      </c>
      <c r="F108" s="51" t="s">
        <v>9</v>
      </c>
      <c r="G108" s="51" t="s">
        <v>190</v>
      </c>
      <c r="H108" s="51" t="s">
        <v>190</v>
      </c>
      <c r="I108" s="51" t="s">
        <v>100</v>
      </c>
      <c r="J108" s="51" t="s">
        <v>100</v>
      </c>
      <c r="K108" s="51" t="s">
        <v>100</v>
      </c>
      <c r="L108" s="51">
        <v>1</v>
      </c>
      <c r="M108" s="51" t="s">
        <v>102</v>
      </c>
      <c r="N108" s="51">
        <v>90</v>
      </c>
      <c r="P108" s="51" t="s">
        <v>100</v>
      </c>
      <c r="Q108" s="51" t="s">
        <v>191</v>
      </c>
      <c r="T108" s="51">
        <v>201606</v>
      </c>
      <c r="U108" s="51" t="s">
        <v>34</v>
      </c>
      <c r="V108" s="51">
        <v>0</v>
      </c>
      <c r="W108" s="6">
        <v>-247.21</v>
      </c>
      <c r="AA108" s="51" t="s">
        <v>35</v>
      </c>
      <c r="AB108" s="51" t="s">
        <v>59</v>
      </c>
      <c r="AD108" s="51" t="s">
        <v>432</v>
      </c>
      <c r="AE108" s="51" t="s">
        <v>60</v>
      </c>
      <c r="AG108" s="51" t="s">
        <v>100</v>
      </c>
      <c r="AH108" s="51" t="s">
        <v>105</v>
      </c>
    </row>
    <row r="109" spans="1:34" x14ac:dyDescent="0.3">
      <c r="A109" s="51" t="s">
        <v>30</v>
      </c>
      <c r="B109" s="51">
        <v>1</v>
      </c>
      <c r="C109" s="51">
        <v>28</v>
      </c>
      <c r="D109" s="51">
        <v>442</v>
      </c>
      <c r="E109" s="51" t="s">
        <v>195</v>
      </c>
      <c r="F109" s="51" t="s">
        <v>10</v>
      </c>
      <c r="G109" s="51" t="s">
        <v>190</v>
      </c>
      <c r="H109" s="51" t="s">
        <v>190</v>
      </c>
      <c r="I109" s="51" t="s">
        <v>100</v>
      </c>
      <c r="J109" s="51" t="s">
        <v>100</v>
      </c>
      <c r="K109" s="51" t="s">
        <v>100</v>
      </c>
      <c r="L109" s="51">
        <v>1</v>
      </c>
      <c r="M109" s="51" t="s">
        <v>102</v>
      </c>
      <c r="N109" s="51">
        <v>90</v>
      </c>
      <c r="P109" s="51" t="s">
        <v>100</v>
      </c>
      <c r="Q109" s="51" t="s">
        <v>191</v>
      </c>
      <c r="T109" s="51">
        <v>201606</v>
      </c>
      <c r="U109" s="51" t="s">
        <v>34</v>
      </c>
      <c r="V109" s="51">
        <v>0</v>
      </c>
      <c r="W109" s="6">
        <v>-10237.26</v>
      </c>
      <c r="AA109" s="51" t="s">
        <v>35</v>
      </c>
      <c r="AB109" s="51" t="s">
        <v>59</v>
      </c>
      <c r="AD109" s="51" t="s">
        <v>432</v>
      </c>
      <c r="AE109" s="51" t="s">
        <v>60</v>
      </c>
      <c r="AG109" s="51" t="s">
        <v>100</v>
      </c>
      <c r="AH109" s="51" t="s">
        <v>105</v>
      </c>
    </row>
    <row r="110" spans="1:34" x14ac:dyDescent="0.3">
      <c r="A110" s="51" t="s">
        <v>30</v>
      </c>
      <c r="B110" s="51">
        <v>1</v>
      </c>
      <c r="C110" s="51">
        <v>28</v>
      </c>
      <c r="D110" s="51">
        <v>442</v>
      </c>
      <c r="E110" s="51" t="s">
        <v>196</v>
      </c>
      <c r="F110" s="51" t="s">
        <v>11</v>
      </c>
      <c r="G110" s="51" t="s">
        <v>190</v>
      </c>
      <c r="H110" s="51" t="s">
        <v>190</v>
      </c>
      <c r="I110" s="51" t="s">
        <v>100</v>
      </c>
      <c r="J110" s="51" t="s">
        <v>100</v>
      </c>
      <c r="K110" s="51" t="s">
        <v>100</v>
      </c>
      <c r="L110" s="51">
        <v>1</v>
      </c>
      <c r="M110" s="51" t="s">
        <v>102</v>
      </c>
      <c r="N110" s="51">
        <v>90</v>
      </c>
      <c r="P110" s="51" t="s">
        <v>100</v>
      </c>
      <c r="Q110" s="51" t="s">
        <v>191</v>
      </c>
      <c r="T110" s="51">
        <v>201606</v>
      </c>
      <c r="U110" s="51" t="s">
        <v>34</v>
      </c>
      <c r="V110" s="51">
        <v>0</v>
      </c>
      <c r="W110" s="6">
        <v>-2379.9299999999998</v>
      </c>
      <c r="AA110" s="51" t="s">
        <v>35</v>
      </c>
      <c r="AB110" s="51" t="s">
        <v>59</v>
      </c>
      <c r="AD110" s="51" t="s">
        <v>432</v>
      </c>
      <c r="AE110" s="51" t="s">
        <v>60</v>
      </c>
      <c r="AG110" s="51" t="s">
        <v>100</v>
      </c>
      <c r="AH110" s="51" t="s">
        <v>105</v>
      </c>
    </row>
    <row r="111" spans="1:34" x14ac:dyDescent="0.3">
      <c r="A111" s="51" t="s">
        <v>30</v>
      </c>
      <c r="B111" s="51">
        <v>1</v>
      </c>
      <c r="C111" s="51">
        <v>28</v>
      </c>
      <c r="D111" s="51">
        <v>442</v>
      </c>
      <c r="E111" s="51" t="s">
        <v>197</v>
      </c>
      <c r="F111" s="51" t="s">
        <v>12</v>
      </c>
      <c r="G111" s="51" t="s">
        <v>190</v>
      </c>
      <c r="H111" s="51" t="s">
        <v>190</v>
      </c>
      <c r="I111" s="51" t="s">
        <v>100</v>
      </c>
      <c r="J111" s="51" t="s">
        <v>100</v>
      </c>
      <c r="K111" s="51" t="s">
        <v>100</v>
      </c>
      <c r="L111" s="51">
        <v>1</v>
      </c>
      <c r="M111" s="51" t="s">
        <v>102</v>
      </c>
      <c r="N111" s="51">
        <v>90</v>
      </c>
      <c r="P111" s="51" t="s">
        <v>100</v>
      </c>
      <c r="Q111" s="51" t="s">
        <v>191</v>
      </c>
      <c r="T111" s="51">
        <v>201606</v>
      </c>
      <c r="U111" s="51" t="s">
        <v>34</v>
      </c>
      <c r="V111" s="51">
        <v>0</v>
      </c>
      <c r="W111" s="6">
        <v>-5667.29</v>
      </c>
      <c r="AA111" s="51" t="s">
        <v>35</v>
      </c>
      <c r="AB111" s="51" t="s">
        <v>59</v>
      </c>
      <c r="AD111" s="51" t="s">
        <v>432</v>
      </c>
      <c r="AE111" s="51" t="s">
        <v>60</v>
      </c>
      <c r="AG111" s="51" t="s">
        <v>100</v>
      </c>
      <c r="AH111" s="51" t="s">
        <v>105</v>
      </c>
    </row>
    <row r="112" spans="1:34" x14ac:dyDescent="0.3">
      <c r="A112" s="51" t="s">
        <v>30</v>
      </c>
      <c r="B112" s="51">
        <v>1</v>
      </c>
      <c r="C112" s="51">
        <v>28</v>
      </c>
      <c r="D112" s="51">
        <v>442</v>
      </c>
      <c r="E112" s="51" t="s">
        <v>198</v>
      </c>
      <c r="F112" s="51" t="s">
        <v>13</v>
      </c>
      <c r="G112" s="51" t="s">
        <v>190</v>
      </c>
      <c r="H112" s="51" t="s">
        <v>190</v>
      </c>
      <c r="I112" s="51" t="s">
        <v>100</v>
      </c>
      <c r="J112" s="51" t="s">
        <v>100</v>
      </c>
      <c r="K112" s="51" t="s">
        <v>100</v>
      </c>
      <c r="L112" s="51">
        <v>1</v>
      </c>
      <c r="M112" s="51" t="s">
        <v>102</v>
      </c>
      <c r="N112" s="51">
        <v>90</v>
      </c>
      <c r="P112" s="51" t="s">
        <v>100</v>
      </c>
      <c r="Q112" s="51" t="s">
        <v>191</v>
      </c>
      <c r="T112" s="51">
        <v>201606</v>
      </c>
      <c r="U112" s="51" t="s">
        <v>34</v>
      </c>
      <c r="V112" s="51">
        <v>0</v>
      </c>
      <c r="W112" s="6">
        <v>-520.34</v>
      </c>
      <c r="AA112" s="51" t="s">
        <v>35</v>
      </c>
      <c r="AB112" s="51" t="s">
        <v>59</v>
      </c>
      <c r="AD112" s="51" t="s">
        <v>432</v>
      </c>
      <c r="AE112" s="51" t="s">
        <v>60</v>
      </c>
      <c r="AG112" s="51" t="s">
        <v>100</v>
      </c>
      <c r="AH112" s="51" t="s">
        <v>105</v>
      </c>
    </row>
    <row r="113" spans="1:34" x14ac:dyDescent="0.3">
      <c r="A113" s="51" t="s">
        <v>30</v>
      </c>
      <c r="B113" s="51">
        <v>1</v>
      </c>
      <c r="C113" s="51" t="s">
        <v>199</v>
      </c>
      <c r="D113" s="51">
        <v>440</v>
      </c>
      <c r="E113" s="51" t="s">
        <v>189</v>
      </c>
      <c r="F113" s="51" t="s">
        <v>5</v>
      </c>
      <c r="G113" s="51" t="s">
        <v>190</v>
      </c>
      <c r="H113" s="51" t="s">
        <v>190</v>
      </c>
      <c r="I113" s="51" t="s">
        <v>100</v>
      </c>
      <c r="J113" s="51" t="s">
        <v>100</v>
      </c>
      <c r="K113" s="51" t="s">
        <v>100</v>
      </c>
      <c r="L113" s="51">
        <v>1</v>
      </c>
      <c r="M113" s="51" t="s">
        <v>102</v>
      </c>
      <c r="N113" s="51">
        <v>90</v>
      </c>
      <c r="P113" s="51" t="s">
        <v>100</v>
      </c>
      <c r="Q113" s="51" t="s">
        <v>191</v>
      </c>
      <c r="T113" s="51">
        <v>201606</v>
      </c>
      <c r="U113" s="51" t="s">
        <v>34</v>
      </c>
      <c r="V113" s="51">
        <v>0</v>
      </c>
      <c r="W113" s="6">
        <v>-40277.01</v>
      </c>
      <c r="AA113" s="51" t="s">
        <v>35</v>
      </c>
      <c r="AB113" s="51" t="s">
        <v>59</v>
      </c>
      <c r="AD113" s="51" t="s">
        <v>432</v>
      </c>
      <c r="AE113" s="51" t="s">
        <v>60</v>
      </c>
      <c r="AG113" s="51" t="s">
        <v>100</v>
      </c>
      <c r="AH113" s="51" t="s">
        <v>105</v>
      </c>
    </row>
    <row r="114" spans="1:34" x14ac:dyDescent="0.3">
      <c r="A114" s="51" t="s">
        <v>30</v>
      </c>
      <c r="B114" s="51">
        <v>1</v>
      </c>
      <c r="C114" s="51" t="s">
        <v>199</v>
      </c>
      <c r="D114" s="51">
        <v>442</v>
      </c>
      <c r="E114" s="51" t="s">
        <v>437</v>
      </c>
      <c r="F114" s="51" t="s">
        <v>7</v>
      </c>
      <c r="G114" s="51" t="s">
        <v>190</v>
      </c>
      <c r="H114" s="51" t="s">
        <v>190</v>
      </c>
      <c r="I114" s="51" t="s">
        <v>100</v>
      </c>
      <c r="J114" s="51" t="s">
        <v>100</v>
      </c>
      <c r="K114" s="51" t="s">
        <v>100</v>
      </c>
      <c r="L114" s="51">
        <v>1</v>
      </c>
      <c r="M114" s="51" t="s">
        <v>102</v>
      </c>
      <c r="N114" s="51">
        <v>90</v>
      </c>
      <c r="P114" s="51" t="s">
        <v>100</v>
      </c>
      <c r="Q114" s="51" t="s">
        <v>191</v>
      </c>
      <c r="T114" s="51">
        <v>201606</v>
      </c>
      <c r="U114" s="51" t="s">
        <v>34</v>
      </c>
      <c r="V114" s="51">
        <v>0</v>
      </c>
      <c r="W114" s="6">
        <v>-2900.35</v>
      </c>
      <c r="AA114" s="51" t="s">
        <v>35</v>
      </c>
      <c r="AB114" s="51" t="s">
        <v>59</v>
      </c>
      <c r="AD114" s="51" t="s">
        <v>432</v>
      </c>
      <c r="AE114" s="51" t="s">
        <v>60</v>
      </c>
      <c r="AG114" s="51" t="s">
        <v>100</v>
      </c>
      <c r="AH114" s="51" t="s">
        <v>105</v>
      </c>
    </row>
    <row r="115" spans="1:34" x14ac:dyDescent="0.3">
      <c r="A115" s="51" t="s">
        <v>30</v>
      </c>
      <c r="B115" s="51">
        <v>1</v>
      </c>
      <c r="C115" s="51" t="s">
        <v>199</v>
      </c>
      <c r="D115" s="51">
        <v>442</v>
      </c>
      <c r="E115" s="51" t="s">
        <v>193</v>
      </c>
      <c r="F115" s="51" t="s">
        <v>8</v>
      </c>
      <c r="G115" s="51" t="s">
        <v>190</v>
      </c>
      <c r="H115" s="51" t="s">
        <v>190</v>
      </c>
      <c r="I115" s="51" t="s">
        <v>100</v>
      </c>
      <c r="J115" s="51" t="s">
        <v>100</v>
      </c>
      <c r="K115" s="51" t="s">
        <v>100</v>
      </c>
      <c r="L115" s="51">
        <v>1</v>
      </c>
      <c r="M115" s="51" t="s">
        <v>102</v>
      </c>
      <c r="N115" s="51">
        <v>90</v>
      </c>
      <c r="P115" s="51" t="s">
        <v>100</v>
      </c>
      <c r="Q115" s="51" t="s">
        <v>191</v>
      </c>
      <c r="T115" s="51">
        <v>201606</v>
      </c>
      <c r="U115" s="51" t="s">
        <v>34</v>
      </c>
      <c r="V115" s="51">
        <v>0</v>
      </c>
      <c r="W115" s="6">
        <v>-14155.67</v>
      </c>
      <c r="AA115" s="51" t="s">
        <v>35</v>
      </c>
      <c r="AB115" s="51" t="s">
        <v>59</v>
      </c>
      <c r="AD115" s="51" t="s">
        <v>432</v>
      </c>
      <c r="AE115" s="51" t="s">
        <v>60</v>
      </c>
      <c r="AG115" s="51" t="s">
        <v>100</v>
      </c>
      <c r="AH115" s="51" t="s">
        <v>105</v>
      </c>
    </row>
    <row r="116" spans="1:34" x14ac:dyDescent="0.3">
      <c r="A116" s="51" t="s">
        <v>30</v>
      </c>
      <c r="B116" s="51">
        <v>1</v>
      </c>
      <c r="C116" s="51" t="s">
        <v>199</v>
      </c>
      <c r="D116" s="51">
        <v>442</v>
      </c>
      <c r="E116" s="51" t="s">
        <v>194</v>
      </c>
      <c r="F116" s="51" t="s">
        <v>9</v>
      </c>
      <c r="G116" s="51" t="s">
        <v>190</v>
      </c>
      <c r="H116" s="51" t="s">
        <v>190</v>
      </c>
      <c r="I116" s="51" t="s">
        <v>100</v>
      </c>
      <c r="J116" s="51" t="s">
        <v>100</v>
      </c>
      <c r="K116" s="51" t="s">
        <v>100</v>
      </c>
      <c r="L116" s="51">
        <v>1</v>
      </c>
      <c r="M116" s="51" t="s">
        <v>102</v>
      </c>
      <c r="N116" s="51">
        <v>90</v>
      </c>
      <c r="P116" s="51" t="s">
        <v>100</v>
      </c>
      <c r="Q116" s="51" t="s">
        <v>191</v>
      </c>
      <c r="T116" s="51">
        <v>201606</v>
      </c>
      <c r="U116" s="51" t="s">
        <v>34</v>
      </c>
      <c r="V116" s="51">
        <v>0</v>
      </c>
      <c r="W116" s="6">
        <v>-613.86</v>
      </c>
      <c r="AA116" s="51" t="s">
        <v>35</v>
      </c>
      <c r="AB116" s="51" t="s">
        <v>59</v>
      </c>
      <c r="AD116" s="51" t="s">
        <v>432</v>
      </c>
      <c r="AE116" s="51" t="s">
        <v>60</v>
      </c>
      <c r="AG116" s="51" t="s">
        <v>100</v>
      </c>
      <c r="AH116" s="51" t="s">
        <v>105</v>
      </c>
    </row>
    <row r="117" spans="1:34" x14ac:dyDescent="0.3">
      <c r="A117" s="51" t="s">
        <v>30</v>
      </c>
      <c r="B117" s="51">
        <v>1</v>
      </c>
      <c r="C117" s="51" t="s">
        <v>199</v>
      </c>
      <c r="D117" s="51">
        <v>442</v>
      </c>
      <c r="E117" s="51" t="s">
        <v>195</v>
      </c>
      <c r="F117" s="51" t="s">
        <v>10</v>
      </c>
      <c r="G117" s="51" t="s">
        <v>190</v>
      </c>
      <c r="H117" s="51" t="s">
        <v>190</v>
      </c>
      <c r="I117" s="51" t="s">
        <v>100</v>
      </c>
      <c r="J117" s="51" t="s">
        <v>100</v>
      </c>
      <c r="K117" s="51" t="s">
        <v>100</v>
      </c>
      <c r="L117" s="51">
        <v>1</v>
      </c>
      <c r="M117" s="51" t="s">
        <v>102</v>
      </c>
      <c r="N117" s="51">
        <v>90</v>
      </c>
      <c r="P117" s="51" t="s">
        <v>100</v>
      </c>
      <c r="Q117" s="51" t="s">
        <v>191</v>
      </c>
      <c r="T117" s="51">
        <v>201606</v>
      </c>
      <c r="U117" s="51" t="s">
        <v>34</v>
      </c>
      <c r="V117" s="51">
        <v>0</v>
      </c>
      <c r="W117" s="6">
        <v>-16606.54</v>
      </c>
      <c r="AA117" s="51" t="s">
        <v>35</v>
      </c>
      <c r="AB117" s="51" t="s">
        <v>59</v>
      </c>
      <c r="AD117" s="51" t="s">
        <v>432</v>
      </c>
      <c r="AE117" s="51" t="s">
        <v>60</v>
      </c>
      <c r="AG117" s="51" t="s">
        <v>100</v>
      </c>
      <c r="AH117" s="51" t="s">
        <v>105</v>
      </c>
    </row>
    <row r="118" spans="1:34" x14ac:dyDescent="0.3">
      <c r="A118" s="51" t="s">
        <v>30</v>
      </c>
      <c r="B118" s="51">
        <v>1</v>
      </c>
      <c r="C118" s="51" t="s">
        <v>199</v>
      </c>
      <c r="D118" s="51">
        <v>442</v>
      </c>
      <c r="E118" s="51" t="s">
        <v>196</v>
      </c>
      <c r="F118" s="51" t="s">
        <v>11</v>
      </c>
      <c r="G118" s="51" t="s">
        <v>190</v>
      </c>
      <c r="H118" s="51" t="s">
        <v>190</v>
      </c>
      <c r="I118" s="51" t="s">
        <v>100</v>
      </c>
      <c r="J118" s="51" t="s">
        <v>100</v>
      </c>
      <c r="K118" s="51" t="s">
        <v>100</v>
      </c>
      <c r="L118" s="51">
        <v>1</v>
      </c>
      <c r="M118" s="51" t="s">
        <v>102</v>
      </c>
      <c r="N118" s="51">
        <v>90</v>
      </c>
      <c r="P118" s="51" t="s">
        <v>100</v>
      </c>
      <c r="Q118" s="51" t="s">
        <v>191</v>
      </c>
      <c r="T118" s="51">
        <v>201606</v>
      </c>
      <c r="U118" s="51" t="s">
        <v>34</v>
      </c>
      <c r="V118" s="51">
        <v>0</v>
      </c>
      <c r="W118" s="6">
        <v>-4028.66</v>
      </c>
      <c r="AA118" s="51" t="s">
        <v>35</v>
      </c>
      <c r="AB118" s="51" t="s">
        <v>59</v>
      </c>
      <c r="AD118" s="51" t="s">
        <v>432</v>
      </c>
      <c r="AE118" s="51" t="s">
        <v>60</v>
      </c>
      <c r="AG118" s="51" t="s">
        <v>100</v>
      </c>
      <c r="AH118" s="51" t="s">
        <v>105</v>
      </c>
    </row>
    <row r="119" spans="1:34" x14ac:dyDescent="0.3">
      <c r="A119" s="51" t="s">
        <v>30</v>
      </c>
      <c r="B119" s="51">
        <v>1</v>
      </c>
      <c r="C119" s="51" t="s">
        <v>199</v>
      </c>
      <c r="D119" s="51">
        <v>442</v>
      </c>
      <c r="E119" s="51" t="s">
        <v>197</v>
      </c>
      <c r="F119" s="51" t="s">
        <v>12</v>
      </c>
      <c r="G119" s="51" t="s">
        <v>190</v>
      </c>
      <c r="H119" s="51" t="s">
        <v>190</v>
      </c>
      <c r="I119" s="51" t="s">
        <v>100</v>
      </c>
      <c r="J119" s="51" t="s">
        <v>100</v>
      </c>
      <c r="K119" s="51" t="s">
        <v>100</v>
      </c>
      <c r="L119" s="51">
        <v>1</v>
      </c>
      <c r="M119" s="51" t="s">
        <v>102</v>
      </c>
      <c r="N119" s="51">
        <v>90</v>
      </c>
      <c r="P119" s="51" t="s">
        <v>100</v>
      </c>
      <c r="Q119" s="51" t="s">
        <v>191</v>
      </c>
      <c r="T119" s="51">
        <v>201606</v>
      </c>
      <c r="U119" s="51" t="s">
        <v>34</v>
      </c>
      <c r="V119" s="51">
        <v>0</v>
      </c>
      <c r="W119" s="6">
        <v>-4941.01</v>
      </c>
      <c r="AA119" s="51" t="s">
        <v>35</v>
      </c>
      <c r="AB119" s="51" t="s">
        <v>59</v>
      </c>
      <c r="AD119" s="51" t="s">
        <v>432</v>
      </c>
      <c r="AE119" s="51" t="s">
        <v>60</v>
      </c>
      <c r="AG119" s="51" t="s">
        <v>100</v>
      </c>
      <c r="AH119" s="51" t="s">
        <v>105</v>
      </c>
    </row>
    <row r="120" spans="1:34" x14ac:dyDescent="0.3">
      <c r="A120" s="51" t="s">
        <v>30</v>
      </c>
      <c r="B120" s="51">
        <v>1</v>
      </c>
      <c r="C120" s="51" t="s">
        <v>199</v>
      </c>
      <c r="D120" s="51">
        <v>442</v>
      </c>
      <c r="E120" s="51" t="s">
        <v>198</v>
      </c>
      <c r="F120" s="51" t="s">
        <v>13</v>
      </c>
      <c r="G120" s="51" t="s">
        <v>190</v>
      </c>
      <c r="H120" s="51" t="s">
        <v>190</v>
      </c>
      <c r="I120" s="51" t="s">
        <v>100</v>
      </c>
      <c r="J120" s="51" t="s">
        <v>100</v>
      </c>
      <c r="K120" s="51" t="s">
        <v>100</v>
      </c>
      <c r="L120" s="51">
        <v>1</v>
      </c>
      <c r="M120" s="51" t="s">
        <v>102</v>
      </c>
      <c r="N120" s="51">
        <v>90</v>
      </c>
      <c r="P120" s="51" t="s">
        <v>100</v>
      </c>
      <c r="Q120" s="51" t="s">
        <v>191</v>
      </c>
      <c r="T120" s="51">
        <v>201606</v>
      </c>
      <c r="U120" s="51" t="s">
        <v>34</v>
      </c>
      <c r="V120" s="51">
        <v>0</v>
      </c>
      <c r="W120" s="6">
        <v>-9759.23</v>
      </c>
      <c r="AA120" s="51" t="s">
        <v>35</v>
      </c>
      <c r="AB120" s="51" t="s">
        <v>59</v>
      </c>
      <c r="AD120" s="51" t="s">
        <v>432</v>
      </c>
      <c r="AE120" s="51" t="s">
        <v>60</v>
      </c>
      <c r="AG120" s="51" t="s">
        <v>100</v>
      </c>
      <c r="AH120" s="51" t="s">
        <v>105</v>
      </c>
    </row>
    <row r="121" spans="1:34" x14ac:dyDescent="0.3">
      <c r="A121" s="51" t="s">
        <v>30</v>
      </c>
      <c r="B121" s="51">
        <v>1</v>
      </c>
      <c r="C121" s="51" t="s">
        <v>200</v>
      </c>
      <c r="D121" s="51">
        <v>440</v>
      </c>
      <c r="E121" s="51" t="s">
        <v>189</v>
      </c>
      <c r="F121" s="51" t="s">
        <v>5</v>
      </c>
      <c r="G121" s="51" t="s">
        <v>190</v>
      </c>
      <c r="H121" s="51" t="s">
        <v>190</v>
      </c>
      <c r="I121" s="51" t="s">
        <v>100</v>
      </c>
      <c r="J121" s="51" t="s">
        <v>100</v>
      </c>
      <c r="K121" s="51" t="s">
        <v>100</v>
      </c>
      <c r="L121" s="51">
        <v>1</v>
      </c>
      <c r="M121" s="51" t="s">
        <v>102</v>
      </c>
      <c r="N121" s="51">
        <v>90</v>
      </c>
      <c r="P121" s="51" t="s">
        <v>100</v>
      </c>
      <c r="Q121" s="51" t="s">
        <v>191</v>
      </c>
      <c r="T121" s="51">
        <v>201606</v>
      </c>
      <c r="U121" s="51" t="s">
        <v>34</v>
      </c>
      <c r="V121" s="51">
        <v>0</v>
      </c>
      <c r="W121" s="6">
        <v>-44044.56</v>
      </c>
      <c r="AA121" s="51" t="s">
        <v>35</v>
      </c>
      <c r="AB121" s="51" t="s">
        <v>59</v>
      </c>
      <c r="AD121" s="51" t="s">
        <v>432</v>
      </c>
      <c r="AE121" s="51" t="s">
        <v>60</v>
      </c>
      <c r="AG121" s="51" t="s">
        <v>100</v>
      </c>
      <c r="AH121" s="51" t="s">
        <v>105</v>
      </c>
    </row>
    <row r="122" spans="1:34" x14ac:dyDescent="0.3">
      <c r="A122" s="51" t="s">
        <v>30</v>
      </c>
      <c r="B122" s="51">
        <v>1</v>
      </c>
      <c r="C122" s="51" t="s">
        <v>200</v>
      </c>
      <c r="D122" s="51">
        <v>442</v>
      </c>
      <c r="E122" s="51" t="s">
        <v>193</v>
      </c>
      <c r="F122" s="51" t="s">
        <v>8</v>
      </c>
      <c r="G122" s="51" t="s">
        <v>190</v>
      </c>
      <c r="H122" s="51" t="s">
        <v>190</v>
      </c>
      <c r="I122" s="51" t="s">
        <v>100</v>
      </c>
      <c r="J122" s="51" t="s">
        <v>100</v>
      </c>
      <c r="K122" s="51" t="s">
        <v>100</v>
      </c>
      <c r="L122" s="51">
        <v>1</v>
      </c>
      <c r="M122" s="51" t="s">
        <v>102</v>
      </c>
      <c r="N122" s="51">
        <v>90</v>
      </c>
      <c r="P122" s="51" t="s">
        <v>100</v>
      </c>
      <c r="Q122" s="51" t="s">
        <v>191</v>
      </c>
      <c r="T122" s="51">
        <v>201606</v>
      </c>
      <c r="U122" s="51" t="s">
        <v>34</v>
      </c>
      <c r="V122" s="51">
        <v>0</v>
      </c>
      <c r="W122" s="6">
        <v>-15804.1</v>
      </c>
      <c r="AA122" s="51" t="s">
        <v>35</v>
      </c>
      <c r="AB122" s="51" t="s">
        <v>59</v>
      </c>
      <c r="AD122" s="51" t="s">
        <v>432</v>
      </c>
      <c r="AE122" s="51" t="s">
        <v>60</v>
      </c>
      <c r="AG122" s="51" t="s">
        <v>100</v>
      </c>
      <c r="AH122" s="51" t="s">
        <v>105</v>
      </c>
    </row>
    <row r="123" spans="1:34" x14ac:dyDescent="0.3">
      <c r="A123" s="51" t="s">
        <v>30</v>
      </c>
      <c r="B123" s="51">
        <v>1</v>
      </c>
      <c r="C123" s="51" t="s">
        <v>200</v>
      </c>
      <c r="D123" s="51">
        <v>442</v>
      </c>
      <c r="E123" s="51" t="s">
        <v>194</v>
      </c>
      <c r="F123" s="51" t="s">
        <v>9</v>
      </c>
      <c r="G123" s="51" t="s">
        <v>190</v>
      </c>
      <c r="H123" s="51" t="s">
        <v>190</v>
      </c>
      <c r="I123" s="51" t="s">
        <v>100</v>
      </c>
      <c r="J123" s="51" t="s">
        <v>100</v>
      </c>
      <c r="K123" s="51" t="s">
        <v>100</v>
      </c>
      <c r="L123" s="51">
        <v>1</v>
      </c>
      <c r="M123" s="51" t="s">
        <v>102</v>
      </c>
      <c r="N123" s="51">
        <v>90</v>
      </c>
      <c r="P123" s="51" t="s">
        <v>100</v>
      </c>
      <c r="Q123" s="51" t="s">
        <v>191</v>
      </c>
      <c r="T123" s="51">
        <v>201606</v>
      </c>
      <c r="U123" s="51" t="s">
        <v>34</v>
      </c>
      <c r="V123" s="51">
        <v>0</v>
      </c>
      <c r="W123" s="6">
        <v>-280.95999999999998</v>
      </c>
      <c r="AA123" s="51" t="s">
        <v>35</v>
      </c>
      <c r="AB123" s="51" t="s">
        <v>59</v>
      </c>
      <c r="AD123" s="51" t="s">
        <v>432</v>
      </c>
      <c r="AE123" s="51" t="s">
        <v>60</v>
      </c>
      <c r="AG123" s="51" t="s">
        <v>100</v>
      </c>
      <c r="AH123" s="51" t="s">
        <v>105</v>
      </c>
    </row>
    <row r="124" spans="1:34" x14ac:dyDescent="0.3">
      <c r="A124" s="51" t="s">
        <v>30</v>
      </c>
      <c r="B124" s="51">
        <v>1</v>
      </c>
      <c r="C124" s="51" t="s">
        <v>200</v>
      </c>
      <c r="D124" s="51">
        <v>442</v>
      </c>
      <c r="E124" s="51" t="s">
        <v>195</v>
      </c>
      <c r="F124" s="51" t="s">
        <v>10</v>
      </c>
      <c r="G124" s="51" t="s">
        <v>190</v>
      </c>
      <c r="H124" s="51" t="s">
        <v>190</v>
      </c>
      <c r="I124" s="51" t="s">
        <v>100</v>
      </c>
      <c r="J124" s="51" t="s">
        <v>100</v>
      </c>
      <c r="K124" s="51" t="s">
        <v>100</v>
      </c>
      <c r="L124" s="51">
        <v>1</v>
      </c>
      <c r="M124" s="51" t="s">
        <v>102</v>
      </c>
      <c r="N124" s="51">
        <v>90</v>
      </c>
      <c r="P124" s="51" t="s">
        <v>100</v>
      </c>
      <c r="Q124" s="51" t="s">
        <v>191</v>
      </c>
      <c r="T124" s="51">
        <v>201606</v>
      </c>
      <c r="U124" s="51" t="s">
        <v>34</v>
      </c>
      <c r="V124" s="51">
        <v>0</v>
      </c>
      <c r="W124" s="6">
        <v>-12785.19</v>
      </c>
      <c r="AA124" s="51" t="s">
        <v>35</v>
      </c>
      <c r="AB124" s="51" t="s">
        <v>59</v>
      </c>
      <c r="AD124" s="51" t="s">
        <v>432</v>
      </c>
      <c r="AE124" s="51" t="s">
        <v>60</v>
      </c>
      <c r="AG124" s="51" t="s">
        <v>100</v>
      </c>
      <c r="AH124" s="51" t="s">
        <v>105</v>
      </c>
    </row>
    <row r="125" spans="1:34" x14ac:dyDescent="0.3">
      <c r="A125" s="51" t="s">
        <v>30</v>
      </c>
      <c r="B125" s="51">
        <v>1</v>
      </c>
      <c r="C125" s="51" t="s">
        <v>200</v>
      </c>
      <c r="D125" s="51">
        <v>442</v>
      </c>
      <c r="E125" s="51" t="s">
        <v>196</v>
      </c>
      <c r="F125" s="51" t="s">
        <v>11</v>
      </c>
      <c r="G125" s="51" t="s">
        <v>190</v>
      </c>
      <c r="H125" s="51" t="s">
        <v>190</v>
      </c>
      <c r="I125" s="51" t="s">
        <v>100</v>
      </c>
      <c r="J125" s="51" t="s">
        <v>100</v>
      </c>
      <c r="K125" s="51" t="s">
        <v>100</v>
      </c>
      <c r="L125" s="51">
        <v>1</v>
      </c>
      <c r="M125" s="51" t="s">
        <v>102</v>
      </c>
      <c r="N125" s="51">
        <v>90</v>
      </c>
      <c r="P125" s="51" t="s">
        <v>100</v>
      </c>
      <c r="Q125" s="51" t="s">
        <v>191</v>
      </c>
      <c r="T125" s="51">
        <v>201606</v>
      </c>
      <c r="U125" s="51" t="s">
        <v>34</v>
      </c>
      <c r="V125" s="51">
        <v>0</v>
      </c>
      <c r="W125" s="6">
        <v>-2444.39</v>
      </c>
      <c r="AA125" s="51" t="s">
        <v>35</v>
      </c>
      <c r="AB125" s="51" t="s">
        <v>59</v>
      </c>
      <c r="AD125" s="51" t="s">
        <v>432</v>
      </c>
      <c r="AE125" s="51" t="s">
        <v>60</v>
      </c>
      <c r="AG125" s="51" t="s">
        <v>100</v>
      </c>
      <c r="AH125" s="51" t="s">
        <v>105</v>
      </c>
    </row>
    <row r="126" spans="1:34" x14ac:dyDescent="0.3">
      <c r="A126" s="51" t="s">
        <v>30</v>
      </c>
      <c r="B126" s="51">
        <v>1</v>
      </c>
      <c r="C126" s="51" t="s">
        <v>200</v>
      </c>
      <c r="D126" s="51">
        <v>442</v>
      </c>
      <c r="E126" s="51" t="s">
        <v>197</v>
      </c>
      <c r="F126" s="51" t="s">
        <v>12</v>
      </c>
      <c r="G126" s="51" t="s">
        <v>190</v>
      </c>
      <c r="H126" s="51" t="s">
        <v>190</v>
      </c>
      <c r="I126" s="51" t="s">
        <v>100</v>
      </c>
      <c r="J126" s="51" t="s">
        <v>100</v>
      </c>
      <c r="K126" s="51" t="s">
        <v>100</v>
      </c>
      <c r="L126" s="51">
        <v>1</v>
      </c>
      <c r="M126" s="51" t="s">
        <v>102</v>
      </c>
      <c r="N126" s="51">
        <v>90</v>
      </c>
      <c r="P126" s="51" t="s">
        <v>100</v>
      </c>
      <c r="Q126" s="51" t="s">
        <v>191</v>
      </c>
      <c r="T126" s="51">
        <v>201606</v>
      </c>
      <c r="U126" s="51" t="s">
        <v>34</v>
      </c>
      <c r="V126" s="51">
        <v>0</v>
      </c>
      <c r="W126" s="6">
        <v>-7198.65</v>
      </c>
      <c r="AA126" s="51" t="s">
        <v>35</v>
      </c>
      <c r="AB126" s="51" t="s">
        <v>59</v>
      </c>
      <c r="AD126" s="51" t="s">
        <v>432</v>
      </c>
      <c r="AE126" s="51" t="s">
        <v>60</v>
      </c>
      <c r="AG126" s="51" t="s">
        <v>100</v>
      </c>
      <c r="AH126" s="51" t="s">
        <v>105</v>
      </c>
    </row>
    <row r="127" spans="1:34" x14ac:dyDescent="0.3">
      <c r="A127" s="51" t="s">
        <v>30</v>
      </c>
      <c r="B127" s="51">
        <v>1</v>
      </c>
      <c r="C127" s="51" t="s">
        <v>200</v>
      </c>
      <c r="D127" s="51">
        <v>442</v>
      </c>
      <c r="E127" s="51" t="s">
        <v>198</v>
      </c>
      <c r="F127" s="51" t="s">
        <v>13</v>
      </c>
      <c r="G127" s="51" t="s">
        <v>190</v>
      </c>
      <c r="H127" s="51" t="s">
        <v>190</v>
      </c>
      <c r="I127" s="51" t="s">
        <v>100</v>
      </c>
      <c r="J127" s="51" t="s">
        <v>100</v>
      </c>
      <c r="K127" s="51" t="s">
        <v>100</v>
      </c>
      <c r="L127" s="51">
        <v>1</v>
      </c>
      <c r="M127" s="51" t="s">
        <v>102</v>
      </c>
      <c r="N127" s="51">
        <v>90</v>
      </c>
      <c r="P127" s="51" t="s">
        <v>100</v>
      </c>
      <c r="Q127" s="51" t="s">
        <v>191</v>
      </c>
      <c r="T127" s="51">
        <v>201606</v>
      </c>
      <c r="U127" s="51" t="s">
        <v>34</v>
      </c>
      <c r="V127" s="51">
        <v>0</v>
      </c>
      <c r="W127" s="6">
        <v>-3060.65</v>
      </c>
      <c r="AA127" s="51" t="s">
        <v>35</v>
      </c>
      <c r="AB127" s="51" t="s">
        <v>59</v>
      </c>
      <c r="AD127" s="51" t="s">
        <v>432</v>
      </c>
      <c r="AE127" s="51" t="s">
        <v>60</v>
      </c>
      <c r="AG127" s="51" t="s">
        <v>100</v>
      </c>
      <c r="AH127" s="51" t="s">
        <v>105</v>
      </c>
    </row>
    <row r="128" spans="1:34" x14ac:dyDescent="0.3">
      <c r="A128" s="51" t="s">
        <v>30</v>
      </c>
      <c r="B128" s="51">
        <v>1</v>
      </c>
      <c r="C128" s="51" t="s">
        <v>201</v>
      </c>
      <c r="D128" s="51">
        <v>440</v>
      </c>
      <c r="E128" s="51" t="s">
        <v>189</v>
      </c>
      <c r="F128" s="51" t="s">
        <v>5</v>
      </c>
      <c r="G128" s="51" t="s">
        <v>190</v>
      </c>
      <c r="H128" s="51" t="s">
        <v>190</v>
      </c>
      <c r="I128" s="51" t="s">
        <v>100</v>
      </c>
      <c r="J128" s="51" t="s">
        <v>100</v>
      </c>
      <c r="K128" s="51" t="s">
        <v>100</v>
      </c>
      <c r="L128" s="51">
        <v>1</v>
      </c>
      <c r="M128" s="51" t="s">
        <v>102</v>
      </c>
      <c r="N128" s="51">
        <v>90</v>
      </c>
      <c r="P128" s="51" t="s">
        <v>100</v>
      </c>
      <c r="Q128" s="51" t="s">
        <v>191</v>
      </c>
      <c r="T128" s="51">
        <v>201606</v>
      </c>
      <c r="U128" s="51" t="s">
        <v>34</v>
      </c>
      <c r="V128" s="51">
        <v>0</v>
      </c>
      <c r="W128" s="6">
        <v>-82536.95</v>
      </c>
      <c r="AA128" s="51" t="s">
        <v>35</v>
      </c>
      <c r="AB128" s="51" t="s">
        <v>59</v>
      </c>
      <c r="AD128" s="51" t="s">
        <v>432</v>
      </c>
      <c r="AE128" s="51" t="s">
        <v>60</v>
      </c>
      <c r="AG128" s="51" t="s">
        <v>100</v>
      </c>
      <c r="AH128" s="51" t="s">
        <v>105</v>
      </c>
    </row>
    <row r="129" spans="1:34" x14ac:dyDescent="0.3">
      <c r="A129" s="51" t="s">
        <v>30</v>
      </c>
      <c r="B129" s="51">
        <v>1</v>
      </c>
      <c r="C129" s="51" t="s">
        <v>201</v>
      </c>
      <c r="D129" s="51">
        <v>442</v>
      </c>
      <c r="E129" s="51" t="s">
        <v>437</v>
      </c>
      <c r="F129" s="51" t="s">
        <v>7</v>
      </c>
      <c r="G129" s="51" t="s">
        <v>190</v>
      </c>
      <c r="H129" s="51" t="s">
        <v>190</v>
      </c>
      <c r="I129" s="51" t="s">
        <v>100</v>
      </c>
      <c r="J129" s="51" t="s">
        <v>100</v>
      </c>
      <c r="K129" s="51" t="s">
        <v>100</v>
      </c>
      <c r="L129" s="51">
        <v>1</v>
      </c>
      <c r="M129" s="51" t="s">
        <v>102</v>
      </c>
      <c r="N129" s="51">
        <v>90</v>
      </c>
      <c r="P129" s="51" t="s">
        <v>100</v>
      </c>
      <c r="Q129" s="51" t="s">
        <v>191</v>
      </c>
      <c r="T129" s="51">
        <v>201606</v>
      </c>
      <c r="U129" s="51" t="s">
        <v>34</v>
      </c>
      <c r="V129" s="51">
        <v>0</v>
      </c>
      <c r="W129" s="6">
        <v>-4564.8900000000003</v>
      </c>
      <c r="AA129" s="51" t="s">
        <v>35</v>
      </c>
      <c r="AB129" s="51" t="s">
        <v>59</v>
      </c>
      <c r="AD129" s="51" t="s">
        <v>432</v>
      </c>
      <c r="AE129" s="51" t="s">
        <v>60</v>
      </c>
      <c r="AG129" s="51" t="s">
        <v>100</v>
      </c>
      <c r="AH129" s="51" t="s">
        <v>105</v>
      </c>
    </row>
    <row r="130" spans="1:34" x14ac:dyDescent="0.3">
      <c r="A130" s="51" t="s">
        <v>30</v>
      </c>
      <c r="B130" s="51">
        <v>1</v>
      </c>
      <c r="C130" s="51" t="s">
        <v>201</v>
      </c>
      <c r="D130" s="51">
        <v>442</v>
      </c>
      <c r="E130" s="51" t="s">
        <v>193</v>
      </c>
      <c r="F130" s="51" t="s">
        <v>8</v>
      </c>
      <c r="G130" s="51" t="s">
        <v>190</v>
      </c>
      <c r="H130" s="51" t="s">
        <v>190</v>
      </c>
      <c r="I130" s="51" t="s">
        <v>100</v>
      </c>
      <c r="J130" s="51" t="s">
        <v>100</v>
      </c>
      <c r="K130" s="51" t="s">
        <v>100</v>
      </c>
      <c r="L130" s="51">
        <v>1</v>
      </c>
      <c r="M130" s="51" t="s">
        <v>102</v>
      </c>
      <c r="N130" s="51">
        <v>90</v>
      </c>
      <c r="P130" s="51" t="s">
        <v>100</v>
      </c>
      <c r="Q130" s="51" t="s">
        <v>191</v>
      </c>
      <c r="T130" s="51">
        <v>201606</v>
      </c>
      <c r="U130" s="51" t="s">
        <v>34</v>
      </c>
      <c r="V130" s="51">
        <v>0</v>
      </c>
      <c r="W130" s="6">
        <v>-25570.04</v>
      </c>
      <c r="AA130" s="51" t="s">
        <v>35</v>
      </c>
      <c r="AB130" s="51" t="s">
        <v>59</v>
      </c>
      <c r="AD130" s="51" t="s">
        <v>432</v>
      </c>
      <c r="AE130" s="51" t="s">
        <v>60</v>
      </c>
      <c r="AG130" s="51" t="s">
        <v>100</v>
      </c>
      <c r="AH130" s="51" t="s">
        <v>105</v>
      </c>
    </row>
    <row r="131" spans="1:34" x14ac:dyDescent="0.3">
      <c r="A131" s="51" t="s">
        <v>30</v>
      </c>
      <c r="B131" s="51">
        <v>1</v>
      </c>
      <c r="C131" s="51" t="s">
        <v>201</v>
      </c>
      <c r="D131" s="51">
        <v>442</v>
      </c>
      <c r="E131" s="51" t="s">
        <v>194</v>
      </c>
      <c r="F131" s="51" t="s">
        <v>9</v>
      </c>
      <c r="G131" s="51" t="s">
        <v>190</v>
      </c>
      <c r="H131" s="51" t="s">
        <v>190</v>
      </c>
      <c r="I131" s="51" t="s">
        <v>100</v>
      </c>
      <c r="J131" s="51" t="s">
        <v>100</v>
      </c>
      <c r="K131" s="51" t="s">
        <v>100</v>
      </c>
      <c r="L131" s="51">
        <v>1</v>
      </c>
      <c r="M131" s="51" t="s">
        <v>102</v>
      </c>
      <c r="N131" s="51">
        <v>90</v>
      </c>
      <c r="P131" s="51" t="s">
        <v>100</v>
      </c>
      <c r="Q131" s="51" t="s">
        <v>191</v>
      </c>
      <c r="T131" s="51">
        <v>201606</v>
      </c>
      <c r="U131" s="51" t="s">
        <v>34</v>
      </c>
      <c r="V131" s="51">
        <v>0</v>
      </c>
      <c r="W131" s="6">
        <v>-813.35</v>
      </c>
      <c r="AA131" s="51" t="s">
        <v>35</v>
      </c>
      <c r="AB131" s="51" t="s">
        <v>59</v>
      </c>
      <c r="AD131" s="51" t="s">
        <v>432</v>
      </c>
      <c r="AE131" s="51" t="s">
        <v>60</v>
      </c>
      <c r="AG131" s="51" t="s">
        <v>100</v>
      </c>
      <c r="AH131" s="51" t="s">
        <v>105</v>
      </c>
    </row>
    <row r="132" spans="1:34" x14ac:dyDescent="0.3">
      <c r="A132" s="51" t="s">
        <v>30</v>
      </c>
      <c r="B132" s="51">
        <v>1</v>
      </c>
      <c r="C132" s="51" t="s">
        <v>201</v>
      </c>
      <c r="D132" s="51">
        <v>442</v>
      </c>
      <c r="E132" s="51" t="s">
        <v>195</v>
      </c>
      <c r="F132" s="51" t="s">
        <v>10</v>
      </c>
      <c r="G132" s="51" t="s">
        <v>190</v>
      </c>
      <c r="H132" s="51" t="s">
        <v>190</v>
      </c>
      <c r="I132" s="51" t="s">
        <v>100</v>
      </c>
      <c r="J132" s="51" t="s">
        <v>100</v>
      </c>
      <c r="K132" s="51" t="s">
        <v>100</v>
      </c>
      <c r="L132" s="51">
        <v>1</v>
      </c>
      <c r="M132" s="51" t="s">
        <v>102</v>
      </c>
      <c r="N132" s="51">
        <v>90</v>
      </c>
      <c r="P132" s="51" t="s">
        <v>100</v>
      </c>
      <c r="Q132" s="51" t="s">
        <v>191</v>
      </c>
      <c r="T132" s="51">
        <v>201606</v>
      </c>
      <c r="U132" s="51" t="s">
        <v>34</v>
      </c>
      <c r="V132" s="51">
        <v>0</v>
      </c>
      <c r="W132" s="6">
        <v>-38099.89</v>
      </c>
      <c r="AA132" s="51" t="s">
        <v>35</v>
      </c>
      <c r="AB132" s="51" t="s">
        <v>59</v>
      </c>
      <c r="AD132" s="51" t="s">
        <v>432</v>
      </c>
      <c r="AE132" s="51" t="s">
        <v>60</v>
      </c>
      <c r="AG132" s="51" t="s">
        <v>100</v>
      </c>
      <c r="AH132" s="51" t="s">
        <v>105</v>
      </c>
    </row>
    <row r="133" spans="1:34" x14ac:dyDescent="0.3">
      <c r="A133" s="51" t="s">
        <v>30</v>
      </c>
      <c r="B133" s="51">
        <v>1</v>
      </c>
      <c r="C133" s="51" t="s">
        <v>201</v>
      </c>
      <c r="D133" s="51">
        <v>442</v>
      </c>
      <c r="E133" s="51" t="s">
        <v>196</v>
      </c>
      <c r="F133" s="51" t="s">
        <v>11</v>
      </c>
      <c r="G133" s="51" t="s">
        <v>190</v>
      </c>
      <c r="H133" s="51" t="s">
        <v>190</v>
      </c>
      <c r="I133" s="51" t="s">
        <v>100</v>
      </c>
      <c r="J133" s="51" t="s">
        <v>100</v>
      </c>
      <c r="K133" s="51" t="s">
        <v>100</v>
      </c>
      <c r="L133" s="51">
        <v>1</v>
      </c>
      <c r="M133" s="51" t="s">
        <v>102</v>
      </c>
      <c r="N133" s="51">
        <v>90</v>
      </c>
      <c r="P133" s="51" t="s">
        <v>100</v>
      </c>
      <c r="Q133" s="51" t="s">
        <v>191</v>
      </c>
      <c r="T133" s="51">
        <v>201606</v>
      </c>
      <c r="U133" s="51" t="s">
        <v>34</v>
      </c>
      <c r="V133" s="51">
        <v>0</v>
      </c>
      <c r="W133" s="6">
        <v>-5222.79</v>
      </c>
      <c r="AA133" s="51" t="s">
        <v>35</v>
      </c>
      <c r="AB133" s="51" t="s">
        <v>59</v>
      </c>
      <c r="AD133" s="51" t="s">
        <v>432</v>
      </c>
      <c r="AE133" s="51" t="s">
        <v>60</v>
      </c>
      <c r="AG133" s="51" t="s">
        <v>100</v>
      </c>
      <c r="AH133" s="51" t="s">
        <v>105</v>
      </c>
    </row>
    <row r="134" spans="1:34" x14ac:dyDescent="0.3">
      <c r="A134" s="51" t="s">
        <v>30</v>
      </c>
      <c r="B134" s="51">
        <v>1</v>
      </c>
      <c r="C134" s="51" t="s">
        <v>201</v>
      </c>
      <c r="D134" s="51">
        <v>442</v>
      </c>
      <c r="E134" s="51" t="s">
        <v>197</v>
      </c>
      <c r="F134" s="51" t="s">
        <v>12</v>
      </c>
      <c r="G134" s="51" t="s">
        <v>190</v>
      </c>
      <c r="H134" s="51" t="s">
        <v>190</v>
      </c>
      <c r="I134" s="51" t="s">
        <v>100</v>
      </c>
      <c r="J134" s="51" t="s">
        <v>100</v>
      </c>
      <c r="K134" s="51" t="s">
        <v>100</v>
      </c>
      <c r="L134" s="51">
        <v>1</v>
      </c>
      <c r="M134" s="51" t="s">
        <v>102</v>
      </c>
      <c r="N134" s="51">
        <v>90</v>
      </c>
      <c r="P134" s="51" t="s">
        <v>100</v>
      </c>
      <c r="Q134" s="51" t="s">
        <v>191</v>
      </c>
      <c r="T134" s="51">
        <v>201606</v>
      </c>
      <c r="U134" s="51" t="s">
        <v>34</v>
      </c>
      <c r="V134" s="51">
        <v>0</v>
      </c>
      <c r="W134" s="6">
        <v>-32559.8</v>
      </c>
      <c r="AA134" s="51" t="s">
        <v>35</v>
      </c>
      <c r="AB134" s="51" t="s">
        <v>59</v>
      </c>
      <c r="AD134" s="51" t="s">
        <v>432</v>
      </c>
      <c r="AE134" s="51" t="s">
        <v>60</v>
      </c>
      <c r="AG134" s="51" t="s">
        <v>100</v>
      </c>
      <c r="AH134" s="51" t="s">
        <v>105</v>
      </c>
    </row>
    <row r="135" spans="1:34" x14ac:dyDescent="0.3">
      <c r="A135" s="51" t="s">
        <v>30</v>
      </c>
      <c r="B135" s="51">
        <v>1</v>
      </c>
      <c r="C135" s="51" t="s">
        <v>201</v>
      </c>
      <c r="D135" s="51">
        <v>442</v>
      </c>
      <c r="E135" s="51" t="s">
        <v>198</v>
      </c>
      <c r="F135" s="51" t="s">
        <v>13</v>
      </c>
      <c r="G135" s="51" t="s">
        <v>190</v>
      </c>
      <c r="H135" s="51" t="s">
        <v>190</v>
      </c>
      <c r="I135" s="51" t="s">
        <v>100</v>
      </c>
      <c r="J135" s="51" t="s">
        <v>100</v>
      </c>
      <c r="K135" s="51" t="s">
        <v>100</v>
      </c>
      <c r="L135" s="51">
        <v>1</v>
      </c>
      <c r="M135" s="51" t="s">
        <v>102</v>
      </c>
      <c r="N135" s="51">
        <v>90</v>
      </c>
      <c r="P135" s="51" t="s">
        <v>100</v>
      </c>
      <c r="Q135" s="51" t="s">
        <v>191</v>
      </c>
      <c r="T135" s="51">
        <v>201606</v>
      </c>
      <c r="U135" s="51" t="s">
        <v>34</v>
      </c>
      <c r="V135" s="51">
        <v>0</v>
      </c>
      <c r="W135" s="6">
        <v>-10047.790000000001</v>
      </c>
      <c r="AA135" s="51" t="s">
        <v>35</v>
      </c>
      <c r="AB135" s="51" t="s">
        <v>59</v>
      </c>
      <c r="AD135" s="51" t="s">
        <v>432</v>
      </c>
      <c r="AE135" s="51" t="s">
        <v>60</v>
      </c>
      <c r="AG135" s="51" t="s">
        <v>100</v>
      </c>
      <c r="AH135" s="51" t="s">
        <v>105</v>
      </c>
    </row>
    <row r="136" spans="1:34" x14ac:dyDescent="0.3">
      <c r="A136" s="51" t="s">
        <v>30</v>
      </c>
      <c r="B136" s="51">
        <v>1</v>
      </c>
      <c r="C136" s="51" t="s">
        <v>202</v>
      </c>
      <c r="D136" s="51">
        <v>440</v>
      </c>
      <c r="E136" s="51" t="s">
        <v>189</v>
      </c>
      <c r="F136" s="51" t="s">
        <v>5</v>
      </c>
      <c r="G136" s="51" t="s">
        <v>190</v>
      </c>
      <c r="H136" s="51" t="s">
        <v>190</v>
      </c>
      <c r="I136" s="51" t="s">
        <v>100</v>
      </c>
      <c r="J136" s="51" t="s">
        <v>100</v>
      </c>
      <c r="K136" s="51" t="s">
        <v>100</v>
      </c>
      <c r="L136" s="51">
        <v>1</v>
      </c>
      <c r="M136" s="51" t="s">
        <v>102</v>
      </c>
      <c r="N136" s="51">
        <v>90</v>
      </c>
      <c r="P136" s="51" t="s">
        <v>100</v>
      </c>
      <c r="Q136" s="51" t="s">
        <v>191</v>
      </c>
      <c r="T136" s="51">
        <v>201606</v>
      </c>
      <c r="U136" s="51" t="s">
        <v>34</v>
      </c>
      <c r="V136" s="51">
        <v>0</v>
      </c>
      <c r="W136" s="6">
        <v>-86837.18</v>
      </c>
      <c r="AA136" s="51" t="s">
        <v>35</v>
      </c>
      <c r="AB136" s="51" t="s">
        <v>59</v>
      </c>
      <c r="AD136" s="51" t="s">
        <v>432</v>
      </c>
      <c r="AE136" s="51" t="s">
        <v>60</v>
      </c>
      <c r="AG136" s="51" t="s">
        <v>100</v>
      </c>
      <c r="AH136" s="51" t="s">
        <v>105</v>
      </c>
    </row>
    <row r="137" spans="1:34" x14ac:dyDescent="0.3">
      <c r="A137" s="51" t="s">
        <v>30</v>
      </c>
      <c r="B137" s="51">
        <v>1</v>
      </c>
      <c r="C137" s="51" t="s">
        <v>202</v>
      </c>
      <c r="D137" s="51">
        <v>442</v>
      </c>
      <c r="E137" s="51" t="s">
        <v>436</v>
      </c>
      <c r="F137" s="51" t="s">
        <v>6</v>
      </c>
      <c r="G137" s="51" t="s">
        <v>190</v>
      </c>
      <c r="H137" s="51" t="s">
        <v>190</v>
      </c>
      <c r="I137" s="51" t="s">
        <v>100</v>
      </c>
      <c r="J137" s="51" t="s">
        <v>100</v>
      </c>
      <c r="K137" s="51" t="s">
        <v>100</v>
      </c>
      <c r="L137" s="51">
        <v>1</v>
      </c>
      <c r="M137" s="51" t="s">
        <v>102</v>
      </c>
      <c r="N137" s="51">
        <v>90</v>
      </c>
      <c r="P137" s="51" t="s">
        <v>100</v>
      </c>
      <c r="Q137" s="51" t="s">
        <v>191</v>
      </c>
      <c r="T137" s="51">
        <v>201606</v>
      </c>
      <c r="U137" s="51" t="s">
        <v>34</v>
      </c>
      <c r="V137" s="51">
        <v>0</v>
      </c>
      <c r="W137" s="6">
        <v>-5867.07</v>
      </c>
      <c r="AA137" s="51" t="s">
        <v>35</v>
      </c>
      <c r="AB137" s="51" t="s">
        <v>59</v>
      </c>
      <c r="AD137" s="51" t="s">
        <v>432</v>
      </c>
      <c r="AE137" s="51" t="s">
        <v>60</v>
      </c>
      <c r="AG137" s="51" t="s">
        <v>100</v>
      </c>
      <c r="AH137" s="51" t="s">
        <v>105</v>
      </c>
    </row>
    <row r="138" spans="1:34" x14ac:dyDescent="0.3">
      <c r="A138" s="51" t="s">
        <v>30</v>
      </c>
      <c r="B138" s="51">
        <v>1</v>
      </c>
      <c r="C138" s="51" t="s">
        <v>202</v>
      </c>
      <c r="D138" s="51">
        <v>442</v>
      </c>
      <c r="E138" s="51" t="s">
        <v>193</v>
      </c>
      <c r="F138" s="51" t="s">
        <v>8</v>
      </c>
      <c r="G138" s="51" t="s">
        <v>190</v>
      </c>
      <c r="H138" s="51" t="s">
        <v>190</v>
      </c>
      <c r="I138" s="51" t="s">
        <v>100</v>
      </c>
      <c r="J138" s="51" t="s">
        <v>100</v>
      </c>
      <c r="K138" s="51" t="s">
        <v>100</v>
      </c>
      <c r="L138" s="51">
        <v>1</v>
      </c>
      <c r="M138" s="51" t="s">
        <v>102</v>
      </c>
      <c r="N138" s="51">
        <v>90</v>
      </c>
      <c r="P138" s="51" t="s">
        <v>100</v>
      </c>
      <c r="Q138" s="51" t="s">
        <v>191</v>
      </c>
      <c r="T138" s="51">
        <v>201606</v>
      </c>
      <c r="U138" s="51" t="s">
        <v>34</v>
      </c>
      <c r="V138" s="51">
        <v>0</v>
      </c>
      <c r="W138" s="6">
        <v>-29430.080000000002</v>
      </c>
      <c r="AA138" s="51" t="s">
        <v>35</v>
      </c>
      <c r="AB138" s="51" t="s">
        <v>59</v>
      </c>
      <c r="AD138" s="51" t="s">
        <v>432</v>
      </c>
      <c r="AE138" s="51" t="s">
        <v>60</v>
      </c>
      <c r="AG138" s="51" t="s">
        <v>100</v>
      </c>
      <c r="AH138" s="51" t="s">
        <v>105</v>
      </c>
    </row>
    <row r="139" spans="1:34" x14ac:dyDescent="0.3">
      <c r="A139" s="51" t="s">
        <v>30</v>
      </c>
      <c r="B139" s="51">
        <v>1</v>
      </c>
      <c r="C139" s="51" t="s">
        <v>202</v>
      </c>
      <c r="D139" s="51">
        <v>442</v>
      </c>
      <c r="E139" s="51" t="s">
        <v>194</v>
      </c>
      <c r="F139" s="51" t="s">
        <v>9</v>
      </c>
      <c r="G139" s="51" t="s">
        <v>190</v>
      </c>
      <c r="H139" s="51" t="s">
        <v>190</v>
      </c>
      <c r="I139" s="51" t="s">
        <v>100</v>
      </c>
      <c r="J139" s="51" t="s">
        <v>100</v>
      </c>
      <c r="K139" s="51" t="s">
        <v>100</v>
      </c>
      <c r="L139" s="51">
        <v>1</v>
      </c>
      <c r="M139" s="51" t="s">
        <v>102</v>
      </c>
      <c r="N139" s="51">
        <v>90</v>
      </c>
      <c r="P139" s="51" t="s">
        <v>100</v>
      </c>
      <c r="Q139" s="51" t="s">
        <v>191</v>
      </c>
      <c r="T139" s="51">
        <v>201606</v>
      </c>
      <c r="U139" s="51" t="s">
        <v>34</v>
      </c>
      <c r="V139" s="51">
        <v>0</v>
      </c>
      <c r="W139" s="6">
        <v>-1122.8</v>
      </c>
      <c r="AA139" s="51" t="s">
        <v>35</v>
      </c>
      <c r="AB139" s="51" t="s">
        <v>59</v>
      </c>
      <c r="AD139" s="51" t="s">
        <v>432</v>
      </c>
      <c r="AE139" s="51" t="s">
        <v>60</v>
      </c>
      <c r="AG139" s="51" t="s">
        <v>100</v>
      </c>
      <c r="AH139" s="51" t="s">
        <v>105</v>
      </c>
    </row>
    <row r="140" spans="1:34" x14ac:dyDescent="0.3">
      <c r="A140" s="51" t="s">
        <v>30</v>
      </c>
      <c r="B140" s="51">
        <v>1</v>
      </c>
      <c r="C140" s="51" t="s">
        <v>202</v>
      </c>
      <c r="D140" s="51">
        <v>442</v>
      </c>
      <c r="E140" s="51" t="s">
        <v>195</v>
      </c>
      <c r="F140" s="51" t="s">
        <v>10</v>
      </c>
      <c r="G140" s="51" t="s">
        <v>190</v>
      </c>
      <c r="H140" s="51" t="s">
        <v>190</v>
      </c>
      <c r="I140" s="51" t="s">
        <v>100</v>
      </c>
      <c r="J140" s="51" t="s">
        <v>100</v>
      </c>
      <c r="K140" s="51" t="s">
        <v>100</v>
      </c>
      <c r="L140" s="51">
        <v>1</v>
      </c>
      <c r="M140" s="51" t="s">
        <v>102</v>
      </c>
      <c r="N140" s="51">
        <v>90</v>
      </c>
      <c r="P140" s="51" t="s">
        <v>100</v>
      </c>
      <c r="Q140" s="51" t="s">
        <v>191</v>
      </c>
      <c r="T140" s="51">
        <v>201606</v>
      </c>
      <c r="U140" s="51" t="s">
        <v>34</v>
      </c>
      <c r="V140" s="51">
        <v>0</v>
      </c>
      <c r="W140" s="6">
        <v>-35827.550000000003</v>
      </c>
      <c r="AA140" s="51" t="s">
        <v>35</v>
      </c>
      <c r="AB140" s="51" t="s">
        <v>59</v>
      </c>
      <c r="AD140" s="51" t="s">
        <v>432</v>
      </c>
      <c r="AE140" s="51" t="s">
        <v>60</v>
      </c>
      <c r="AG140" s="51" t="s">
        <v>100</v>
      </c>
      <c r="AH140" s="51" t="s">
        <v>105</v>
      </c>
    </row>
    <row r="141" spans="1:34" x14ac:dyDescent="0.3">
      <c r="A141" s="51" t="s">
        <v>30</v>
      </c>
      <c r="B141" s="51">
        <v>1</v>
      </c>
      <c r="C141" s="51" t="s">
        <v>202</v>
      </c>
      <c r="D141" s="51">
        <v>442</v>
      </c>
      <c r="E141" s="51" t="s">
        <v>196</v>
      </c>
      <c r="F141" s="51" t="s">
        <v>11</v>
      </c>
      <c r="G141" s="51" t="s">
        <v>190</v>
      </c>
      <c r="H141" s="51" t="s">
        <v>190</v>
      </c>
      <c r="I141" s="51" t="s">
        <v>100</v>
      </c>
      <c r="J141" s="51" t="s">
        <v>100</v>
      </c>
      <c r="K141" s="51" t="s">
        <v>100</v>
      </c>
      <c r="L141" s="51">
        <v>1</v>
      </c>
      <c r="M141" s="51" t="s">
        <v>102</v>
      </c>
      <c r="N141" s="51">
        <v>90</v>
      </c>
      <c r="P141" s="51" t="s">
        <v>100</v>
      </c>
      <c r="Q141" s="51" t="s">
        <v>191</v>
      </c>
      <c r="T141" s="51">
        <v>201606</v>
      </c>
      <c r="U141" s="51" t="s">
        <v>34</v>
      </c>
      <c r="V141" s="51">
        <v>0</v>
      </c>
      <c r="W141" s="6">
        <v>-5445.62</v>
      </c>
      <c r="AA141" s="51" t="s">
        <v>35</v>
      </c>
      <c r="AB141" s="51" t="s">
        <v>59</v>
      </c>
      <c r="AD141" s="51" t="s">
        <v>432</v>
      </c>
      <c r="AE141" s="51" t="s">
        <v>60</v>
      </c>
      <c r="AG141" s="51" t="s">
        <v>100</v>
      </c>
      <c r="AH141" s="51" t="s">
        <v>105</v>
      </c>
    </row>
    <row r="142" spans="1:34" x14ac:dyDescent="0.3">
      <c r="A142" s="51" t="s">
        <v>30</v>
      </c>
      <c r="B142" s="51">
        <v>1</v>
      </c>
      <c r="C142" s="51" t="s">
        <v>202</v>
      </c>
      <c r="D142" s="51">
        <v>442</v>
      </c>
      <c r="E142" s="51" t="s">
        <v>197</v>
      </c>
      <c r="F142" s="51" t="s">
        <v>12</v>
      </c>
      <c r="G142" s="51" t="s">
        <v>190</v>
      </c>
      <c r="H142" s="51" t="s">
        <v>190</v>
      </c>
      <c r="I142" s="51" t="s">
        <v>100</v>
      </c>
      <c r="J142" s="51" t="s">
        <v>100</v>
      </c>
      <c r="K142" s="51" t="s">
        <v>100</v>
      </c>
      <c r="L142" s="51">
        <v>1</v>
      </c>
      <c r="M142" s="51" t="s">
        <v>102</v>
      </c>
      <c r="N142" s="51">
        <v>90</v>
      </c>
      <c r="P142" s="51" t="s">
        <v>100</v>
      </c>
      <c r="Q142" s="51" t="s">
        <v>191</v>
      </c>
      <c r="T142" s="51">
        <v>201606</v>
      </c>
      <c r="U142" s="51" t="s">
        <v>34</v>
      </c>
      <c r="V142" s="51">
        <v>0</v>
      </c>
      <c r="W142" s="6">
        <v>-14818.02</v>
      </c>
      <c r="AA142" s="51" t="s">
        <v>35</v>
      </c>
      <c r="AB142" s="51" t="s">
        <v>59</v>
      </c>
      <c r="AD142" s="51" t="s">
        <v>432</v>
      </c>
      <c r="AE142" s="51" t="s">
        <v>60</v>
      </c>
      <c r="AG142" s="51" t="s">
        <v>100</v>
      </c>
      <c r="AH142" s="51" t="s">
        <v>105</v>
      </c>
    </row>
    <row r="143" spans="1:34" x14ac:dyDescent="0.3">
      <c r="A143" s="51" t="s">
        <v>30</v>
      </c>
      <c r="B143" s="51">
        <v>1</v>
      </c>
      <c r="C143" s="51" t="s">
        <v>202</v>
      </c>
      <c r="D143" s="51">
        <v>442</v>
      </c>
      <c r="E143" s="51" t="s">
        <v>198</v>
      </c>
      <c r="F143" s="51" t="s">
        <v>13</v>
      </c>
      <c r="G143" s="51" t="s">
        <v>190</v>
      </c>
      <c r="H143" s="51" t="s">
        <v>190</v>
      </c>
      <c r="I143" s="51" t="s">
        <v>100</v>
      </c>
      <c r="J143" s="51" t="s">
        <v>100</v>
      </c>
      <c r="K143" s="51" t="s">
        <v>100</v>
      </c>
      <c r="L143" s="51">
        <v>1</v>
      </c>
      <c r="M143" s="51" t="s">
        <v>102</v>
      </c>
      <c r="N143" s="51">
        <v>90</v>
      </c>
      <c r="P143" s="51" t="s">
        <v>100</v>
      </c>
      <c r="Q143" s="51" t="s">
        <v>191</v>
      </c>
      <c r="T143" s="51">
        <v>201606</v>
      </c>
      <c r="U143" s="51" t="s">
        <v>34</v>
      </c>
      <c r="V143" s="51">
        <v>0</v>
      </c>
      <c r="W143" s="6">
        <v>-11201.63</v>
      </c>
      <c r="AA143" s="51" t="s">
        <v>35</v>
      </c>
      <c r="AB143" s="51" t="s">
        <v>59</v>
      </c>
      <c r="AD143" s="51" t="s">
        <v>432</v>
      </c>
      <c r="AE143" s="51" t="s">
        <v>60</v>
      </c>
      <c r="AG143" s="51" t="s">
        <v>100</v>
      </c>
      <c r="AH143" s="51" t="s">
        <v>105</v>
      </c>
    </row>
    <row r="144" spans="1:34" x14ac:dyDescent="0.3">
      <c r="A144" s="51" t="s">
        <v>30</v>
      </c>
      <c r="B144" s="51">
        <v>1</v>
      </c>
      <c r="C144" s="51" t="s">
        <v>203</v>
      </c>
      <c r="D144" s="51">
        <v>440</v>
      </c>
      <c r="E144" s="51" t="s">
        <v>189</v>
      </c>
      <c r="F144" s="51" t="s">
        <v>5</v>
      </c>
      <c r="G144" s="51" t="s">
        <v>190</v>
      </c>
      <c r="H144" s="51" t="s">
        <v>190</v>
      </c>
      <c r="I144" s="51" t="s">
        <v>100</v>
      </c>
      <c r="J144" s="51" t="s">
        <v>100</v>
      </c>
      <c r="K144" s="51" t="s">
        <v>100</v>
      </c>
      <c r="L144" s="51">
        <v>1</v>
      </c>
      <c r="M144" s="51" t="s">
        <v>102</v>
      </c>
      <c r="N144" s="51">
        <v>90</v>
      </c>
      <c r="P144" s="51" t="s">
        <v>100</v>
      </c>
      <c r="Q144" s="51" t="s">
        <v>191</v>
      </c>
      <c r="T144" s="51">
        <v>201606</v>
      </c>
      <c r="U144" s="51" t="s">
        <v>34</v>
      </c>
      <c r="V144" s="51">
        <v>0</v>
      </c>
      <c r="W144" s="6">
        <v>-171859.22</v>
      </c>
      <c r="AA144" s="51" t="s">
        <v>35</v>
      </c>
      <c r="AB144" s="51" t="s">
        <v>59</v>
      </c>
      <c r="AD144" s="51" t="s">
        <v>432</v>
      </c>
      <c r="AE144" s="51" t="s">
        <v>60</v>
      </c>
      <c r="AG144" s="51" t="s">
        <v>100</v>
      </c>
      <c r="AH144" s="51" t="s">
        <v>105</v>
      </c>
    </row>
    <row r="145" spans="1:34" x14ac:dyDescent="0.3">
      <c r="A145" s="51" t="s">
        <v>30</v>
      </c>
      <c r="B145" s="51">
        <v>1</v>
      </c>
      <c r="C145" s="51" t="s">
        <v>203</v>
      </c>
      <c r="D145" s="51">
        <v>442</v>
      </c>
      <c r="E145" s="51" t="s">
        <v>437</v>
      </c>
      <c r="F145" s="51" t="s">
        <v>7</v>
      </c>
      <c r="G145" s="51" t="s">
        <v>190</v>
      </c>
      <c r="H145" s="51" t="s">
        <v>190</v>
      </c>
      <c r="I145" s="51" t="s">
        <v>100</v>
      </c>
      <c r="J145" s="51" t="s">
        <v>100</v>
      </c>
      <c r="K145" s="51" t="s">
        <v>100</v>
      </c>
      <c r="L145" s="51">
        <v>1</v>
      </c>
      <c r="M145" s="51" t="s">
        <v>102</v>
      </c>
      <c r="N145" s="51">
        <v>90</v>
      </c>
      <c r="P145" s="51" t="s">
        <v>100</v>
      </c>
      <c r="Q145" s="51" t="s">
        <v>191</v>
      </c>
      <c r="T145" s="51">
        <v>201606</v>
      </c>
      <c r="U145" s="51" t="s">
        <v>34</v>
      </c>
      <c r="V145" s="51">
        <v>0</v>
      </c>
      <c r="W145" s="6">
        <v>-11447.01</v>
      </c>
      <c r="AA145" s="51" t="s">
        <v>35</v>
      </c>
      <c r="AB145" s="51" t="s">
        <v>59</v>
      </c>
      <c r="AD145" s="51" t="s">
        <v>432</v>
      </c>
      <c r="AE145" s="51" t="s">
        <v>60</v>
      </c>
      <c r="AG145" s="51" t="s">
        <v>100</v>
      </c>
      <c r="AH145" s="51" t="s">
        <v>105</v>
      </c>
    </row>
    <row r="146" spans="1:34" x14ac:dyDescent="0.3">
      <c r="A146" s="51" t="s">
        <v>30</v>
      </c>
      <c r="B146" s="51">
        <v>1</v>
      </c>
      <c r="C146" s="51" t="s">
        <v>203</v>
      </c>
      <c r="D146" s="51">
        <v>442</v>
      </c>
      <c r="E146" s="51" t="s">
        <v>193</v>
      </c>
      <c r="F146" s="51" t="s">
        <v>8</v>
      </c>
      <c r="G146" s="51" t="s">
        <v>190</v>
      </c>
      <c r="H146" s="51" t="s">
        <v>190</v>
      </c>
      <c r="I146" s="51" t="s">
        <v>100</v>
      </c>
      <c r="J146" s="51" t="s">
        <v>100</v>
      </c>
      <c r="K146" s="51" t="s">
        <v>100</v>
      </c>
      <c r="L146" s="51">
        <v>1</v>
      </c>
      <c r="M146" s="51" t="s">
        <v>102</v>
      </c>
      <c r="N146" s="51">
        <v>90</v>
      </c>
      <c r="P146" s="51" t="s">
        <v>100</v>
      </c>
      <c r="Q146" s="51" t="s">
        <v>191</v>
      </c>
      <c r="T146" s="51">
        <v>201606</v>
      </c>
      <c r="U146" s="51" t="s">
        <v>34</v>
      </c>
      <c r="V146" s="51">
        <v>0</v>
      </c>
      <c r="W146" s="6">
        <v>-40482.76</v>
      </c>
      <c r="AA146" s="51" t="s">
        <v>35</v>
      </c>
      <c r="AB146" s="51" t="s">
        <v>59</v>
      </c>
      <c r="AD146" s="51" t="s">
        <v>432</v>
      </c>
      <c r="AE146" s="51" t="s">
        <v>60</v>
      </c>
      <c r="AG146" s="51" t="s">
        <v>100</v>
      </c>
      <c r="AH146" s="51" t="s">
        <v>105</v>
      </c>
    </row>
    <row r="147" spans="1:34" x14ac:dyDescent="0.3">
      <c r="A147" s="51" t="s">
        <v>30</v>
      </c>
      <c r="B147" s="51">
        <v>1</v>
      </c>
      <c r="C147" s="51" t="s">
        <v>203</v>
      </c>
      <c r="D147" s="51">
        <v>442</v>
      </c>
      <c r="E147" s="51" t="s">
        <v>194</v>
      </c>
      <c r="F147" s="51" t="s">
        <v>9</v>
      </c>
      <c r="G147" s="51" t="s">
        <v>190</v>
      </c>
      <c r="H147" s="51" t="s">
        <v>190</v>
      </c>
      <c r="I147" s="51" t="s">
        <v>100</v>
      </c>
      <c r="J147" s="51" t="s">
        <v>100</v>
      </c>
      <c r="K147" s="51" t="s">
        <v>100</v>
      </c>
      <c r="L147" s="51">
        <v>1</v>
      </c>
      <c r="M147" s="51" t="s">
        <v>102</v>
      </c>
      <c r="N147" s="51">
        <v>90</v>
      </c>
      <c r="P147" s="51" t="s">
        <v>100</v>
      </c>
      <c r="Q147" s="51" t="s">
        <v>191</v>
      </c>
      <c r="T147" s="51">
        <v>201606</v>
      </c>
      <c r="U147" s="51" t="s">
        <v>34</v>
      </c>
      <c r="V147" s="51">
        <v>0</v>
      </c>
      <c r="W147" s="6">
        <v>-1243.4100000000001</v>
      </c>
      <c r="AA147" s="51" t="s">
        <v>35</v>
      </c>
      <c r="AB147" s="51" t="s">
        <v>59</v>
      </c>
      <c r="AD147" s="51" t="s">
        <v>432</v>
      </c>
      <c r="AE147" s="51" t="s">
        <v>60</v>
      </c>
      <c r="AG147" s="51" t="s">
        <v>100</v>
      </c>
      <c r="AH147" s="51" t="s">
        <v>105</v>
      </c>
    </row>
    <row r="148" spans="1:34" x14ac:dyDescent="0.3">
      <c r="A148" s="51" t="s">
        <v>30</v>
      </c>
      <c r="B148" s="51">
        <v>1</v>
      </c>
      <c r="C148" s="51" t="s">
        <v>203</v>
      </c>
      <c r="D148" s="51">
        <v>442</v>
      </c>
      <c r="E148" s="51" t="s">
        <v>195</v>
      </c>
      <c r="F148" s="51" t="s">
        <v>10</v>
      </c>
      <c r="G148" s="51" t="s">
        <v>190</v>
      </c>
      <c r="H148" s="51" t="s">
        <v>190</v>
      </c>
      <c r="I148" s="51" t="s">
        <v>100</v>
      </c>
      <c r="J148" s="51" t="s">
        <v>100</v>
      </c>
      <c r="K148" s="51" t="s">
        <v>100</v>
      </c>
      <c r="L148" s="51">
        <v>1</v>
      </c>
      <c r="M148" s="51" t="s">
        <v>102</v>
      </c>
      <c r="N148" s="51">
        <v>90</v>
      </c>
      <c r="P148" s="51" t="s">
        <v>100</v>
      </c>
      <c r="Q148" s="51" t="s">
        <v>191</v>
      </c>
      <c r="T148" s="51">
        <v>201606</v>
      </c>
      <c r="U148" s="51" t="s">
        <v>34</v>
      </c>
      <c r="V148" s="51">
        <v>0</v>
      </c>
      <c r="W148" s="6">
        <v>-75167.179999999993</v>
      </c>
      <c r="AA148" s="51" t="s">
        <v>35</v>
      </c>
      <c r="AB148" s="51" t="s">
        <v>59</v>
      </c>
      <c r="AD148" s="51" t="s">
        <v>432</v>
      </c>
      <c r="AE148" s="51" t="s">
        <v>60</v>
      </c>
      <c r="AG148" s="51" t="s">
        <v>100</v>
      </c>
      <c r="AH148" s="51" t="s">
        <v>105</v>
      </c>
    </row>
    <row r="149" spans="1:34" x14ac:dyDescent="0.3">
      <c r="A149" s="51" t="s">
        <v>30</v>
      </c>
      <c r="B149" s="51">
        <v>1</v>
      </c>
      <c r="C149" s="51" t="s">
        <v>203</v>
      </c>
      <c r="D149" s="51">
        <v>442</v>
      </c>
      <c r="E149" s="51" t="s">
        <v>196</v>
      </c>
      <c r="F149" s="51" t="s">
        <v>11</v>
      </c>
      <c r="G149" s="51" t="s">
        <v>190</v>
      </c>
      <c r="H149" s="51" t="s">
        <v>190</v>
      </c>
      <c r="I149" s="51" t="s">
        <v>100</v>
      </c>
      <c r="J149" s="51" t="s">
        <v>100</v>
      </c>
      <c r="K149" s="51" t="s">
        <v>100</v>
      </c>
      <c r="L149" s="51">
        <v>1</v>
      </c>
      <c r="M149" s="51" t="s">
        <v>102</v>
      </c>
      <c r="N149" s="51">
        <v>90</v>
      </c>
      <c r="P149" s="51" t="s">
        <v>100</v>
      </c>
      <c r="Q149" s="51" t="s">
        <v>191</v>
      </c>
      <c r="T149" s="51">
        <v>201606</v>
      </c>
      <c r="U149" s="51" t="s">
        <v>34</v>
      </c>
      <c r="V149" s="51">
        <v>0</v>
      </c>
      <c r="W149" s="6">
        <v>-16733.849999999999</v>
      </c>
      <c r="AA149" s="51" t="s">
        <v>35</v>
      </c>
      <c r="AB149" s="51" t="s">
        <v>59</v>
      </c>
      <c r="AD149" s="51" t="s">
        <v>432</v>
      </c>
      <c r="AE149" s="51" t="s">
        <v>60</v>
      </c>
      <c r="AG149" s="51" t="s">
        <v>100</v>
      </c>
      <c r="AH149" s="51" t="s">
        <v>105</v>
      </c>
    </row>
    <row r="150" spans="1:34" x14ac:dyDescent="0.3">
      <c r="A150" s="51" t="s">
        <v>30</v>
      </c>
      <c r="B150" s="51">
        <v>1</v>
      </c>
      <c r="C150" s="51" t="s">
        <v>203</v>
      </c>
      <c r="D150" s="51">
        <v>442</v>
      </c>
      <c r="E150" s="51" t="s">
        <v>197</v>
      </c>
      <c r="F150" s="51" t="s">
        <v>12</v>
      </c>
      <c r="G150" s="51" t="s">
        <v>190</v>
      </c>
      <c r="H150" s="51" t="s">
        <v>190</v>
      </c>
      <c r="I150" s="51" t="s">
        <v>100</v>
      </c>
      <c r="J150" s="51" t="s">
        <v>100</v>
      </c>
      <c r="K150" s="51" t="s">
        <v>100</v>
      </c>
      <c r="L150" s="51">
        <v>1</v>
      </c>
      <c r="M150" s="51" t="s">
        <v>102</v>
      </c>
      <c r="N150" s="51">
        <v>90</v>
      </c>
      <c r="P150" s="51" t="s">
        <v>100</v>
      </c>
      <c r="Q150" s="51" t="s">
        <v>191</v>
      </c>
      <c r="T150" s="51">
        <v>201606</v>
      </c>
      <c r="U150" s="51" t="s">
        <v>34</v>
      </c>
      <c r="V150" s="51">
        <v>0</v>
      </c>
      <c r="W150" s="6">
        <v>-13153.1</v>
      </c>
      <c r="AA150" s="51" t="s">
        <v>35</v>
      </c>
      <c r="AB150" s="51" t="s">
        <v>59</v>
      </c>
      <c r="AD150" s="51" t="s">
        <v>432</v>
      </c>
      <c r="AE150" s="51" t="s">
        <v>60</v>
      </c>
      <c r="AG150" s="51" t="s">
        <v>100</v>
      </c>
      <c r="AH150" s="51" t="s">
        <v>105</v>
      </c>
    </row>
    <row r="151" spans="1:34" x14ac:dyDescent="0.3">
      <c r="A151" s="51" t="s">
        <v>30</v>
      </c>
      <c r="B151" s="51">
        <v>1</v>
      </c>
      <c r="C151" s="51" t="s">
        <v>203</v>
      </c>
      <c r="D151" s="51">
        <v>442</v>
      </c>
      <c r="E151" s="51" t="s">
        <v>198</v>
      </c>
      <c r="F151" s="51" t="s">
        <v>13</v>
      </c>
      <c r="G151" s="51" t="s">
        <v>190</v>
      </c>
      <c r="H151" s="51" t="s">
        <v>190</v>
      </c>
      <c r="I151" s="51" t="s">
        <v>100</v>
      </c>
      <c r="J151" s="51" t="s">
        <v>100</v>
      </c>
      <c r="K151" s="51" t="s">
        <v>100</v>
      </c>
      <c r="L151" s="51">
        <v>1</v>
      </c>
      <c r="M151" s="51" t="s">
        <v>102</v>
      </c>
      <c r="N151" s="51">
        <v>90</v>
      </c>
      <c r="P151" s="51" t="s">
        <v>100</v>
      </c>
      <c r="Q151" s="51" t="s">
        <v>191</v>
      </c>
      <c r="T151" s="51">
        <v>201606</v>
      </c>
      <c r="U151" s="51" t="s">
        <v>34</v>
      </c>
      <c r="V151" s="51">
        <v>0</v>
      </c>
      <c r="W151" s="6">
        <v>-11872.76</v>
      </c>
      <c r="AA151" s="51" t="s">
        <v>35</v>
      </c>
      <c r="AB151" s="51" t="s">
        <v>59</v>
      </c>
      <c r="AD151" s="51" t="s">
        <v>432</v>
      </c>
      <c r="AE151" s="51" t="s">
        <v>60</v>
      </c>
      <c r="AG151" s="51" t="s">
        <v>100</v>
      </c>
      <c r="AH151" s="51" t="s">
        <v>105</v>
      </c>
    </row>
    <row r="152" spans="1:34" x14ac:dyDescent="0.3">
      <c r="A152" s="51" t="s">
        <v>30</v>
      </c>
      <c r="B152" s="51">
        <v>1</v>
      </c>
      <c r="C152" s="51">
        <v>21</v>
      </c>
      <c r="D152" s="51">
        <v>440</v>
      </c>
      <c r="E152" s="51" t="s">
        <v>189</v>
      </c>
      <c r="F152" s="51" t="s">
        <v>5</v>
      </c>
      <c r="G152" s="51" t="s">
        <v>190</v>
      </c>
      <c r="H152" s="51" t="s">
        <v>190</v>
      </c>
      <c r="I152" s="51" t="s">
        <v>100</v>
      </c>
      <c r="J152" s="51" t="s">
        <v>100</v>
      </c>
      <c r="K152" s="51" t="s">
        <v>100</v>
      </c>
      <c r="L152" s="51">
        <v>1</v>
      </c>
      <c r="M152" s="51" t="s">
        <v>102</v>
      </c>
      <c r="N152" s="51">
        <v>90</v>
      </c>
      <c r="P152" s="51" t="s">
        <v>100</v>
      </c>
      <c r="Q152" s="51" t="s">
        <v>191</v>
      </c>
      <c r="T152" s="51">
        <v>201607</v>
      </c>
      <c r="U152" s="51" t="s">
        <v>34</v>
      </c>
      <c r="V152" s="51">
        <v>0</v>
      </c>
      <c r="W152" s="6">
        <v>-1386644.96</v>
      </c>
      <c r="AA152" s="51" t="s">
        <v>35</v>
      </c>
      <c r="AB152" s="51" t="s">
        <v>59</v>
      </c>
      <c r="AD152" s="51" t="s">
        <v>433</v>
      </c>
      <c r="AE152" s="51" t="s">
        <v>60</v>
      </c>
      <c r="AG152" s="51" t="s">
        <v>100</v>
      </c>
      <c r="AH152" s="51" t="s">
        <v>105</v>
      </c>
    </row>
    <row r="153" spans="1:34" x14ac:dyDescent="0.3">
      <c r="A153" s="51" t="s">
        <v>30</v>
      </c>
      <c r="B153" s="51">
        <v>1</v>
      </c>
      <c r="C153" s="51">
        <v>21</v>
      </c>
      <c r="D153" s="51">
        <v>442</v>
      </c>
      <c r="E153" s="51" t="s">
        <v>436</v>
      </c>
      <c r="F153" s="51" t="s">
        <v>6</v>
      </c>
      <c r="G153" s="51" t="s">
        <v>190</v>
      </c>
      <c r="H153" s="51" t="s">
        <v>190</v>
      </c>
      <c r="I153" s="51" t="s">
        <v>100</v>
      </c>
      <c r="J153" s="51" t="s">
        <v>100</v>
      </c>
      <c r="K153" s="51" t="s">
        <v>100</v>
      </c>
      <c r="L153" s="51">
        <v>1</v>
      </c>
      <c r="M153" s="51" t="s">
        <v>102</v>
      </c>
      <c r="N153" s="51">
        <v>90</v>
      </c>
      <c r="P153" s="51" t="s">
        <v>100</v>
      </c>
      <c r="Q153" s="51" t="s">
        <v>191</v>
      </c>
      <c r="T153" s="51">
        <v>201607</v>
      </c>
      <c r="U153" s="51" t="s">
        <v>34</v>
      </c>
      <c r="V153" s="51">
        <v>0</v>
      </c>
      <c r="W153" s="6">
        <v>-193651.56</v>
      </c>
      <c r="AA153" s="51" t="s">
        <v>35</v>
      </c>
      <c r="AB153" s="51" t="s">
        <v>59</v>
      </c>
      <c r="AD153" s="51" t="s">
        <v>433</v>
      </c>
      <c r="AE153" s="51" t="s">
        <v>60</v>
      </c>
      <c r="AG153" s="51" t="s">
        <v>100</v>
      </c>
      <c r="AH153" s="51" t="s">
        <v>105</v>
      </c>
    </row>
    <row r="154" spans="1:34" x14ac:dyDescent="0.3">
      <c r="A154" s="51" t="s">
        <v>30</v>
      </c>
      <c r="B154" s="51">
        <v>1</v>
      </c>
      <c r="C154" s="51">
        <v>21</v>
      </c>
      <c r="D154" s="51">
        <v>442</v>
      </c>
      <c r="E154" s="51" t="s">
        <v>437</v>
      </c>
      <c r="F154" s="51" t="s">
        <v>7</v>
      </c>
      <c r="G154" s="51" t="s">
        <v>190</v>
      </c>
      <c r="H154" s="51" t="s">
        <v>190</v>
      </c>
      <c r="I154" s="51" t="s">
        <v>100</v>
      </c>
      <c r="J154" s="51" t="s">
        <v>100</v>
      </c>
      <c r="K154" s="51" t="s">
        <v>100</v>
      </c>
      <c r="L154" s="51">
        <v>1</v>
      </c>
      <c r="M154" s="51" t="s">
        <v>102</v>
      </c>
      <c r="N154" s="51">
        <v>90</v>
      </c>
      <c r="P154" s="51" t="s">
        <v>100</v>
      </c>
      <c r="Q154" s="51" t="s">
        <v>191</v>
      </c>
      <c r="T154" s="51">
        <v>201607</v>
      </c>
      <c r="U154" s="51" t="s">
        <v>34</v>
      </c>
      <c r="V154" s="51">
        <v>0</v>
      </c>
      <c r="W154" s="6">
        <v>-10207.200000000001</v>
      </c>
      <c r="AA154" s="51" t="s">
        <v>35</v>
      </c>
      <c r="AB154" s="51" t="s">
        <v>59</v>
      </c>
      <c r="AD154" s="51" t="s">
        <v>433</v>
      </c>
      <c r="AE154" s="51" t="s">
        <v>60</v>
      </c>
      <c r="AG154" s="51" t="s">
        <v>100</v>
      </c>
      <c r="AH154" s="51" t="s">
        <v>105</v>
      </c>
    </row>
    <row r="155" spans="1:34" x14ac:dyDescent="0.3">
      <c r="A155" s="51" t="s">
        <v>30</v>
      </c>
      <c r="B155" s="51">
        <v>1</v>
      </c>
      <c r="C155" s="51">
        <v>21</v>
      </c>
      <c r="D155" s="51">
        <v>442</v>
      </c>
      <c r="E155" s="51" t="s">
        <v>193</v>
      </c>
      <c r="F155" s="51" t="s">
        <v>8</v>
      </c>
      <c r="G155" s="51" t="s">
        <v>190</v>
      </c>
      <c r="H155" s="51" t="s">
        <v>190</v>
      </c>
      <c r="I155" s="51" t="s">
        <v>100</v>
      </c>
      <c r="J155" s="51" t="s">
        <v>100</v>
      </c>
      <c r="K155" s="51" t="s">
        <v>100</v>
      </c>
      <c r="L155" s="51">
        <v>1</v>
      </c>
      <c r="M155" s="51" t="s">
        <v>102</v>
      </c>
      <c r="N155" s="51">
        <v>90</v>
      </c>
      <c r="P155" s="51" t="s">
        <v>100</v>
      </c>
      <c r="Q155" s="51" t="s">
        <v>191</v>
      </c>
      <c r="T155" s="51">
        <v>201607</v>
      </c>
      <c r="U155" s="51" t="s">
        <v>34</v>
      </c>
      <c r="V155" s="51">
        <v>0</v>
      </c>
      <c r="W155" s="6">
        <v>-262539.65000000002</v>
      </c>
      <c r="AA155" s="51" t="s">
        <v>35</v>
      </c>
      <c r="AB155" s="51" t="s">
        <v>59</v>
      </c>
      <c r="AD155" s="51" t="s">
        <v>433</v>
      </c>
      <c r="AE155" s="51" t="s">
        <v>60</v>
      </c>
      <c r="AG155" s="51" t="s">
        <v>100</v>
      </c>
      <c r="AH155" s="51" t="s">
        <v>105</v>
      </c>
    </row>
    <row r="156" spans="1:34" x14ac:dyDescent="0.3">
      <c r="A156" s="51" t="s">
        <v>30</v>
      </c>
      <c r="B156" s="51">
        <v>1</v>
      </c>
      <c r="C156" s="51">
        <v>21</v>
      </c>
      <c r="D156" s="51">
        <v>442</v>
      </c>
      <c r="E156" s="51" t="s">
        <v>194</v>
      </c>
      <c r="F156" s="51" t="s">
        <v>9</v>
      </c>
      <c r="G156" s="51" t="s">
        <v>190</v>
      </c>
      <c r="H156" s="51" t="s">
        <v>190</v>
      </c>
      <c r="I156" s="51" t="s">
        <v>100</v>
      </c>
      <c r="J156" s="51" t="s">
        <v>100</v>
      </c>
      <c r="K156" s="51" t="s">
        <v>100</v>
      </c>
      <c r="L156" s="51">
        <v>1</v>
      </c>
      <c r="M156" s="51" t="s">
        <v>102</v>
      </c>
      <c r="N156" s="51">
        <v>90</v>
      </c>
      <c r="P156" s="51" t="s">
        <v>100</v>
      </c>
      <c r="Q156" s="51" t="s">
        <v>191</v>
      </c>
      <c r="T156" s="51">
        <v>201607</v>
      </c>
      <c r="U156" s="51" t="s">
        <v>34</v>
      </c>
      <c r="V156" s="51">
        <v>0</v>
      </c>
      <c r="W156" s="6">
        <v>-7621.64</v>
      </c>
      <c r="AA156" s="51" t="s">
        <v>35</v>
      </c>
      <c r="AB156" s="51" t="s">
        <v>59</v>
      </c>
      <c r="AD156" s="51" t="s">
        <v>433</v>
      </c>
      <c r="AE156" s="51" t="s">
        <v>60</v>
      </c>
      <c r="AG156" s="51" t="s">
        <v>100</v>
      </c>
      <c r="AH156" s="51" t="s">
        <v>105</v>
      </c>
    </row>
    <row r="157" spans="1:34" x14ac:dyDescent="0.3">
      <c r="A157" s="51" t="s">
        <v>30</v>
      </c>
      <c r="B157" s="51">
        <v>1</v>
      </c>
      <c r="C157" s="51">
        <v>21</v>
      </c>
      <c r="D157" s="51">
        <v>442</v>
      </c>
      <c r="E157" s="51" t="s">
        <v>195</v>
      </c>
      <c r="F157" s="51" t="s">
        <v>10</v>
      </c>
      <c r="G157" s="51" t="s">
        <v>190</v>
      </c>
      <c r="H157" s="51" t="s">
        <v>190</v>
      </c>
      <c r="I157" s="51" t="s">
        <v>100</v>
      </c>
      <c r="J157" s="51" t="s">
        <v>100</v>
      </c>
      <c r="K157" s="51" t="s">
        <v>100</v>
      </c>
      <c r="L157" s="51">
        <v>1</v>
      </c>
      <c r="M157" s="51" t="s">
        <v>102</v>
      </c>
      <c r="N157" s="51">
        <v>90</v>
      </c>
      <c r="P157" s="51" t="s">
        <v>100</v>
      </c>
      <c r="Q157" s="51" t="s">
        <v>191</v>
      </c>
      <c r="T157" s="51">
        <v>201607</v>
      </c>
      <c r="U157" s="51" t="s">
        <v>34</v>
      </c>
      <c r="V157" s="51">
        <v>0</v>
      </c>
      <c r="W157" s="6">
        <v>-738352.2</v>
      </c>
      <c r="AA157" s="51" t="s">
        <v>35</v>
      </c>
      <c r="AB157" s="51" t="s">
        <v>59</v>
      </c>
      <c r="AD157" s="51" t="s">
        <v>433</v>
      </c>
      <c r="AE157" s="51" t="s">
        <v>60</v>
      </c>
      <c r="AG157" s="51" t="s">
        <v>100</v>
      </c>
      <c r="AH157" s="51" t="s">
        <v>105</v>
      </c>
    </row>
    <row r="158" spans="1:34" x14ac:dyDescent="0.3">
      <c r="A158" s="51" t="s">
        <v>30</v>
      </c>
      <c r="B158" s="51">
        <v>1</v>
      </c>
      <c r="C158" s="51">
        <v>21</v>
      </c>
      <c r="D158" s="51">
        <v>442</v>
      </c>
      <c r="E158" s="51" t="s">
        <v>196</v>
      </c>
      <c r="F158" s="51" t="s">
        <v>11</v>
      </c>
      <c r="G158" s="51" t="s">
        <v>190</v>
      </c>
      <c r="H158" s="51" t="s">
        <v>190</v>
      </c>
      <c r="I158" s="51" t="s">
        <v>100</v>
      </c>
      <c r="J158" s="51" t="s">
        <v>100</v>
      </c>
      <c r="K158" s="51" t="s">
        <v>100</v>
      </c>
      <c r="L158" s="51">
        <v>1</v>
      </c>
      <c r="M158" s="51" t="s">
        <v>102</v>
      </c>
      <c r="N158" s="51">
        <v>90</v>
      </c>
      <c r="P158" s="51" t="s">
        <v>100</v>
      </c>
      <c r="Q158" s="51" t="s">
        <v>191</v>
      </c>
      <c r="T158" s="51">
        <v>201607</v>
      </c>
      <c r="U158" s="51" t="s">
        <v>34</v>
      </c>
      <c r="V158" s="51">
        <v>0</v>
      </c>
      <c r="W158" s="6">
        <v>-73247.070000000007</v>
      </c>
      <c r="AA158" s="51" t="s">
        <v>35</v>
      </c>
      <c r="AB158" s="51" t="s">
        <v>59</v>
      </c>
      <c r="AD158" s="51" t="s">
        <v>433</v>
      </c>
      <c r="AE158" s="51" t="s">
        <v>60</v>
      </c>
      <c r="AG158" s="51" t="s">
        <v>100</v>
      </c>
      <c r="AH158" s="51" t="s">
        <v>105</v>
      </c>
    </row>
    <row r="159" spans="1:34" x14ac:dyDescent="0.3">
      <c r="A159" s="51" t="s">
        <v>30</v>
      </c>
      <c r="B159" s="51">
        <v>1</v>
      </c>
      <c r="C159" s="51">
        <v>21</v>
      </c>
      <c r="D159" s="51">
        <v>442</v>
      </c>
      <c r="E159" s="51" t="s">
        <v>197</v>
      </c>
      <c r="F159" s="51" t="s">
        <v>12</v>
      </c>
      <c r="G159" s="51" t="s">
        <v>190</v>
      </c>
      <c r="H159" s="51" t="s">
        <v>190</v>
      </c>
      <c r="I159" s="51" t="s">
        <v>100</v>
      </c>
      <c r="J159" s="51" t="s">
        <v>100</v>
      </c>
      <c r="K159" s="51" t="s">
        <v>100</v>
      </c>
      <c r="L159" s="51">
        <v>1</v>
      </c>
      <c r="M159" s="51" t="s">
        <v>102</v>
      </c>
      <c r="N159" s="51">
        <v>90</v>
      </c>
      <c r="P159" s="51" t="s">
        <v>100</v>
      </c>
      <c r="Q159" s="51" t="s">
        <v>191</v>
      </c>
      <c r="T159" s="51">
        <v>201607</v>
      </c>
      <c r="U159" s="51" t="s">
        <v>34</v>
      </c>
      <c r="V159" s="51">
        <v>0</v>
      </c>
      <c r="W159" s="6">
        <v>-229681.33</v>
      </c>
      <c r="AA159" s="51" t="s">
        <v>35</v>
      </c>
      <c r="AB159" s="51" t="s">
        <v>59</v>
      </c>
      <c r="AD159" s="51" t="s">
        <v>433</v>
      </c>
      <c r="AE159" s="51" t="s">
        <v>60</v>
      </c>
      <c r="AG159" s="51" t="s">
        <v>100</v>
      </c>
      <c r="AH159" s="51" t="s">
        <v>105</v>
      </c>
    </row>
    <row r="160" spans="1:34" x14ac:dyDescent="0.3">
      <c r="A160" s="51" t="s">
        <v>30</v>
      </c>
      <c r="B160" s="51">
        <v>1</v>
      </c>
      <c r="C160" s="51">
        <v>21</v>
      </c>
      <c r="D160" s="51">
        <v>442</v>
      </c>
      <c r="E160" s="51" t="s">
        <v>198</v>
      </c>
      <c r="F160" s="51" t="s">
        <v>13</v>
      </c>
      <c r="G160" s="51" t="s">
        <v>190</v>
      </c>
      <c r="H160" s="51" t="s">
        <v>190</v>
      </c>
      <c r="I160" s="51" t="s">
        <v>100</v>
      </c>
      <c r="J160" s="51" t="s">
        <v>100</v>
      </c>
      <c r="K160" s="51" t="s">
        <v>100</v>
      </c>
      <c r="L160" s="51">
        <v>1</v>
      </c>
      <c r="M160" s="51" t="s">
        <v>102</v>
      </c>
      <c r="N160" s="51">
        <v>90</v>
      </c>
      <c r="P160" s="51" t="s">
        <v>100</v>
      </c>
      <c r="Q160" s="51" t="s">
        <v>191</v>
      </c>
      <c r="T160" s="51">
        <v>201607</v>
      </c>
      <c r="U160" s="51" t="s">
        <v>34</v>
      </c>
      <c r="V160" s="51">
        <v>0</v>
      </c>
      <c r="W160" s="6">
        <v>-71957.509999999995</v>
      </c>
      <c r="AA160" s="51" t="s">
        <v>35</v>
      </c>
      <c r="AB160" s="51" t="s">
        <v>59</v>
      </c>
      <c r="AD160" s="51" t="s">
        <v>433</v>
      </c>
      <c r="AE160" s="51" t="s">
        <v>60</v>
      </c>
      <c r="AG160" s="51" t="s">
        <v>100</v>
      </c>
      <c r="AH160" s="51" t="s">
        <v>105</v>
      </c>
    </row>
    <row r="161" spans="1:34" x14ac:dyDescent="0.3">
      <c r="A161" s="51" t="s">
        <v>30</v>
      </c>
      <c r="B161" s="51">
        <v>1</v>
      </c>
      <c r="C161" s="51">
        <v>23</v>
      </c>
      <c r="D161" s="51">
        <v>440</v>
      </c>
      <c r="E161" s="51" t="s">
        <v>189</v>
      </c>
      <c r="F161" s="51" t="s">
        <v>5</v>
      </c>
      <c r="G161" s="51" t="s">
        <v>190</v>
      </c>
      <c r="H161" s="51" t="s">
        <v>190</v>
      </c>
      <c r="I161" s="51" t="s">
        <v>100</v>
      </c>
      <c r="J161" s="51" t="s">
        <v>100</v>
      </c>
      <c r="K161" s="51" t="s">
        <v>100</v>
      </c>
      <c r="L161" s="51">
        <v>1</v>
      </c>
      <c r="M161" s="51" t="s">
        <v>102</v>
      </c>
      <c r="N161" s="51">
        <v>90</v>
      </c>
      <c r="P161" s="51" t="s">
        <v>100</v>
      </c>
      <c r="Q161" s="51" t="s">
        <v>191</v>
      </c>
      <c r="T161" s="51">
        <v>201607</v>
      </c>
      <c r="U161" s="51" t="s">
        <v>34</v>
      </c>
      <c r="V161" s="51">
        <v>0</v>
      </c>
      <c r="W161" s="6">
        <v>-87726.73</v>
      </c>
      <c r="AA161" s="51" t="s">
        <v>35</v>
      </c>
      <c r="AB161" s="51" t="s">
        <v>59</v>
      </c>
      <c r="AD161" s="51" t="s">
        <v>433</v>
      </c>
      <c r="AE161" s="51" t="s">
        <v>60</v>
      </c>
      <c r="AG161" s="51" t="s">
        <v>100</v>
      </c>
      <c r="AH161" s="51" t="s">
        <v>105</v>
      </c>
    </row>
    <row r="162" spans="1:34" x14ac:dyDescent="0.3">
      <c r="A162" s="51" t="s">
        <v>30</v>
      </c>
      <c r="B162" s="51">
        <v>1</v>
      </c>
      <c r="C162" s="51">
        <v>23</v>
      </c>
      <c r="D162" s="51">
        <v>442</v>
      </c>
      <c r="E162" s="51" t="s">
        <v>437</v>
      </c>
      <c r="F162" s="51" t="s">
        <v>7</v>
      </c>
      <c r="G162" s="51" t="s">
        <v>190</v>
      </c>
      <c r="H162" s="51" t="s">
        <v>190</v>
      </c>
      <c r="I162" s="51" t="s">
        <v>100</v>
      </c>
      <c r="J162" s="51" t="s">
        <v>100</v>
      </c>
      <c r="K162" s="51" t="s">
        <v>100</v>
      </c>
      <c r="L162" s="51">
        <v>1</v>
      </c>
      <c r="M162" s="51" t="s">
        <v>102</v>
      </c>
      <c r="N162" s="51">
        <v>90</v>
      </c>
      <c r="P162" s="51" t="s">
        <v>100</v>
      </c>
      <c r="Q162" s="51" t="s">
        <v>191</v>
      </c>
      <c r="T162" s="51">
        <v>201607</v>
      </c>
      <c r="U162" s="51" t="s">
        <v>34</v>
      </c>
      <c r="V162" s="51">
        <v>0</v>
      </c>
      <c r="W162" s="6">
        <v>-4384.96</v>
      </c>
      <c r="AA162" s="51" t="s">
        <v>35</v>
      </c>
      <c r="AB162" s="51" t="s">
        <v>59</v>
      </c>
      <c r="AD162" s="51" t="s">
        <v>433</v>
      </c>
      <c r="AE162" s="51" t="s">
        <v>60</v>
      </c>
      <c r="AG162" s="51" t="s">
        <v>100</v>
      </c>
      <c r="AH162" s="51" t="s">
        <v>105</v>
      </c>
    </row>
    <row r="163" spans="1:34" x14ac:dyDescent="0.3">
      <c r="A163" s="51" t="s">
        <v>30</v>
      </c>
      <c r="B163" s="51">
        <v>1</v>
      </c>
      <c r="C163" s="51">
        <v>23</v>
      </c>
      <c r="D163" s="51">
        <v>442</v>
      </c>
      <c r="E163" s="51" t="s">
        <v>193</v>
      </c>
      <c r="F163" s="51" t="s">
        <v>8</v>
      </c>
      <c r="G163" s="51" t="s">
        <v>190</v>
      </c>
      <c r="H163" s="51" t="s">
        <v>190</v>
      </c>
      <c r="I163" s="51" t="s">
        <v>100</v>
      </c>
      <c r="J163" s="51" t="s">
        <v>100</v>
      </c>
      <c r="K163" s="51" t="s">
        <v>100</v>
      </c>
      <c r="L163" s="51">
        <v>1</v>
      </c>
      <c r="M163" s="51" t="s">
        <v>102</v>
      </c>
      <c r="N163" s="51">
        <v>90</v>
      </c>
      <c r="P163" s="51" t="s">
        <v>100</v>
      </c>
      <c r="Q163" s="51" t="s">
        <v>191</v>
      </c>
      <c r="T163" s="51">
        <v>201607</v>
      </c>
      <c r="U163" s="51" t="s">
        <v>34</v>
      </c>
      <c r="V163" s="51">
        <v>0</v>
      </c>
      <c r="W163" s="6">
        <v>-18462.419999999998</v>
      </c>
      <c r="AA163" s="51" t="s">
        <v>35</v>
      </c>
      <c r="AB163" s="51" t="s">
        <v>59</v>
      </c>
      <c r="AD163" s="51" t="s">
        <v>433</v>
      </c>
      <c r="AE163" s="51" t="s">
        <v>60</v>
      </c>
      <c r="AG163" s="51" t="s">
        <v>100</v>
      </c>
      <c r="AH163" s="51" t="s">
        <v>105</v>
      </c>
    </row>
    <row r="164" spans="1:34" x14ac:dyDescent="0.3">
      <c r="A164" s="51" t="s">
        <v>30</v>
      </c>
      <c r="B164" s="51">
        <v>1</v>
      </c>
      <c r="C164" s="51">
        <v>23</v>
      </c>
      <c r="D164" s="51">
        <v>442</v>
      </c>
      <c r="E164" s="51" t="s">
        <v>194</v>
      </c>
      <c r="F164" s="51" t="s">
        <v>9</v>
      </c>
      <c r="G164" s="51" t="s">
        <v>190</v>
      </c>
      <c r="H164" s="51" t="s">
        <v>190</v>
      </c>
      <c r="I164" s="51" t="s">
        <v>100</v>
      </c>
      <c r="J164" s="51" t="s">
        <v>100</v>
      </c>
      <c r="K164" s="51" t="s">
        <v>100</v>
      </c>
      <c r="L164" s="51">
        <v>1</v>
      </c>
      <c r="M164" s="51" t="s">
        <v>102</v>
      </c>
      <c r="N164" s="51">
        <v>90</v>
      </c>
      <c r="P164" s="51" t="s">
        <v>100</v>
      </c>
      <c r="Q164" s="51" t="s">
        <v>191</v>
      </c>
      <c r="T164" s="51">
        <v>201607</v>
      </c>
      <c r="U164" s="51" t="s">
        <v>34</v>
      </c>
      <c r="V164" s="51">
        <v>0</v>
      </c>
      <c r="W164" s="6">
        <v>-459.99</v>
      </c>
      <c r="AA164" s="51" t="s">
        <v>35</v>
      </c>
      <c r="AB164" s="51" t="s">
        <v>59</v>
      </c>
      <c r="AD164" s="51" t="s">
        <v>433</v>
      </c>
      <c r="AE164" s="51" t="s">
        <v>60</v>
      </c>
      <c r="AG164" s="51" t="s">
        <v>100</v>
      </c>
      <c r="AH164" s="51" t="s">
        <v>105</v>
      </c>
    </row>
    <row r="165" spans="1:34" x14ac:dyDescent="0.3">
      <c r="A165" s="51" t="s">
        <v>30</v>
      </c>
      <c r="B165" s="51">
        <v>1</v>
      </c>
      <c r="C165" s="51">
        <v>23</v>
      </c>
      <c r="D165" s="51">
        <v>442</v>
      </c>
      <c r="E165" s="51" t="s">
        <v>195</v>
      </c>
      <c r="F165" s="51" t="s">
        <v>10</v>
      </c>
      <c r="G165" s="51" t="s">
        <v>190</v>
      </c>
      <c r="H165" s="51" t="s">
        <v>190</v>
      </c>
      <c r="I165" s="51" t="s">
        <v>100</v>
      </c>
      <c r="J165" s="51" t="s">
        <v>100</v>
      </c>
      <c r="K165" s="51" t="s">
        <v>100</v>
      </c>
      <c r="L165" s="51">
        <v>1</v>
      </c>
      <c r="M165" s="51" t="s">
        <v>102</v>
      </c>
      <c r="N165" s="51">
        <v>90</v>
      </c>
      <c r="P165" s="51" t="s">
        <v>100</v>
      </c>
      <c r="Q165" s="51" t="s">
        <v>191</v>
      </c>
      <c r="T165" s="51">
        <v>201607</v>
      </c>
      <c r="U165" s="51" t="s">
        <v>34</v>
      </c>
      <c r="V165" s="51">
        <v>0</v>
      </c>
      <c r="W165" s="6">
        <v>-24185.38</v>
      </c>
      <c r="AA165" s="51" t="s">
        <v>35</v>
      </c>
      <c r="AB165" s="51" t="s">
        <v>59</v>
      </c>
      <c r="AD165" s="51" t="s">
        <v>433</v>
      </c>
      <c r="AE165" s="51" t="s">
        <v>60</v>
      </c>
      <c r="AG165" s="51" t="s">
        <v>100</v>
      </c>
      <c r="AH165" s="51" t="s">
        <v>105</v>
      </c>
    </row>
    <row r="166" spans="1:34" x14ac:dyDescent="0.3">
      <c r="A166" s="51" t="s">
        <v>30</v>
      </c>
      <c r="B166" s="51">
        <v>1</v>
      </c>
      <c r="C166" s="51">
        <v>23</v>
      </c>
      <c r="D166" s="51">
        <v>442</v>
      </c>
      <c r="E166" s="51" t="s">
        <v>196</v>
      </c>
      <c r="F166" s="51" t="s">
        <v>11</v>
      </c>
      <c r="G166" s="51" t="s">
        <v>190</v>
      </c>
      <c r="H166" s="51" t="s">
        <v>190</v>
      </c>
      <c r="I166" s="51" t="s">
        <v>100</v>
      </c>
      <c r="J166" s="51" t="s">
        <v>100</v>
      </c>
      <c r="K166" s="51" t="s">
        <v>100</v>
      </c>
      <c r="L166" s="51">
        <v>1</v>
      </c>
      <c r="M166" s="51" t="s">
        <v>102</v>
      </c>
      <c r="N166" s="51">
        <v>90</v>
      </c>
      <c r="P166" s="51" t="s">
        <v>100</v>
      </c>
      <c r="Q166" s="51" t="s">
        <v>191</v>
      </c>
      <c r="T166" s="51">
        <v>201607</v>
      </c>
      <c r="U166" s="51" t="s">
        <v>34</v>
      </c>
      <c r="V166" s="51">
        <v>0</v>
      </c>
      <c r="W166" s="6">
        <v>-6995.39</v>
      </c>
      <c r="AA166" s="51" t="s">
        <v>35</v>
      </c>
      <c r="AB166" s="51" t="s">
        <v>59</v>
      </c>
      <c r="AD166" s="51" t="s">
        <v>433</v>
      </c>
      <c r="AE166" s="51" t="s">
        <v>60</v>
      </c>
      <c r="AG166" s="51" t="s">
        <v>100</v>
      </c>
      <c r="AH166" s="51" t="s">
        <v>105</v>
      </c>
    </row>
    <row r="167" spans="1:34" x14ac:dyDescent="0.3">
      <c r="A167" s="51" t="s">
        <v>30</v>
      </c>
      <c r="B167" s="51">
        <v>1</v>
      </c>
      <c r="C167" s="51">
        <v>23</v>
      </c>
      <c r="D167" s="51">
        <v>442</v>
      </c>
      <c r="E167" s="51" t="s">
        <v>197</v>
      </c>
      <c r="F167" s="51" t="s">
        <v>12</v>
      </c>
      <c r="G167" s="51" t="s">
        <v>190</v>
      </c>
      <c r="H167" s="51" t="s">
        <v>190</v>
      </c>
      <c r="I167" s="51" t="s">
        <v>100</v>
      </c>
      <c r="J167" s="51" t="s">
        <v>100</v>
      </c>
      <c r="K167" s="51" t="s">
        <v>100</v>
      </c>
      <c r="L167" s="51">
        <v>1</v>
      </c>
      <c r="M167" s="51" t="s">
        <v>102</v>
      </c>
      <c r="N167" s="51">
        <v>90</v>
      </c>
      <c r="P167" s="51" t="s">
        <v>100</v>
      </c>
      <c r="Q167" s="51" t="s">
        <v>191</v>
      </c>
      <c r="T167" s="51">
        <v>201607</v>
      </c>
      <c r="U167" s="51" t="s">
        <v>34</v>
      </c>
      <c r="V167" s="51">
        <v>0</v>
      </c>
      <c r="W167" s="6">
        <v>-2128.86</v>
      </c>
      <c r="AA167" s="51" t="s">
        <v>35</v>
      </c>
      <c r="AB167" s="51" t="s">
        <v>59</v>
      </c>
      <c r="AD167" s="51" t="s">
        <v>433</v>
      </c>
      <c r="AE167" s="51" t="s">
        <v>60</v>
      </c>
      <c r="AG167" s="51" t="s">
        <v>100</v>
      </c>
      <c r="AH167" s="51" t="s">
        <v>105</v>
      </c>
    </row>
    <row r="168" spans="1:34" x14ac:dyDescent="0.3">
      <c r="A168" s="51" t="s">
        <v>30</v>
      </c>
      <c r="B168" s="51">
        <v>1</v>
      </c>
      <c r="C168" s="51">
        <v>23</v>
      </c>
      <c r="D168" s="51">
        <v>442</v>
      </c>
      <c r="E168" s="51" t="s">
        <v>198</v>
      </c>
      <c r="F168" s="51" t="s">
        <v>13</v>
      </c>
      <c r="G168" s="51" t="s">
        <v>190</v>
      </c>
      <c r="H168" s="51" t="s">
        <v>190</v>
      </c>
      <c r="I168" s="51" t="s">
        <v>100</v>
      </c>
      <c r="J168" s="51" t="s">
        <v>100</v>
      </c>
      <c r="K168" s="51" t="s">
        <v>100</v>
      </c>
      <c r="L168" s="51">
        <v>1</v>
      </c>
      <c r="M168" s="51" t="s">
        <v>102</v>
      </c>
      <c r="N168" s="51">
        <v>90</v>
      </c>
      <c r="P168" s="51" t="s">
        <v>100</v>
      </c>
      <c r="Q168" s="51" t="s">
        <v>191</v>
      </c>
      <c r="T168" s="51">
        <v>201607</v>
      </c>
      <c r="U168" s="51" t="s">
        <v>34</v>
      </c>
      <c r="V168" s="51">
        <v>0</v>
      </c>
      <c r="W168" s="6">
        <v>-14792.93</v>
      </c>
      <c r="AA168" s="51" t="s">
        <v>35</v>
      </c>
      <c r="AB168" s="51" t="s">
        <v>59</v>
      </c>
      <c r="AD168" s="51" t="s">
        <v>433</v>
      </c>
      <c r="AE168" s="51" t="s">
        <v>60</v>
      </c>
      <c r="AG168" s="51" t="s">
        <v>100</v>
      </c>
      <c r="AH168" s="51" t="s">
        <v>105</v>
      </c>
    </row>
    <row r="169" spans="1:34" x14ac:dyDescent="0.3">
      <c r="A169" s="51" t="s">
        <v>30</v>
      </c>
      <c r="B169" s="51">
        <v>1</v>
      </c>
      <c r="C169" s="51">
        <v>25</v>
      </c>
      <c r="D169" s="51">
        <v>440</v>
      </c>
      <c r="E169" s="51" t="s">
        <v>189</v>
      </c>
      <c r="F169" s="51" t="s">
        <v>5</v>
      </c>
      <c r="G169" s="51" t="s">
        <v>190</v>
      </c>
      <c r="H169" s="51" t="s">
        <v>190</v>
      </c>
      <c r="I169" s="51" t="s">
        <v>100</v>
      </c>
      <c r="J169" s="51" t="s">
        <v>100</v>
      </c>
      <c r="K169" s="51" t="s">
        <v>100</v>
      </c>
      <c r="L169" s="51">
        <v>1</v>
      </c>
      <c r="M169" s="51" t="s">
        <v>102</v>
      </c>
      <c r="N169" s="51">
        <v>90</v>
      </c>
      <c r="P169" s="51" t="s">
        <v>100</v>
      </c>
      <c r="Q169" s="51" t="s">
        <v>191</v>
      </c>
      <c r="T169" s="51">
        <v>201607</v>
      </c>
      <c r="U169" s="51" t="s">
        <v>34</v>
      </c>
      <c r="V169" s="51">
        <v>0</v>
      </c>
      <c r="W169" s="6">
        <v>-147532.63</v>
      </c>
      <c r="AA169" s="51" t="s">
        <v>35</v>
      </c>
      <c r="AB169" s="51" t="s">
        <v>59</v>
      </c>
      <c r="AD169" s="51" t="s">
        <v>433</v>
      </c>
      <c r="AE169" s="51" t="s">
        <v>60</v>
      </c>
      <c r="AG169" s="51" t="s">
        <v>100</v>
      </c>
      <c r="AH169" s="51" t="s">
        <v>105</v>
      </c>
    </row>
    <row r="170" spans="1:34" x14ac:dyDescent="0.3">
      <c r="A170" s="51" t="s">
        <v>30</v>
      </c>
      <c r="B170" s="51">
        <v>1</v>
      </c>
      <c r="C170" s="51">
        <v>25</v>
      </c>
      <c r="D170" s="51">
        <v>442</v>
      </c>
      <c r="E170" s="51" t="s">
        <v>193</v>
      </c>
      <c r="F170" s="51" t="s">
        <v>8</v>
      </c>
      <c r="G170" s="51" t="s">
        <v>190</v>
      </c>
      <c r="H170" s="51" t="s">
        <v>190</v>
      </c>
      <c r="I170" s="51" t="s">
        <v>100</v>
      </c>
      <c r="J170" s="51" t="s">
        <v>100</v>
      </c>
      <c r="K170" s="51" t="s">
        <v>100</v>
      </c>
      <c r="L170" s="51">
        <v>1</v>
      </c>
      <c r="M170" s="51" t="s">
        <v>102</v>
      </c>
      <c r="N170" s="51">
        <v>90</v>
      </c>
      <c r="P170" s="51" t="s">
        <v>100</v>
      </c>
      <c r="Q170" s="51" t="s">
        <v>191</v>
      </c>
      <c r="T170" s="51">
        <v>201607</v>
      </c>
      <c r="U170" s="51" t="s">
        <v>34</v>
      </c>
      <c r="V170" s="51">
        <v>0</v>
      </c>
      <c r="W170" s="6">
        <v>-24870.2</v>
      </c>
      <c r="AA170" s="51" t="s">
        <v>35</v>
      </c>
      <c r="AB170" s="51" t="s">
        <v>59</v>
      </c>
      <c r="AD170" s="51" t="s">
        <v>433</v>
      </c>
      <c r="AE170" s="51" t="s">
        <v>60</v>
      </c>
      <c r="AG170" s="51" t="s">
        <v>100</v>
      </c>
      <c r="AH170" s="51" t="s">
        <v>105</v>
      </c>
    </row>
    <row r="171" spans="1:34" x14ac:dyDescent="0.3">
      <c r="A171" s="51" t="s">
        <v>30</v>
      </c>
      <c r="B171" s="51">
        <v>1</v>
      </c>
      <c r="C171" s="51">
        <v>25</v>
      </c>
      <c r="D171" s="51">
        <v>442</v>
      </c>
      <c r="E171" s="51" t="s">
        <v>194</v>
      </c>
      <c r="F171" s="51" t="s">
        <v>9</v>
      </c>
      <c r="G171" s="51" t="s">
        <v>190</v>
      </c>
      <c r="H171" s="51" t="s">
        <v>190</v>
      </c>
      <c r="I171" s="51" t="s">
        <v>100</v>
      </c>
      <c r="J171" s="51" t="s">
        <v>100</v>
      </c>
      <c r="K171" s="51" t="s">
        <v>100</v>
      </c>
      <c r="L171" s="51">
        <v>1</v>
      </c>
      <c r="M171" s="51" t="s">
        <v>102</v>
      </c>
      <c r="N171" s="51">
        <v>90</v>
      </c>
      <c r="P171" s="51" t="s">
        <v>100</v>
      </c>
      <c r="Q171" s="51" t="s">
        <v>191</v>
      </c>
      <c r="T171" s="51">
        <v>201607</v>
      </c>
      <c r="U171" s="51" t="s">
        <v>34</v>
      </c>
      <c r="V171" s="51">
        <v>0</v>
      </c>
      <c r="W171" s="6">
        <v>-597.37</v>
      </c>
      <c r="AA171" s="51" t="s">
        <v>35</v>
      </c>
      <c r="AB171" s="51" t="s">
        <v>59</v>
      </c>
      <c r="AD171" s="51" t="s">
        <v>433</v>
      </c>
      <c r="AE171" s="51" t="s">
        <v>60</v>
      </c>
      <c r="AG171" s="51" t="s">
        <v>100</v>
      </c>
      <c r="AH171" s="51" t="s">
        <v>105</v>
      </c>
    </row>
    <row r="172" spans="1:34" x14ac:dyDescent="0.3">
      <c r="A172" s="51" t="s">
        <v>30</v>
      </c>
      <c r="B172" s="51">
        <v>1</v>
      </c>
      <c r="C172" s="51">
        <v>25</v>
      </c>
      <c r="D172" s="51">
        <v>442</v>
      </c>
      <c r="E172" s="51" t="s">
        <v>195</v>
      </c>
      <c r="F172" s="51" t="s">
        <v>10</v>
      </c>
      <c r="G172" s="51" t="s">
        <v>190</v>
      </c>
      <c r="H172" s="51" t="s">
        <v>190</v>
      </c>
      <c r="I172" s="51" t="s">
        <v>100</v>
      </c>
      <c r="J172" s="51" t="s">
        <v>100</v>
      </c>
      <c r="K172" s="51" t="s">
        <v>100</v>
      </c>
      <c r="L172" s="51">
        <v>1</v>
      </c>
      <c r="M172" s="51" t="s">
        <v>102</v>
      </c>
      <c r="N172" s="51">
        <v>90</v>
      </c>
      <c r="P172" s="51" t="s">
        <v>100</v>
      </c>
      <c r="Q172" s="51" t="s">
        <v>191</v>
      </c>
      <c r="T172" s="51">
        <v>201607</v>
      </c>
      <c r="U172" s="51" t="s">
        <v>34</v>
      </c>
      <c r="V172" s="51">
        <v>0</v>
      </c>
      <c r="W172" s="6">
        <v>-52490.559999999998</v>
      </c>
      <c r="AA172" s="51" t="s">
        <v>35</v>
      </c>
      <c r="AB172" s="51" t="s">
        <v>59</v>
      </c>
      <c r="AD172" s="51" t="s">
        <v>433</v>
      </c>
      <c r="AE172" s="51" t="s">
        <v>60</v>
      </c>
      <c r="AG172" s="51" t="s">
        <v>100</v>
      </c>
      <c r="AH172" s="51" t="s">
        <v>105</v>
      </c>
    </row>
    <row r="173" spans="1:34" x14ac:dyDescent="0.3">
      <c r="A173" s="51" t="s">
        <v>30</v>
      </c>
      <c r="B173" s="51">
        <v>1</v>
      </c>
      <c r="C173" s="51">
        <v>25</v>
      </c>
      <c r="D173" s="51">
        <v>442</v>
      </c>
      <c r="E173" s="51" t="s">
        <v>196</v>
      </c>
      <c r="F173" s="51" t="s">
        <v>11</v>
      </c>
      <c r="G173" s="51" t="s">
        <v>190</v>
      </c>
      <c r="H173" s="51" t="s">
        <v>190</v>
      </c>
      <c r="I173" s="51" t="s">
        <v>100</v>
      </c>
      <c r="J173" s="51" t="s">
        <v>100</v>
      </c>
      <c r="K173" s="51" t="s">
        <v>100</v>
      </c>
      <c r="L173" s="51">
        <v>1</v>
      </c>
      <c r="M173" s="51" t="s">
        <v>102</v>
      </c>
      <c r="N173" s="51">
        <v>90</v>
      </c>
      <c r="P173" s="51" t="s">
        <v>100</v>
      </c>
      <c r="Q173" s="51" t="s">
        <v>191</v>
      </c>
      <c r="T173" s="51">
        <v>201607</v>
      </c>
      <c r="U173" s="51" t="s">
        <v>34</v>
      </c>
      <c r="V173" s="51">
        <v>0</v>
      </c>
      <c r="W173" s="6">
        <v>-2439.9</v>
      </c>
      <c r="AA173" s="51" t="s">
        <v>35</v>
      </c>
      <c r="AB173" s="51" t="s">
        <v>59</v>
      </c>
      <c r="AD173" s="51" t="s">
        <v>433</v>
      </c>
      <c r="AE173" s="51" t="s">
        <v>60</v>
      </c>
      <c r="AG173" s="51" t="s">
        <v>100</v>
      </c>
      <c r="AH173" s="51" t="s">
        <v>105</v>
      </c>
    </row>
    <row r="174" spans="1:34" x14ac:dyDescent="0.3">
      <c r="A174" s="51" t="s">
        <v>30</v>
      </c>
      <c r="B174" s="51">
        <v>1</v>
      </c>
      <c r="C174" s="51">
        <v>25</v>
      </c>
      <c r="D174" s="51">
        <v>442</v>
      </c>
      <c r="E174" s="51" t="s">
        <v>197</v>
      </c>
      <c r="F174" s="51" t="s">
        <v>12</v>
      </c>
      <c r="G174" s="51" t="s">
        <v>190</v>
      </c>
      <c r="H174" s="51" t="s">
        <v>190</v>
      </c>
      <c r="I174" s="51" t="s">
        <v>100</v>
      </c>
      <c r="J174" s="51" t="s">
        <v>100</v>
      </c>
      <c r="K174" s="51" t="s">
        <v>100</v>
      </c>
      <c r="L174" s="51">
        <v>1</v>
      </c>
      <c r="M174" s="51" t="s">
        <v>102</v>
      </c>
      <c r="N174" s="51">
        <v>90</v>
      </c>
      <c r="P174" s="51" t="s">
        <v>100</v>
      </c>
      <c r="Q174" s="51" t="s">
        <v>191</v>
      </c>
      <c r="T174" s="51">
        <v>201607</v>
      </c>
      <c r="U174" s="51" t="s">
        <v>34</v>
      </c>
      <c r="V174" s="51">
        <v>0</v>
      </c>
      <c r="W174" s="6">
        <v>-5935.24</v>
      </c>
      <c r="AA174" s="51" t="s">
        <v>35</v>
      </c>
      <c r="AB174" s="51" t="s">
        <v>59</v>
      </c>
      <c r="AD174" s="51" t="s">
        <v>433</v>
      </c>
      <c r="AE174" s="51" t="s">
        <v>60</v>
      </c>
      <c r="AG174" s="51" t="s">
        <v>100</v>
      </c>
      <c r="AH174" s="51" t="s">
        <v>105</v>
      </c>
    </row>
    <row r="175" spans="1:34" x14ac:dyDescent="0.3">
      <c r="A175" s="51" t="s">
        <v>30</v>
      </c>
      <c r="B175" s="51">
        <v>1</v>
      </c>
      <c r="C175" s="51">
        <v>25</v>
      </c>
      <c r="D175" s="51">
        <v>442</v>
      </c>
      <c r="E175" s="51" t="s">
        <v>198</v>
      </c>
      <c r="F175" s="51" t="s">
        <v>13</v>
      </c>
      <c r="G175" s="51" t="s">
        <v>190</v>
      </c>
      <c r="H175" s="51" t="s">
        <v>190</v>
      </c>
      <c r="I175" s="51" t="s">
        <v>100</v>
      </c>
      <c r="J175" s="51" t="s">
        <v>100</v>
      </c>
      <c r="K175" s="51" t="s">
        <v>100</v>
      </c>
      <c r="L175" s="51">
        <v>1</v>
      </c>
      <c r="M175" s="51" t="s">
        <v>102</v>
      </c>
      <c r="N175" s="51">
        <v>90</v>
      </c>
      <c r="P175" s="51" t="s">
        <v>100</v>
      </c>
      <c r="Q175" s="51" t="s">
        <v>191</v>
      </c>
      <c r="T175" s="51">
        <v>201607</v>
      </c>
      <c r="U175" s="51" t="s">
        <v>34</v>
      </c>
      <c r="V175" s="51">
        <v>0</v>
      </c>
      <c r="W175" s="6">
        <v>-566.23</v>
      </c>
      <c r="AA175" s="51" t="s">
        <v>35</v>
      </c>
      <c r="AB175" s="51" t="s">
        <v>59</v>
      </c>
      <c r="AD175" s="51" t="s">
        <v>433</v>
      </c>
      <c r="AE175" s="51" t="s">
        <v>60</v>
      </c>
      <c r="AG175" s="51" t="s">
        <v>100</v>
      </c>
      <c r="AH175" s="51" t="s">
        <v>105</v>
      </c>
    </row>
    <row r="176" spans="1:34" x14ac:dyDescent="0.3">
      <c r="A176" s="51" t="s">
        <v>30</v>
      </c>
      <c r="B176" s="51">
        <v>1</v>
      </c>
      <c r="C176" s="51">
        <v>26</v>
      </c>
      <c r="D176" s="51">
        <v>440</v>
      </c>
      <c r="E176" s="51" t="s">
        <v>189</v>
      </c>
      <c r="F176" s="51" t="s">
        <v>5</v>
      </c>
      <c r="G176" s="51" t="s">
        <v>190</v>
      </c>
      <c r="H176" s="51" t="s">
        <v>190</v>
      </c>
      <c r="I176" s="51" t="s">
        <v>100</v>
      </c>
      <c r="J176" s="51" t="s">
        <v>100</v>
      </c>
      <c r="K176" s="51" t="s">
        <v>100</v>
      </c>
      <c r="L176" s="51">
        <v>1</v>
      </c>
      <c r="M176" s="51" t="s">
        <v>102</v>
      </c>
      <c r="N176" s="51">
        <v>90</v>
      </c>
      <c r="P176" s="51" t="s">
        <v>100</v>
      </c>
      <c r="Q176" s="51" t="s">
        <v>191</v>
      </c>
      <c r="T176" s="51">
        <v>201607</v>
      </c>
      <c r="U176" s="51" t="s">
        <v>34</v>
      </c>
      <c r="V176" s="51">
        <v>0</v>
      </c>
      <c r="W176" s="6">
        <v>-243469.68</v>
      </c>
      <c r="AA176" s="51" t="s">
        <v>35</v>
      </c>
      <c r="AB176" s="51" t="s">
        <v>59</v>
      </c>
      <c r="AD176" s="51" t="s">
        <v>433</v>
      </c>
      <c r="AE176" s="51" t="s">
        <v>60</v>
      </c>
      <c r="AG176" s="51" t="s">
        <v>100</v>
      </c>
      <c r="AH176" s="51" t="s">
        <v>105</v>
      </c>
    </row>
    <row r="177" spans="1:34" x14ac:dyDescent="0.3">
      <c r="A177" s="51" t="s">
        <v>30</v>
      </c>
      <c r="B177" s="51">
        <v>1</v>
      </c>
      <c r="C177" s="51">
        <v>26</v>
      </c>
      <c r="D177" s="51">
        <v>442</v>
      </c>
      <c r="E177" s="51" t="s">
        <v>193</v>
      </c>
      <c r="F177" s="51" t="s">
        <v>8</v>
      </c>
      <c r="G177" s="51" t="s">
        <v>190</v>
      </c>
      <c r="H177" s="51" t="s">
        <v>190</v>
      </c>
      <c r="I177" s="51" t="s">
        <v>100</v>
      </c>
      <c r="J177" s="51" t="s">
        <v>100</v>
      </c>
      <c r="K177" s="51" t="s">
        <v>100</v>
      </c>
      <c r="L177" s="51">
        <v>1</v>
      </c>
      <c r="M177" s="51" t="s">
        <v>102</v>
      </c>
      <c r="N177" s="51">
        <v>90</v>
      </c>
      <c r="P177" s="51" t="s">
        <v>100</v>
      </c>
      <c r="Q177" s="51" t="s">
        <v>191</v>
      </c>
      <c r="T177" s="51">
        <v>201607</v>
      </c>
      <c r="U177" s="51" t="s">
        <v>34</v>
      </c>
      <c r="V177" s="51">
        <v>0</v>
      </c>
      <c r="W177" s="6">
        <v>-29692.33</v>
      </c>
      <c r="AA177" s="51" t="s">
        <v>35</v>
      </c>
      <c r="AB177" s="51" t="s">
        <v>59</v>
      </c>
      <c r="AD177" s="51" t="s">
        <v>433</v>
      </c>
      <c r="AE177" s="51" t="s">
        <v>60</v>
      </c>
      <c r="AG177" s="51" t="s">
        <v>100</v>
      </c>
      <c r="AH177" s="51" t="s">
        <v>105</v>
      </c>
    </row>
    <row r="178" spans="1:34" x14ac:dyDescent="0.3">
      <c r="A178" s="51" t="s">
        <v>30</v>
      </c>
      <c r="B178" s="51">
        <v>1</v>
      </c>
      <c r="C178" s="51">
        <v>26</v>
      </c>
      <c r="D178" s="51">
        <v>442</v>
      </c>
      <c r="E178" s="51" t="s">
        <v>194</v>
      </c>
      <c r="F178" s="51" t="s">
        <v>9</v>
      </c>
      <c r="G178" s="51" t="s">
        <v>190</v>
      </c>
      <c r="H178" s="51" t="s">
        <v>190</v>
      </c>
      <c r="I178" s="51" t="s">
        <v>100</v>
      </c>
      <c r="J178" s="51" t="s">
        <v>100</v>
      </c>
      <c r="K178" s="51" t="s">
        <v>100</v>
      </c>
      <c r="L178" s="51">
        <v>1</v>
      </c>
      <c r="M178" s="51" t="s">
        <v>102</v>
      </c>
      <c r="N178" s="51">
        <v>90</v>
      </c>
      <c r="P178" s="51" t="s">
        <v>100</v>
      </c>
      <c r="Q178" s="51" t="s">
        <v>191</v>
      </c>
      <c r="T178" s="51">
        <v>201607</v>
      </c>
      <c r="U178" s="51" t="s">
        <v>34</v>
      </c>
      <c r="V178" s="51">
        <v>0</v>
      </c>
      <c r="W178" s="6">
        <v>-1165.3900000000001</v>
      </c>
      <c r="AA178" s="51" t="s">
        <v>35</v>
      </c>
      <c r="AB178" s="51" t="s">
        <v>59</v>
      </c>
      <c r="AD178" s="51" t="s">
        <v>433</v>
      </c>
      <c r="AE178" s="51" t="s">
        <v>60</v>
      </c>
      <c r="AG178" s="51" t="s">
        <v>100</v>
      </c>
      <c r="AH178" s="51" t="s">
        <v>105</v>
      </c>
    </row>
    <row r="179" spans="1:34" x14ac:dyDescent="0.3">
      <c r="A179" s="51" t="s">
        <v>30</v>
      </c>
      <c r="B179" s="51">
        <v>1</v>
      </c>
      <c r="C179" s="51">
        <v>26</v>
      </c>
      <c r="D179" s="51">
        <v>442</v>
      </c>
      <c r="E179" s="51" t="s">
        <v>195</v>
      </c>
      <c r="F179" s="51" t="s">
        <v>10</v>
      </c>
      <c r="G179" s="51" t="s">
        <v>190</v>
      </c>
      <c r="H179" s="51" t="s">
        <v>190</v>
      </c>
      <c r="I179" s="51" t="s">
        <v>100</v>
      </c>
      <c r="J179" s="51" t="s">
        <v>100</v>
      </c>
      <c r="K179" s="51" t="s">
        <v>100</v>
      </c>
      <c r="L179" s="51">
        <v>1</v>
      </c>
      <c r="M179" s="51" t="s">
        <v>102</v>
      </c>
      <c r="N179" s="51">
        <v>90</v>
      </c>
      <c r="P179" s="51" t="s">
        <v>100</v>
      </c>
      <c r="Q179" s="51" t="s">
        <v>191</v>
      </c>
      <c r="T179" s="51">
        <v>201607</v>
      </c>
      <c r="U179" s="51" t="s">
        <v>34</v>
      </c>
      <c r="V179" s="51">
        <v>0</v>
      </c>
      <c r="W179" s="6">
        <v>-40142.26</v>
      </c>
      <c r="AA179" s="51" t="s">
        <v>35</v>
      </c>
      <c r="AB179" s="51" t="s">
        <v>59</v>
      </c>
      <c r="AD179" s="51" t="s">
        <v>433</v>
      </c>
      <c r="AE179" s="51" t="s">
        <v>60</v>
      </c>
      <c r="AG179" s="51" t="s">
        <v>100</v>
      </c>
      <c r="AH179" s="51" t="s">
        <v>105</v>
      </c>
    </row>
    <row r="180" spans="1:34" x14ac:dyDescent="0.3">
      <c r="A180" s="51" t="s">
        <v>30</v>
      </c>
      <c r="B180" s="51">
        <v>1</v>
      </c>
      <c r="C180" s="51">
        <v>26</v>
      </c>
      <c r="D180" s="51">
        <v>442</v>
      </c>
      <c r="E180" s="51" t="s">
        <v>196</v>
      </c>
      <c r="F180" s="51" t="s">
        <v>11</v>
      </c>
      <c r="G180" s="51" t="s">
        <v>190</v>
      </c>
      <c r="H180" s="51" t="s">
        <v>190</v>
      </c>
      <c r="I180" s="51" t="s">
        <v>100</v>
      </c>
      <c r="J180" s="51" t="s">
        <v>100</v>
      </c>
      <c r="K180" s="51" t="s">
        <v>100</v>
      </c>
      <c r="L180" s="51">
        <v>1</v>
      </c>
      <c r="M180" s="51" t="s">
        <v>102</v>
      </c>
      <c r="N180" s="51">
        <v>90</v>
      </c>
      <c r="P180" s="51" t="s">
        <v>100</v>
      </c>
      <c r="Q180" s="51" t="s">
        <v>191</v>
      </c>
      <c r="T180" s="51">
        <v>201607</v>
      </c>
      <c r="U180" s="51" t="s">
        <v>34</v>
      </c>
      <c r="V180" s="51">
        <v>0</v>
      </c>
      <c r="W180" s="6">
        <v>-3734.43</v>
      </c>
      <c r="AA180" s="51" t="s">
        <v>35</v>
      </c>
      <c r="AB180" s="51" t="s">
        <v>59</v>
      </c>
      <c r="AD180" s="51" t="s">
        <v>433</v>
      </c>
      <c r="AE180" s="51" t="s">
        <v>60</v>
      </c>
      <c r="AG180" s="51" t="s">
        <v>100</v>
      </c>
      <c r="AH180" s="51" t="s">
        <v>105</v>
      </c>
    </row>
    <row r="181" spans="1:34" x14ac:dyDescent="0.3">
      <c r="A181" s="51" t="s">
        <v>30</v>
      </c>
      <c r="B181" s="51">
        <v>1</v>
      </c>
      <c r="C181" s="51">
        <v>26</v>
      </c>
      <c r="D181" s="51">
        <v>442</v>
      </c>
      <c r="E181" s="51" t="s">
        <v>197</v>
      </c>
      <c r="F181" s="51" t="s">
        <v>12</v>
      </c>
      <c r="G181" s="51" t="s">
        <v>190</v>
      </c>
      <c r="H181" s="51" t="s">
        <v>190</v>
      </c>
      <c r="I181" s="51" t="s">
        <v>100</v>
      </c>
      <c r="J181" s="51" t="s">
        <v>100</v>
      </c>
      <c r="K181" s="51" t="s">
        <v>100</v>
      </c>
      <c r="L181" s="51">
        <v>1</v>
      </c>
      <c r="M181" s="51" t="s">
        <v>102</v>
      </c>
      <c r="N181" s="51">
        <v>90</v>
      </c>
      <c r="P181" s="51" t="s">
        <v>100</v>
      </c>
      <c r="Q181" s="51" t="s">
        <v>191</v>
      </c>
      <c r="T181" s="51">
        <v>201607</v>
      </c>
      <c r="U181" s="51" t="s">
        <v>34</v>
      </c>
      <c r="V181" s="51">
        <v>0</v>
      </c>
      <c r="W181" s="6">
        <v>-11458.96</v>
      </c>
      <c r="AA181" s="51" t="s">
        <v>35</v>
      </c>
      <c r="AB181" s="51" t="s">
        <v>59</v>
      </c>
      <c r="AD181" s="51" t="s">
        <v>433</v>
      </c>
      <c r="AE181" s="51" t="s">
        <v>60</v>
      </c>
      <c r="AG181" s="51" t="s">
        <v>100</v>
      </c>
      <c r="AH181" s="51" t="s">
        <v>105</v>
      </c>
    </row>
    <row r="182" spans="1:34" x14ac:dyDescent="0.3">
      <c r="A182" s="51" t="s">
        <v>30</v>
      </c>
      <c r="B182" s="51">
        <v>1</v>
      </c>
      <c r="C182" s="51">
        <v>26</v>
      </c>
      <c r="D182" s="51">
        <v>442</v>
      </c>
      <c r="E182" s="51" t="s">
        <v>198</v>
      </c>
      <c r="F182" s="51" t="s">
        <v>13</v>
      </c>
      <c r="G182" s="51" t="s">
        <v>190</v>
      </c>
      <c r="H182" s="51" t="s">
        <v>190</v>
      </c>
      <c r="I182" s="51" t="s">
        <v>100</v>
      </c>
      <c r="J182" s="51" t="s">
        <v>100</v>
      </c>
      <c r="K182" s="51" t="s">
        <v>100</v>
      </c>
      <c r="L182" s="51">
        <v>1</v>
      </c>
      <c r="M182" s="51" t="s">
        <v>102</v>
      </c>
      <c r="N182" s="51">
        <v>90</v>
      </c>
      <c r="P182" s="51" t="s">
        <v>100</v>
      </c>
      <c r="Q182" s="51" t="s">
        <v>191</v>
      </c>
      <c r="T182" s="51">
        <v>201607</v>
      </c>
      <c r="U182" s="51" t="s">
        <v>34</v>
      </c>
      <c r="V182" s="51">
        <v>0</v>
      </c>
      <c r="W182" s="6">
        <v>-8548.94</v>
      </c>
      <c r="AA182" s="51" t="s">
        <v>35</v>
      </c>
      <c r="AB182" s="51" t="s">
        <v>59</v>
      </c>
      <c r="AD182" s="51" t="s">
        <v>433</v>
      </c>
      <c r="AE182" s="51" t="s">
        <v>60</v>
      </c>
      <c r="AG182" s="51" t="s">
        <v>100</v>
      </c>
      <c r="AH182" s="51" t="s">
        <v>105</v>
      </c>
    </row>
    <row r="183" spans="1:34" x14ac:dyDescent="0.3">
      <c r="A183" s="51" t="s">
        <v>30</v>
      </c>
      <c r="B183" s="51">
        <v>1</v>
      </c>
      <c r="C183" s="51">
        <v>27</v>
      </c>
      <c r="D183" s="51">
        <v>440</v>
      </c>
      <c r="E183" s="51" t="s">
        <v>189</v>
      </c>
      <c r="F183" s="51" t="s">
        <v>5</v>
      </c>
      <c r="G183" s="51" t="s">
        <v>190</v>
      </c>
      <c r="H183" s="51" t="s">
        <v>190</v>
      </c>
      <c r="I183" s="51" t="s">
        <v>100</v>
      </c>
      <c r="J183" s="51" t="s">
        <v>100</v>
      </c>
      <c r="K183" s="51" t="s">
        <v>100</v>
      </c>
      <c r="L183" s="51">
        <v>1</v>
      </c>
      <c r="M183" s="51" t="s">
        <v>102</v>
      </c>
      <c r="N183" s="51">
        <v>90</v>
      </c>
      <c r="P183" s="51" t="s">
        <v>100</v>
      </c>
      <c r="Q183" s="51" t="s">
        <v>191</v>
      </c>
      <c r="T183" s="51">
        <v>201607</v>
      </c>
      <c r="U183" s="51" t="s">
        <v>34</v>
      </c>
      <c r="V183" s="51">
        <v>0</v>
      </c>
      <c r="W183" s="6">
        <v>-53148.92</v>
      </c>
      <c r="AA183" s="51" t="s">
        <v>35</v>
      </c>
      <c r="AB183" s="51" t="s">
        <v>59</v>
      </c>
      <c r="AD183" s="51" t="s">
        <v>433</v>
      </c>
      <c r="AE183" s="51" t="s">
        <v>60</v>
      </c>
      <c r="AG183" s="51" t="s">
        <v>100</v>
      </c>
      <c r="AH183" s="51" t="s">
        <v>105</v>
      </c>
    </row>
    <row r="184" spans="1:34" x14ac:dyDescent="0.3">
      <c r="A184" s="51" t="s">
        <v>30</v>
      </c>
      <c r="B184" s="51">
        <v>1</v>
      </c>
      <c r="C184" s="51">
        <v>27</v>
      </c>
      <c r="D184" s="51">
        <v>442</v>
      </c>
      <c r="E184" s="51" t="s">
        <v>193</v>
      </c>
      <c r="F184" s="51" t="s">
        <v>8</v>
      </c>
      <c r="G184" s="51" t="s">
        <v>190</v>
      </c>
      <c r="H184" s="51" t="s">
        <v>190</v>
      </c>
      <c r="I184" s="51" t="s">
        <v>100</v>
      </c>
      <c r="J184" s="51" t="s">
        <v>100</v>
      </c>
      <c r="K184" s="51" t="s">
        <v>100</v>
      </c>
      <c r="L184" s="51">
        <v>1</v>
      </c>
      <c r="M184" s="51" t="s">
        <v>102</v>
      </c>
      <c r="N184" s="51">
        <v>90</v>
      </c>
      <c r="P184" s="51" t="s">
        <v>100</v>
      </c>
      <c r="Q184" s="51" t="s">
        <v>191</v>
      </c>
      <c r="T184" s="51">
        <v>201607</v>
      </c>
      <c r="U184" s="51" t="s">
        <v>34</v>
      </c>
      <c r="V184" s="51">
        <v>0</v>
      </c>
      <c r="W184" s="6">
        <v>-16065.21</v>
      </c>
      <c r="AA184" s="51" t="s">
        <v>35</v>
      </c>
      <c r="AB184" s="51" t="s">
        <v>59</v>
      </c>
      <c r="AD184" s="51" t="s">
        <v>433</v>
      </c>
      <c r="AE184" s="51" t="s">
        <v>60</v>
      </c>
      <c r="AG184" s="51" t="s">
        <v>100</v>
      </c>
      <c r="AH184" s="51" t="s">
        <v>105</v>
      </c>
    </row>
    <row r="185" spans="1:34" x14ac:dyDescent="0.3">
      <c r="A185" s="51" t="s">
        <v>30</v>
      </c>
      <c r="B185" s="51">
        <v>1</v>
      </c>
      <c r="C185" s="51">
        <v>27</v>
      </c>
      <c r="D185" s="51">
        <v>442</v>
      </c>
      <c r="E185" s="51" t="s">
        <v>194</v>
      </c>
      <c r="F185" s="51" t="s">
        <v>9</v>
      </c>
      <c r="G185" s="51" t="s">
        <v>190</v>
      </c>
      <c r="H185" s="51" t="s">
        <v>190</v>
      </c>
      <c r="I185" s="51" t="s">
        <v>100</v>
      </c>
      <c r="J185" s="51" t="s">
        <v>100</v>
      </c>
      <c r="K185" s="51" t="s">
        <v>100</v>
      </c>
      <c r="L185" s="51">
        <v>1</v>
      </c>
      <c r="M185" s="51" t="s">
        <v>102</v>
      </c>
      <c r="N185" s="51">
        <v>90</v>
      </c>
      <c r="P185" s="51" t="s">
        <v>100</v>
      </c>
      <c r="Q185" s="51" t="s">
        <v>191</v>
      </c>
      <c r="T185" s="51">
        <v>201607</v>
      </c>
      <c r="U185" s="51" t="s">
        <v>34</v>
      </c>
      <c r="V185" s="51">
        <v>0</v>
      </c>
      <c r="W185" s="6">
        <v>-184.17</v>
      </c>
      <c r="AA185" s="51" t="s">
        <v>35</v>
      </c>
      <c r="AB185" s="51" t="s">
        <v>59</v>
      </c>
      <c r="AD185" s="51" t="s">
        <v>433</v>
      </c>
      <c r="AE185" s="51" t="s">
        <v>60</v>
      </c>
      <c r="AG185" s="51" t="s">
        <v>100</v>
      </c>
      <c r="AH185" s="51" t="s">
        <v>105</v>
      </c>
    </row>
    <row r="186" spans="1:34" x14ac:dyDescent="0.3">
      <c r="A186" s="51" t="s">
        <v>30</v>
      </c>
      <c r="B186" s="51">
        <v>1</v>
      </c>
      <c r="C186" s="51">
        <v>27</v>
      </c>
      <c r="D186" s="51">
        <v>442</v>
      </c>
      <c r="E186" s="51" t="s">
        <v>195</v>
      </c>
      <c r="F186" s="51" t="s">
        <v>10</v>
      </c>
      <c r="G186" s="51" t="s">
        <v>190</v>
      </c>
      <c r="H186" s="51" t="s">
        <v>190</v>
      </c>
      <c r="I186" s="51" t="s">
        <v>100</v>
      </c>
      <c r="J186" s="51" t="s">
        <v>100</v>
      </c>
      <c r="K186" s="51" t="s">
        <v>100</v>
      </c>
      <c r="L186" s="51">
        <v>1</v>
      </c>
      <c r="M186" s="51" t="s">
        <v>102</v>
      </c>
      <c r="N186" s="51">
        <v>90</v>
      </c>
      <c r="P186" s="51" t="s">
        <v>100</v>
      </c>
      <c r="Q186" s="51" t="s">
        <v>191</v>
      </c>
      <c r="T186" s="51">
        <v>201607</v>
      </c>
      <c r="U186" s="51" t="s">
        <v>34</v>
      </c>
      <c r="V186" s="51">
        <v>0</v>
      </c>
      <c r="W186" s="6">
        <v>-10883.96</v>
      </c>
      <c r="AA186" s="51" t="s">
        <v>35</v>
      </c>
      <c r="AB186" s="51" t="s">
        <v>59</v>
      </c>
      <c r="AD186" s="51" t="s">
        <v>433</v>
      </c>
      <c r="AE186" s="51" t="s">
        <v>60</v>
      </c>
      <c r="AG186" s="51" t="s">
        <v>100</v>
      </c>
      <c r="AH186" s="51" t="s">
        <v>105</v>
      </c>
    </row>
    <row r="187" spans="1:34" x14ac:dyDescent="0.3">
      <c r="A187" s="51" t="s">
        <v>30</v>
      </c>
      <c r="B187" s="51">
        <v>1</v>
      </c>
      <c r="C187" s="51">
        <v>27</v>
      </c>
      <c r="D187" s="51">
        <v>442</v>
      </c>
      <c r="E187" s="51" t="s">
        <v>196</v>
      </c>
      <c r="F187" s="51" t="s">
        <v>11</v>
      </c>
      <c r="G187" s="51" t="s">
        <v>190</v>
      </c>
      <c r="H187" s="51" t="s">
        <v>190</v>
      </c>
      <c r="I187" s="51" t="s">
        <v>100</v>
      </c>
      <c r="J187" s="51" t="s">
        <v>100</v>
      </c>
      <c r="K187" s="51" t="s">
        <v>100</v>
      </c>
      <c r="L187" s="51">
        <v>1</v>
      </c>
      <c r="M187" s="51" t="s">
        <v>102</v>
      </c>
      <c r="N187" s="51">
        <v>90</v>
      </c>
      <c r="P187" s="51" t="s">
        <v>100</v>
      </c>
      <c r="Q187" s="51" t="s">
        <v>191</v>
      </c>
      <c r="T187" s="51">
        <v>201607</v>
      </c>
      <c r="U187" s="51" t="s">
        <v>34</v>
      </c>
      <c r="V187" s="51">
        <v>0</v>
      </c>
      <c r="W187" s="6">
        <v>-194.65</v>
      </c>
      <c r="AA187" s="51" t="s">
        <v>35</v>
      </c>
      <c r="AB187" s="51" t="s">
        <v>59</v>
      </c>
      <c r="AD187" s="51" t="s">
        <v>433</v>
      </c>
      <c r="AE187" s="51" t="s">
        <v>60</v>
      </c>
      <c r="AG187" s="51" t="s">
        <v>100</v>
      </c>
      <c r="AH187" s="51" t="s">
        <v>105</v>
      </c>
    </row>
    <row r="188" spans="1:34" x14ac:dyDescent="0.3">
      <c r="A188" s="51" t="s">
        <v>30</v>
      </c>
      <c r="B188" s="51">
        <v>1</v>
      </c>
      <c r="C188" s="51">
        <v>27</v>
      </c>
      <c r="D188" s="51">
        <v>442</v>
      </c>
      <c r="E188" s="51" t="s">
        <v>197</v>
      </c>
      <c r="F188" s="51" t="s">
        <v>12</v>
      </c>
      <c r="G188" s="51" t="s">
        <v>190</v>
      </c>
      <c r="H188" s="51" t="s">
        <v>190</v>
      </c>
      <c r="I188" s="51" t="s">
        <v>100</v>
      </c>
      <c r="J188" s="51" t="s">
        <v>100</v>
      </c>
      <c r="K188" s="51" t="s">
        <v>100</v>
      </c>
      <c r="L188" s="51">
        <v>1</v>
      </c>
      <c r="M188" s="51" t="s">
        <v>102</v>
      </c>
      <c r="N188" s="51">
        <v>90</v>
      </c>
      <c r="P188" s="51" t="s">
        <v>100</v>
      </c>
      <c r="Q188" s="51" t="s">
        <v>191</v>
      </c>
      <c r="T188" s="51">
        <v>201607</v>
      </c>
      <c r="U188" s="51" t="s">
        <v>34</v>
      </c>
      <c r="V188" s="51">
        <v>0</v>
      </c>
      <c r="W188" s="6">
        <v>-7474.57</v>
      </c>
      <c r="AA188" s="51" t="s">
        <v>35</v>
      </c>
      <c r="AB188" s="51" t="s">
        <v>59</v>
      </c>
      <c r="AD188" s="51" t="s">
        <v>433</v>
      </c>
      <c r="AE188" s="51" t="s">
        <v>60</v>
      </c>
      <c r="AG188" s="51" t="s">
        <v>100</v>
      </c>
      <c r="AH188" s="51" t="s">
        <v>105</v>
      </c>
    </row>
    <row r="189" spans="1:34" x14ac:dyDescent="0.3">
      <c r="A189" s="51" t="s">
        <v>30</v>
      </c>
      <c r="B189" s="51">
        <v>1</v>
      </c>
      <c r="C189" s="51">
        <v>28</v>
      </c>
      <c r="D189" s="51">
        <v>440</v>
      </c>
      <c r="E189" s="51" t="s">
        <v>189</v>
      </c>
      <c r="F189" s="51" t="s">
        <v>5</v>
      </c>
      <c r="G189" s="51" t="s">
        <v>190</v>
      </c>
      <c r="H189" s="51" t="s">
        <v>190</v>
      </c>
      <c r="I189" s="51" t="s">
        <v>100</v>
      </c>
      <c r="J189" s="51" t="s">
        <v>100</v>
      </c>
      <c r="K189" s="51" t="s">
        <v>100</v>
      </c>
      <c r="L189" s="51">
        <v>1</v>
      </c>
      <c r="M189" s="51" t="s">
        <v>102</v>
      </c>
      <c r="N189" s="51">
        <v>90</v>
      </c>
      <c r="P189" s="51" t="s">
        <v>100</v>
      </c>
      <c r="Q189" s="51" t="s">
        <v>191</v>
      </c>
      <c r="T189" s="51">
        <v>201607</v>
      </c>
      <c r="U189" s="51" t="s">
        <v>34</v>
      </c>
      <c r="V189" s="51">
        <v>0</v>
      </c>
      <c r="W189" s="6">
        <v>-75540.89</v>
      </c>
      <c r="AA189" s="51" t="s">
        <v>35</v>
      </c>
      <c r="AB189" s="51" t="s">
        <v>59</v>
      </c>
      <c r="AD189" s="51" t="s">
        <v>433</v>
      </c>
      <c r="AE189" s="51" t="s">
        <v>60</v>
      </c>
      <c r="AG189" s="51" t="s">
        <v>100</v>
      </c>
      <c r="AH189" s="51" t="s">
        <v>105</v>
      </c>
    </row>
    <row r="190" spans="1:34" x14ac:dyDescent="0.3">
      <c r="A190" s="51" t="s">
        <v>30</v>
      </c>
      <c r="B190" s="51">
        <v>1</v>
      </c>
      <c r="C190" s="51">
        <v>28</v>
      </c>
      <c r="D190" s="51">
        <v>442</v>
      </c>
      <c r="E190" s="51" t="s">
        <v>437</v>
      </c>
      <c r="F190" s="51" t="s">
        <v>7</v>
      </c>
      <c r="G190" s="51" t="s">
        <v>190</v>
      </c>
      <c r="H190" s="51" t="s">
        <v>190</v>
      </c>
      <c r="I190" s="51" t="s">
        <v>100</v>
      </c>
      <c r="J190" s="51" t="s">
        <v>100</v>
      </c>
      <c r="K190" s="51" t="s">
        <v>100</v>
      </c>
      <c r="L190" s="51">
        <v>1</v>
      </c>
      <c r="M190" s="51" t="s">
        <v>102</v>
      </c>
      <c r="N190" s="51">
        <v>90</v>
      </c>
      <c r="P190" s="51" t="s">
        <v>100</v>
      </c>
      <c r="Q190" s="51" t="s">
        <v>191</v>
      </c>
      <c r="T190" s="51">
        <v>201607</v>
      </c>
      <c r="U190" s="51" t="s">
        <v>34</v>
      </c>
      <c r="V190" s="51">
        <v>0</v>
      </c>
      <c r="W190" s="6">
        <v>-5533.38</v>
      </c>
      <c r="AA190" s="51" t="s">
        <v>35</v>
      </c>
      <c r="AB190" s="51" t="s">
        <v>59</v>
      </c>
      <c r="AD190" s="51" t="s">
        <v>433</v>
      </c>
      <c r="AE190" s="51" t="s">
        <v>60</v>
      </c>
      <c r="AG190" s="51" t="s">
        <v>100</v>
      </c>
      <c r="AH190" s="51" t="s">
        <v>105</v>
      </c>
    </row>
    <row r="191" spans="1:34" x14ac:dyDescent="0.3">
      <c r="A191" s="51" t="s">
        <v>30</v>
      </c>
      <c r="B191" s="51">
        <v>1</v>
      </c>
      <c r="C191" s="51">
        <v>28</v>
      </c>
      <c r="D191" s="51">
        <v>442</v>
      </c>
      <c r="E191" s="51" t="s">
        <v>193</v>
      </c>
      <c r="F191" s="51" t="s">
        <v>8</v>
      </c>
      <c r="G191" s="51" t="s">
        <v>190</v>
      </c>
      <c r="H191" s="51" t="s">
        <v>190</v>
      </c>
      <c r="I191" s="51" t="s">
        <v>100</v>
      </c>
      <c r="J191" s="51" t="s">
        <v>100</v>
      </c>
      <c r="K191" s="51" t="s">
        <v>100</v>
      </c>
      <c r="L191" s="51">
        <v>1</v>
      </c>
      <c r="M191" s="51" t="s">
        <v>102</v>
      </c>
      <c r="N191" s="51">
        <v>90</v>
      </c>
      <c r="P191" s="51" t="s">
        <v>100</v>
      </c>
      <c r="Q191" s="51" t="s">
        <v>191</v>
      </c>
      <c r="T191" s="51">
        <v>201607</v>
      </c>
      <c r="U191" s="51" t="s">
        <v>34</v>
      </c>
      <c r="V191" s="51">
        <v>0</v>
      </c>
      <c r="W191" s="6">
        <v>-14718.05</v>
      </c>
      <c r="AA191" s="51" t="s">
        <v>35</v>
      </c>
      <c r="AB191" s="51" t="s">
        <v>59</v>
      </c>
      <c r="AD191" s="51" t="s">
        <v>433</v>
      </c>
      <c r="AE191" s="51" t="s">
        <v>60</v>
      </c>
      <c r="AG191" s="51" t="s">
        <v>100</v>
      </c>
      <c r="AH191" s="51" t="s">
        <v>105</v>
      </c>
    </row>
    <row r="192" spans="1:34" x14ac:dyDescent="0.3">
      <c r="A192" s="51" t="s">
        <v>30</v>
      </c>
      <c r="B192" s="51">
        <v>1</v>
      </c>
      <c r="C192" s="51">
        <v>28</v>
      </c>
      <c r="D192" s="51">
        <v>442</v>
      </c>
      <c r="E192" s="51" t="s">
        <v>194</v>
      </c>
      <c r="F192" s="51" t="s">
        <v>9</v>
      </c>
      <c r="G192" s="51" t="s">
        <v>190</v>
      </c>
      <c r="H192" s="51" t="s">
        <v>190</v>
      </c>
      <c r="I192" s="51" t="s">
        <v>100</v>
      </c>
      <c r="J192" s="51" t="s">
        <v>100</v>
      </c>
      <c r="K192" s="51" t="s">
        <v>100</v>
      </c>
      <c r="L192" s="51">
        <v>1</v>
      </c>
      <c r="M192" s="51" t="s">
        <v>102</v>
      </c>
      <c r="N192" s="51">
        <v>90</v>
      </c>
      <c r="P192" s="51" t="s">
        <v>100</v>
      </c>
      <c r="Q192" s="51" t="s">
        <v>191</v>
      </c>
      <c r="T192" s="51">
        <v>201607</v>
      </c>
      <c r="U192" s="51" t="s">
        <v>34</v>
      </c>
      <c r="V192" s="51">
        <v>0</v>
      </c>
      <c r="W192" s="6">
        <v>-285.23</v>
      </c>
      <c r="AA192" s="51" t="s">
        <v>35</v>
      </c>
      <c r="AB192" s="51" t="s">
        <v>59</v>
      </c>
      <c r="AD192" s="51" t="s">
        <v>433</v>
      </c>
      <c r="AE192" s="51" t="s">
        <v>60</v>
      </c>
      <c r="AG192" s="51" t="s">
        <v>100</v>
      </c>
      <c r="AH192" s="51" t="s">
        <v>105</v>
      </c>
    </row>
    <row r="193" spans="1:34" x14ac:dyDescent="0.3">
      <c r="A193" s="51" t="s">
        <v>30</v>
      </c>
      <c r="B193" s="51">
        <v>1</v>
      </c>
      <c r="C193" s="51">
        <v>28</v>
      </c>
      <c r="D193" s="51">
        <v>442</v>
      </c>
      <c r="E193" s="51" t="s">
        <v>195</v>
      </c>
      <c r="F193" s="51" t="s">
        <v>10</v>
      </c>
      <c r="G193" s="51" t="s">
        <v>190</v>
      </c>
      <c r="H193" s="51" t="s">
        <v>190</v>
      </c>
      <c r="I193" s="51" t="s">
        <v>100</v>
      </c>
      <c r="J193" s="51" t="s">
        <v>100</v>
      </c>
      <c r="K193" s="51" t="s">
        <v>100</v>
      </c>
      <c r="L193" s="51">
        <v>1</v>
      </c>
      <c r="M193" s="51" t="s">
        <v>102</v>
      </c>
      <c r="N193" s="51">
        <v>90</v>
      </c>
      <c r="P193" s="51" t="s">
        <v>100</v>
      </c>
      <c r="Q193" s="51" t="s">
        <v>191</v>
      </c>
      <c r="T193" s="51">
        <v>201607</v>
      </c>
      <c r="U193" s="51" t="s">
        <v>34</v>
      </c>
      <c r="V193" s="51">
        <v>0</v>
      </c>
      <c r="W193" s="6">
        <v>-12095.25</v>
      </c>
      <c r="AA193" s="51" t="s">
        <v>35</v>
      </c>
      <c r="AB193" s="51" t="s">
        <v>59</v>
      </c>
      <c r="AD193" s="51" t="s">
        <v>433</v>
      </c>
      <c r="AE193" s="51" t="s">
        <v>60</v>
      </c>
      <c r="AG193" s="51" t="s">
        <v>100</v>
      </c>
      <c r="AH193" s="51" t="s">
        <v>105</v>
      </c>
    </row>
    <row r="194" spans="1:34" x14ac:dyDescent="0.3">
      <c r="A194" s="51" t="s">
        <v>30</v>
      </c>
      <c r="B194" s="51">
        <v>1</v>
      </c>
      <c r="C194" s="51">
        <v>28</v>
      </c>
      <c r="D194" s="51">
        <v>442</v>
      </c>
      <c r="E194" s="51" t="s">
        <v>196</v>
      </c>
      <c r="F194" s="51" t="s">
        <v>11</v>
      </c>
      <c r="G194" s="51" t="s">
        <v>190</v>
      </c>
      <c r="H194" s="51" t="s">
        <v>190</v>
      </c>
      <c r="I194" s="51" t="s">
        <v>100</v>
      </c>
      <c r="J194" s="51" t="s">
        <v>100</v>
      </c>
      <c r="K194" s="51" t="s">
        <v>100</v>
      </c>
      <c r="L194" s="51">
        <v>1</v>
      </c>
      <c r="M194" s="51" t="s">
        <v>102</v>
      </c>
      <c r="N194" s="51">
        <v>90</v>
      </c>
      <c r="P194" s="51" t="s">
        <v>100</v>
      </c>
      <c r="Q194" s="51" t="s">
        <v>191</v>
      </c>
      <c r="T194" s="51">
        <v>201607</v>
      </c>
      <c r="U194" s="51" t="s">
        <v>34</v>
      </c>
      <c r="V194" s="51">
        <v>0</v>
      </c>
      <c r="W194" s="6">
        <v>-2878.13</v>
      </c>
      <c r="AA194" s="51" t="s">
        <v>35</v>
      </c>
      <c r="AB194" s="51" t="s">
        <v>59</v>
      </c>
      <c r="AD194" s="51" t="s">
        <v>433</v>
      </c>
      <c r="AE194" s="51" t="s">
        <v>60</v>
      </c>
      <c r="AG194" s="51" t="s">
        <v>100</v>
      </c>
      <c r="AH194" s="51" t="s">
        <v>105</v>
      </c>
    </row>
    <row r="195" spans="1:34" x14ac:dyDescent="0.3">
      <c r="A195" s="51" t="s">
        <v>30</v>
      </c>
      <c r="B195" s="51">
        <v>1</v>
      </c>
      <c r="C195" s="51">
        <v>28</v>
      </c>
      <c r="D195" s="51">
        <v>442</v>
      </c>
      <c r="E195" s="51" t="s">
        <v>197</v>
      </c>
      <c r="F195" s="51" t="s">
        <v>12</v>
      </c>
      <c r="G195" s="51" t="s">
        <v>190</v>
      </c>
      <c r="H195" s="51" t="s">
        <v>190</v>
      </c>
      <c r="I195" s="51" t="s">
        <v>100</v>
      </c>
      <c r="J195" s="51" t="s">
        <v>100</v>
      </c>
      <c r="K195" s="51" t="s">
        <v>100</v>
      </c>
      <c r="L195" s="51">
        <v>1</v>
      </c>
      <c r="M195" s="51" t="s">
        <v>102</v>
      </c>
      <c r="N195" s="51">
        <v>90</v>
      </c>
      <c r="P195" s="51" t="s">
        <v>100</v>
      </c>
      <c r="Q195" s="51" t="s">
        <v>191</v>
      </c>
      <c r="T195" s="51">
        <v>201607</v>
      </c>
      <c r="U195" s="51" t="s">
        <v>34</v>
      </c>
      <c r="V195" s="51">
        <v>0</v>
      </c>
      <c r="W195" s="6">
        <v>-6860.75</v>
      </c>
      <c r="AA195" s="51" t="s">
        <v>35</v>
      </c>
      <c r="AB195" s="51" t="s">
        <v>59</v>
      </c>
      <c r="AD195" s="51" t="s">
        <v>433</v>
      </c>
      <c r="AE195" s="51" t="s">
        <v>60</v>
      </c>
      <c r="AG195" s="51" t="s">
        <v>100</v>
      </c>
      <c r="AH195" s="51" t="s">
        <v>105</v>
      </c>
    </row>
    <row r="196" spans="1:34" x14ac:dyDescent="0.3">
      <c r="A196" s="51" t="s">
        <v>30</v>
      </c>
      <c r="B196" s="51">
        <v>1</v>
      </c>
      <c r="C196" s="51">
        <v>28</v>
      </c>
      <c r="D196" s="51">
        <v>442</v>
      </c>
      <c r="E196" s="51" t="s">
        <v>198</v>
      </c>
      <c r="F196" s="51" t="s">
        <v>13</v>
      </c>
      <c r="G196" s="51" t="s">
        <v>190</v>
      </c>
      <c r="H196" s="51" t="s">
        <v>190</v>
      </c>
      <c r="I196" s="51" t="s">
        <v>100</v>
      </c>
      <c r="J196" s="51" t="s">
        <v>100</v>
      </c>
      <c r="K196" s="51" t="s">
        <v>100</v>
      </c>
      <c r="L196" s="51">
        <v>1</v>
      </c>
      <c r="M196" s="51" t="s">
        <v>102</v>
      </c>
      <c r="N196" s="51">
        <v>90</v>
      </c>
      <c r="P196" s="51" t="s">
        <v>100</v>
      </c>
      <c r="Q196" s="51" t="s">
        <v>191</v>
      </c>
      <c r="T196" s="51">
        <v>201607</v>
      </c>
      <c r="U196" s="51" t="s">
        <v>34</v>
      </c>
      <c r="V196" s="51">
        <v>0</v>
      </c>
      <c r="W196" s="6">
        <v>-3515.51</v>
      </c>
      <c r="AA196" s="51" t="s">
        <v>35</v>
      </c>
      <c r="AB196" s="51" t="s">
        <v>59</v>
      </c>
      <c r="AD196" s="51" t="s">
        <v>433</v>
      </c>
      <c r="AE196" s="51" t="s">
        <v>60</v>
      </c>
      <c r="AG196" s="51" t="s">
        <v>100</v>
      </c>
      <c r="AH196" s="51" t="s">
        <v>105</v>
      </c>
    </row>
    <row r="197" spans="1:34" x14ac:dyDescent="0.3">
      <c r="A197" s="51" t="s">
        <v>30</v>
      </c>
      <c r="B197" s="51">
        <v>1</v>
      </c>
      <c r="C197" s="51" t="s">
        <v>199</v>
      </c>
      <c r="D197" s="51">
        <v>440</v>
      </c>
      <c r="E197" s="51" t="s">
        <v>189</v>
      </c>
      <c r="F197" s="51" t="s">
        <v>5</v>
      </c>
      <c r="G197" s="51" t="s">
        <v>190</v>
      </c>
      <c r="H197" s="51" t="s">
        <v>190</v>
      </c>
      <c r="I197" s="51" t="s">
        <v>100</v>
      </c>
      <c r="J197" s="51" t="s">
        <v>100</v>
      </c>
      <c r="K197" s="51" t="s">
        <v>100</v>
      </c>
      <c r="L197" s="51">
        <v>1</v>
      </c>
      <c r="M197" s="51" t="s">
        <v>102</v>
      </c>
      <c r="N197" s="51">
        <v>90</v>
      </c>
      <c r="P197" s="51" t="s">
        <v>100</v>
      </c>
      <c r="Q197" s="51" t="s">
        <v>191</v>
      </c>
      <c r="T197" s="51">
        <v>201607</v>
      </c>
      <c r="U197" s="51" t="s">
        <v>34</v>
      </c>
      <c r="V197" s="51">
        <v>0</v>
      </c>
      <c r="W197" s="6">
        <v>-54028.78</v>
      </c>
      <c r="AA197" s="51" t="s">
        <v>35</v>
      </c>
      <c r="AB197" s="51" t="s">
        <v>59</v>
      </c>
      <c r="AD197" s="51" t="s">
        <v>433</v>
      </c>
      <c r="AE197" s="51" t="s">
        <v>60</v>
      </c>
      <c r="AG197" s="51" t="s">
        <v>100</v>
      </c>
      <c r="AH197" s="51" t="s">
        <v>105</v>
      </c>
    </row>
    <row r="198" spans="1:34" x14ac:dyDescent="0.3">
      <c r="A198" s="51" t="s">
        <v>30</v>
      </c>
      <c r="B198" s="51">
        <v>1</v>
      </c>
      <c r="C198" s="51" t="s">
        <v>199</v>
      </c>
      <c r="D198" s="51">
        <v>442</v>
      </c>
      <c r="E198" s="51" t="s">
        <v>437</v>
      </c>
      <c r="F198" s="51" t="s">
        <v>7</v>
      </c>
      <c r="G198" s="51" t="s">
        <v>190</v>
      </c>
      <c r="H198" s="51" t="s">
        <v>190</v>
      </c>
      <c r="I198" s="51" t="s">
        <v>100</v>
      </c>
      <c r="J198" s="51" t="s">
        <v>100</v>
      </c>
      <c r="K198" s="51" t="s">
        <v>100</v>
      </c>
      <c r="L198" s="51">
        <v>1</v>
      </c>
      <c r="M198" s="51" t="s">
        <v>102</v>
      </c>
      <c r="N198" s="51">
        <v>90</v>
      </c>
      <c r="P198" s="51" t="s">
        <v>100</v>
      </c>
      <c r="Q198" s="51" t="s">
        <v>191</v>
      </c>
      <c r="T198" s="51">
        <v>201607</v>
      </c>
      <c r="U198" s="51" t="s">
        <v>34</v>
      </c>
      <c r="V198" s="51">
        <v>0</v>
      </c>
      <c r="W198" s="6">
        <v>-2735.8</v>
      </c>
      <c r="AA198" s="51" t="s">
        <v>35</v>
      </c>
      <c r="AB198" s="51" t="s">
        <v>59</v>
      </c>
      <c r="AD198" s="51" t="s">
        <v>433</v>
      </c>
      <c r="AE198" s="51" t="s">
        <v>60</v>
      </c>
      <c r="AG198" s="51" t="s">
        <v>100</v>
      </c>
      <c r="AH198" s="51" t="s">
        <v>105</v>
      </c>
    </row>
    <row r="199" spans="1:34" x14ac:dyDescent="0.3">
      <c r="A199" s="51" t="s">
        <v>30</v>
      </c>
      <c r="B199" s="51">
        <v>1</v>
      </c>
      <c r="C199" s="51" t="s">
        <v>199</v>
      </c>
      <c r="D199" s="51">
        <v>442</v>
      </c>
      <c r="E199" s="51" t="s">
        <v>193</v>
      </c>
      <c r="F199" s="51" t="s">
        <v>8</v>
      </c>
      <c r="G199" s="51" t="s">
        <v>190</v>
      </c>
      <c r="H199" s="51" t="s">
        <v>190</v>
      </c>
      <c r="I199" s="51" t="s">
        <v>100</v>
      </c>
      <c r="J199" s="51" t="s">
        <v>100</v>
      </c>
      <c r="K199" s="51" t="s">
        <v>100</v>
      </c>
      <c r="L199" s="51">
        <v>1</v>
      </c>
      <c r="M199" s="51" t="s">
        <v>102</v>
      </c>
      <c r="N199" s="51">
        <v>90</v>
      </c>
      <c r="P199" s="51" t="s">
        <v>100</v>
      </c>
      <c r="Q199" s="51" t="s">
        <v>191</v>
      </c>
      <c r="T199" s="51">
        <v>201607</v>
      </c>
      <c r="U199" s="51" t="s">
        <v>34</v>
      </c>
      <c r="V199" s="51">
        <v>0</v>
      </c>
      <c r="W199" s="6">
        <v>-17056.080000000002</v>
      </c>
      <c r="AA199" s="51" t="s">
        <v>35</v>
      </c>
      <c r="AB199" s="51" t="s">
        <v>59</v>
      </c>
      <c r="AD199" s="51" t="s">
        <v>433</v>
      </c>
      <c r="AE199" s="51" t="s">
        <v>60</v>
      </c>
      <c r="AG199" s="51" t="s">
        <v>100</v>
      </c>
      <c r="AH199" s="51" t="s">
        <v>105</v>
      </c>
    </row>
    <row r="200" spans="1:34" x14ac:dyDescent="0.3">
      <c r="A200" s="51" t="s">
        <v>30</v>
      </c>
      <c r="B200" s="51">
        <v>1</v>
      </c>
      <c r="C200" s="51" t="s">
        <v>199</v>
      </c>
      <c r="D200" s="51">
        <v>442</v>
      </c>
      <c r="E200" s="51" t="s">
        <v>194</v>
      </c>
      <c r="F200" s="51" t="s">
        <v>9</v>
      </c>
      <c r="G200" s="51" t="s">
        <v>190</v>
      </c>
      <c r="H200" s="51" t="s">
        <v>190</v>
      </c>
      <c r="I200" s="51" t="s">
        <v>100</v>
      </c>
      <c r="J200" s="51" t="s">
        <v>100</v>
      </c>
      <c r="K200" s="51" t="s">
        <v>100</v>
      </c>
      <c r="L200" s="51">
        <v>1</v>
      </c>
      <c r="M200" s="51" t="s">
        <v>102</v>
      </c>
      <c r="N200" s="51">
        <v>90</v>
      </c>
      <c r="P200" s="51" t="s">
        <v>100</v>
      </c>
      <c r="Q200" s="51" t="s">
        <v>191</v>
      </c>
      <c r="T200" s="51">
        <v>201607</v>
      </c>
      <c r="U200" s="51" t="s">
        <v>34</v>
      </c>
      <c r="V200" s="51">
        <v>0</v>
      </c>
      <c r="W200" s="6">
        <v>-829.91</v>
      </c>
      <c r="AA200" s="51" t="s">
        <v>35</v>
      </c>
      <c r="AB200" s="51" t="s">
        <v>59</v>
      </c>
      <c r="AD200" s="51" t="s">
        <v>433</v>
      </c>
      <c r="AE200" s="51" t="s">
        <v>60</v>
      </c>
      <c r="AG200" s="51" t="s">
        <v>100</v>
      </c>
      <c r="AH200" s="51" t="s">
        <v>105</v>
      </c>
    </row>
    <row r="201" spans="1:34" x14ac:dyDescent="0.3">
      <c r="A201" s="51" t="s">
        <v>30</v>
      </c>
      <c r="B201" s="51">
        <v>1</v>
      </c>
      <c r="C201" s="51" t="s">
        <v>199</v>
      </c>
      <c r="D201" s="51">
        <v>442</v>
      </c>
      <c r="E201" s="51" t="s">
        <v>195</v>
      </c>
      <c r="F201" s="51" t="s">
        <v>10</v>
      </c>
      <c r="G201" s="51" t="s">
        <v>190</v>
      </c>
      <c r="H201" s="51" t="s">
        <v>190</v>
      </c>
      <c r="I201" s="51" t="s">
        <v>100</v>
      </c>
      <c r="J201" s="51" t="s">
        <v>100</v>
      </c>
      <c r="K201" s="51" t="s">
        <v>100</v>
      </c>
      <c r="L201" s="51">
        <v>1</v>
      </c>
      <c r="M201" s="51" t="s">
        <v>102</v>
      </c>
      <c r="N201" s="51">
        <v>90</v>
      </c>
      <c r="P201" s="51" t="s">
        <v>100</v>
      </c>
      <c r="Q201" s="51" t="s">
        <v>191</v>
      </c>
      <c r="T201" s="51">
        <v>201607</v>
      </c>
      <c r="U201" s="51" t="s">
        <v>34</v>
      </c>
      <c r="V201" s="51">
        <v>0</v>
      </c>
      <c r="W201" s="6">
        <v>-18936.52</v>
      </c>
      <c r="AA201" s="51" t="s">
        <v>35</v>
      </c>
      <c r="AB201" s="51" t="s">
        <v>59</v>
      </c>
      <c r="AD201" s="51" t="s">
        <v>433</v>
      </c>
      <c r="AE201" s="51" t="s">
        <v>60</v>
      </c>
      <c r="AG201" s="51" t="s">
        <v>100</v>
      </c>
      <c r="AH201" s="51" t="s">
        <v>105</v>
      </c>
    </row>
    <row r="202" spans="1:34" x14ac:dyDescent="0.3">
      <c r="A202" s="51" t="s">
        <v>30</v>
      </c>
      <c r="B202" s="51">
        <v>1</v>
      </c>
      <c r="C202" s="51" t="s">
        <v>199</v>
      </c>
      <c r="D202" s="51">
        <v>442</v>
      </c>
      <c r="E202" s="51" t="s">
        <v>196</v>
      </c>
      <c r="F202" s="51" t="s">
        <v>11</v>
      </c>
      <c r="G202" s="51" t="s">
        <v>190</v>
      </c>
      <c r="H202" s="51" t="s">
        <v>190</v>
      </c>
      <c r="I202" s="51" t="s">
        <v>100</v>
      </c>
      <c r="J202" s="51" t="s">
        <v>100</v>
      </c>
      <c r="K202" s="51" t="s">
        <v>100</v>
      </c>
      <c r="L202" s="51">
        <v>1</v>
      </c>
      <c r="M202" s="51" t="s">
        <v>102</v>
      </c>
      <c r="N202" s="51">
        <v>90</v>
      </c>
      <c r="P202" s="51" t="s">
        <v>100</v>
      </c>
      <c r="Q202" s="51" t="s">
        <v>191</v>
      </c>
      <c r="T202" s="51">
        <v>201607</v>
      </c>
      <c r="U202" s="51" t="s">
        <v>34</v>
      </c>
      <c r="V202" s="51">
        <v>0</v>
      </c>
      <c r="W202" s="6">
        <v>-4099.9799999999996</v>
      </c>
      <c r="AA202" s="51" t="s">
        <v>35</v>
      </c>
      <c r="AB202" s="51" t="s">
        <v>59</v>
      </c>
      <c r="AD202" s="51" t="s">
        <v>433</v>
      </c>
      <c r="AE202" s="51" t="s">
        <v>60</v>
      </c>
      <c r="AG202" s="51" t="s">
        <v>100</v>
      </c>
      <c r="AH202" s="51" t="s">
        <v>105</v>
      </c>
    </row>
    <row r="203" spans="1:34" x14ac:dyDescent="0.3">
      <c r="A203" s="51" t="s">
        <v>30</v>
      </c>
      <c r="B203" s="51">
        <v>1</v>
      </c>
      <c r="C203" s="51" t="s">
        <v>199</v>
      </c>
      <c r="D203" s="51">
        <v>442</v>
      </c>
      <c r="E203" s="51" t="s">
        <v>197</v>
      </c>
      <c r="F203" s="51" t="s">
        <v>12</v>
      </c>
      <c r="G203" s="51" t="s">
        <v>190</v>
      </c>
      <c r="H203" s="51" t="s">
        <v>190</v>
      </c>
      <c r="I203" s="51" t="s">
        <v>100</v>
      </c>
      <c r="J203" s="51" t="s">
        <v>100</v>
      </c>
      <c r="K203" s="51" t="s">
        <v>100</v>
      </c>
      <c r="L203" s="51">
        <v>1</v>
      </c>
      <c r="M203" s="51" t="s">
        <v>102</v>
      </c>
      <c r="N203" s="51">
        <v>90</v>
      </c>
      <c r="P203" s="51" t="s">
        <v>100</v>
      </c>
      <c r="Q203" s="51" t="s">
        <v>191</v>
      </c>
      <c r="T203" s="51">
        <v>201607</v>
      </c>
      <c r="U203" s="51" t="s">
        <v>34</v>
      </c>
      <c r="V203" s="51">
        <v>0</v>
      </c>
      <c r="W203" s="6">
        <v>-5831.3</v>
      </c>
      <c r="AA203" s="51" t="s">
        <v>35</v>
      </c>
      <c r="AB203" s="51" t="s">
        <v>59</v>
      </c>
      <c r="AD203" s="51" t="s">
        <v>433</v>
      </c>
      <c r="AE203" s="51" t="s">
        <v>60</v>
      </c>
      <c r="AG203" s="51" t="s">
        <v>100</v>
      </c>
      <c r="AH203" s="51" t="s">
        <v>105</v>
      </c>
    </row>
    <row r="204" spans="1:34" x14ac:dyDescent="0.3">
      <c r="A204" s="51" t="s">
        <v>30</v>
      </c>
      <c r="B204" s="51">
        <v>1</v>
      </c>
      <c r="C204" s="51" t="s">
        <v>199</v>
      </c>
      <c r="D204" s="51">
        <v>442</v>
      </c>
      <c r="E204" s="51" t="s">
        <v>198</v>
      </c>
      <c r="F204" s="51" t="s">
        <v>13</v>
      </c>
      <c r="G204" s="51" t="s">
        <v>190</v>
      </c>
      <c r="H204" s="51" t="s">
        <v>190</v>
      </c>
      <c r="I204" s="51" t="s">
        <v>100</v>
      </c>
      <c r="J204" s="51" t="s">
        <v>100</v>
      </c>
      <c r="K204" s="51" t="s">
        <v>100</v>
      </c>
      <c r="L204" s="51">
        <v>1</v>
      </c>
      <c r="M204" s="51" t="s">
        <v>102</v>
      </c>
      <c r="N204" s="51">
        <v>90</v>
      </c>
      <c r="P204" s="51" t="s">
        <v>100</v>
      </c>
      <c r="Q204" s="51" t="s">
        <v>191</v>
      </c>
      <c r="T204" s="51">
        <v>201607</v>
      </c>
      <c r="U204" s="51" t="s">
        <v>34</v>
      </c>
      <c r="V204" s="51">
        <v>0</v>
      </c>
      <c r="W204" s="6">
        <v>-8579.9</v>
      </c>
      <c r="AA204" s="51" t="s">
        <v>35</v>
      </c>
      <c r="AB204" s="51" t="s">
        <v>59</v>
      </c>
      <c r="AD204" s="51" t="s">
        <v>433</v>
      </c>
      <c r="AE204" s="51" t="s">
        <v>60</v>
      </c>
      <c r="AG204" s="51" t="s">
        <v>100</v>
      </c>
      <c r="AH204" s="51" t="s">
        <v>105</v>
      </c>
    </row>
    <row r="205" spans="1:34" x14ac:dyDescent="0.3">
      <c r="A205" s="51" t="s">
        <v>30</v>
      </c>
      <c r="B205" s="51">
        <v>1</v>
      </c>
      <c r="C205" s="51" t="s">
        <v>200</v>
      </c>
      <c r="D205" s="51">
        <v>440</v>
      </c>
      <c r="E205" s="51" t="s">
        <v>189</v>
      </c>
      <c r="F205" s="51" t="s">
        <v>5</v>
      </c>
      <c r="G205" s="51" t="s">
        <v>190</v>
      </c>
      <c r="H205" s="51" t="s">
        <v>190</v>
      </c>
      <c r="I205" s="51" t="s">
        <v>100</v>
      </c>
      <c r="J205" s="51" t="s">
        <v>100</v>
      </c>
      <c r="K205" s="51" t="s">
        <v>100</v>
      </c>
      <c r="L205" s="51">
        <v>1</v>
      </c>
      <c r="M205" s="51" t="s">
        <v>102</v>
      </c>
      <c r="N205" s="51">
        <v>90</v>
      </c>
      <c r="P205" s="51" t="s">
        <v>100</v>
      </c>
      <c r="Q205" s="51" t="s">
        <v>191</v>
      </c>
      <c r="T205" s="51">
        <v>201607</v>
      </c>
      <c r="U205" s="51" t="s">
        <v>34</v>
      </c>
      <c r="V205" s="51">
        <v>0</v>
      </c>
      <c r="W205" s="6">
        <v>-58614.53</v>
      </c>
      <c r="AA205" s="51" t="s">
        <v>35</v>
      </c>
      <c r="AB205" s="51" t="s">
        <v>59</v>
      </c>
      <c r="AD205" s="51" t="s">
        <v>433</v>
      </c>
      <c r="AE205" s="51" t="s">
        <v>60</v>
      </c>
      <c r="AG205" s="51" t="s">
        <v>100</v>
      </c>
      <c r="AH205" s="51" t="s">
        <v>105</v>
      </c>
    </row>
    <row r="206" spans="1:34" x14ac:dyDescent="0.3">
      <c r="A206" s="51" t="s">
        <v>30</v>
      </c>
      <c r="B206" s="51">
        <v>1</v>
      </c>
      <c r="C206" s="51" t="s">
        <v>200</v>
      </c>
      <c r="D206" s="51">
        <v>442</v>
      </c>
      <c r="E206" s="51" t="s">
        <v>437</v>
      </c>
      <c r="F206" s="51" t="s">
        <v>7</v>
      </c>
      <c r="G206" s="51" t="s">
        <v>190</v>
      </c>
      <c r="H206" s="51" t="s">
        <v>190</v>
      </c>
      <c r="I206" s="51" t="s">
        <v>100</v>
      </c>
      <c r="J206" s="51" t="s">
        <v>100</v>
      </c>
      <c r="K206" s="51" t="s">
        <v>100</v>
      </c>
      <c r="L206" s="51">
        <v>1</v>
      </c>
      <c r="M206" s="51" t="s">
        <v>102</v>
      </c>
      <c r="N206" s="51">
        <v>90</v>
      </c>
      <c r="P206" s="51" t="s">
        <v>100</v>
      </c>
      <c r="Q206" s="51" t="s">
        <v>191</v>
      </c>
      <c r="T206" s="51">
        <v>201607</v>
      </c>
      <c r="U206" s="51" t="s">
        <v>34</v>
      </c>
      <c r="V206" s="51">
        <v>0</v>
      </c>
      <c r="W206" s="6">
        <v>-5940.88</v>
      </c>
      <c r="AA206" s="51" t="s">
        <v>35</v>
      </c>
      <c r="AB206" s="51" t="s">
        <v>59</v>
      </c>
      <c r="AD206" s="51" t="s">
        <v>433</v>
      </c>
      <c r="AE206" s="51" t="s">
        <v>60</v>
      </c>
      <c r="AG206" s="51" t="s">
        <v>100</v>
      </c>
      <c r="AH206" s="51" t="s">
        <v>105</v>
      </c>
    </row>
    <row r="207" spans="1:34" x14ac:dyDescent="0.3">
      <c r="A207" s="51" t="s">
        <v>30</v>
      </c>
      <c r="B207" s="51">
        <v>1</v>
      </c>
      <c r="C207" s="51" t="s">
        <v>200</v>
      </c>
      <c r="D207" s="51">
        <v>442</v>
      </c>
      <c r="E207" s="51" t="s">
        <v>193</v>
      </c>
      <c r="F207" s="51" t="s">
        <v>8</v>
      </c>
      <c r="G207" s="51" t="s">
        <v>190</v>
      </c>
      <c r="H207" s="51" t="s">
        <v>190</v>
      </c>
      <c r="I207" s="51" t="s">
        <v>100</v>
      </c>
      <c r="J207" s="51" t="s">
        <v>100</v>
      </c>
      <c r="K207" s="51" t="s">
        <v>100</v>
      </c>
      <c r="L207" s="51">
        <v>1</v>
      </c>
      <c r="M207" s="51" t="s">
        <v>102</v>
      </c>
      <c r="N207" s="51">
        <v>90</v>
      </c>
      <c r="P207" s="51" t="s">
        <v>100</v>
      </c>
      <c r="Q207" s="51" t="s">
        <v>191</v>
      </c>
      <c r="T207" s="51">
        <v>201607</v>
      </c>
      <c r="U207" s="51" t="s">
        <v>34</v>
      </c>
      <c r="V207" s="51">
        <v>0</v>
      </c>
      <c r="W207" s="6">
        <v>-17916.169999999998</v>
      </c>
      <c r="AA207" s="51" t="s">
        <v>35</v>
      </c>
      <c r="AB207" s="51" t="s">
        <v>59</v>
      </c>
      <c r="AD207" s="51" t="s">
        <v>433</v>
      </c>
      <c r="AE207" s="51" t="s">
        <v>60</v>
      </c>
      <c r="AG207" s="51" t="s">
        <v>100</v>
      </c>
      <c r="AH207" s="51" t="s">
        <v>105</v>
      </c>
    </row>
    <row r="208" spans="1:34" x14ac:dyDescent="0.3">
      <c r="A208" s="51" t="s">
        <v>30</v>
      </c>
      <c r="B208" s="51">
        <v>1</v>
      </c>
      <c r="C208" s="51" t="s">
        <v>200</v>
      </c>
      <c r="D208" s="51">
        <v>442</v>
      </c>
      <c r="E208" s="51" t="s">
        <v>194</v>
      </c>
      <c r="F208" s="51" t="s">
        <v>9</v>
      </c>
      <c r="G208" s="51" t="s">
        <v>190</v>
      </c>
      <c r="H208" s="51" t="s">
        <v>190</v>
      </c>
      <c r="I208" s="51" t="s">
        <v>100</v>
      </c>
      <c r="J208" s="51" t="s">
        <v>100</v>
      </c>
      <c r="K208" s="51" t="s">
        <v>100</v>
      </c>
      <c r="L208" s="51">
        <v>1</v>
      </c>
      <c r="M208" s="51" t="s">
        <v>102</v>
      </c>
      <c r="N208" s="51">
        <v>90</v>
      </c>
      <c r="P208" s="51" t="s">
        <v>100</v>
      </c>
      <c r="Q208" s="51" t="s">
        <v>191</v>
      </c>
      <c r="T208" s="51">
        <v>201607</v>
      </c>
      <c r="U208" s="51" t="s">
        <v>34</v>
      </c>
      <c r="V208" s="51">
        <v>0</v>
      </c>
      <c r="W208" s="6">
        <v>-323.66000000000003</v>
      </c>
      <c r="AA208" s="51" t="s">
        <v>35</v>
      </c>
      <c r="AB208" s="51" t="s">
        <v>59</v>
      </c>
      <c r="AD208" s="51" t="s">
        <v>433</v>
      </c>
      <c r="AE208" s="51" t="s">
        <v>60</v>
      </c>
      <c r="AG208" s="51" t="s">
        <v>100</v>
      </c>
      <c r="AH208" s="51" t="s">
        <v>105</v>
      </c>
    </row>
    <row r="209" spans="1:34" x14ac:dyDescent="0.3">
      <c r="A209" s="51" t="s">
        <v>30</v>
      </c>
      <c r="B209" s="51">
        <v>1</v>
      </c>
      <c r="C209" s="51" t="s">
        <v>200</v>
      </c>
      <c r="D209" s="51">
        <v>442</v>
      </c>
      <c r="E209" s="51" t="s">
        <v>195</v>
      </c>
      <c r="F209" s="51" t="s">
        <v>10</v>
      </c>
      <c r="G209" s="51" t="s">
        <v>190</v>
      </c>
      <c r="H209" s="51" t="s">
        <v>190</v>
      </c>
      <c r="I209" s="51" t="s">
        <v>100</v>
      </c>
      <c r="J209" s="51" t="s">
        <v>100</v>
      </c>
      <c r="K209" s="51" t="s">
        <v>100</v>
      </c>
      <c r="L209" s="51">
        <v>1</v>
      </c>
      <c r="M209" s="51" t="s">
        <v>102</v>
      </c>
      <c r="N209" s="51">
        <v>90</v>
      </c>
      <c r="P209" s="51" t="s">
        <v>100</v>
      </c>
      <c r="Q209" s="51" t="s">
        <v>191</v>
      </c>
      <c r="T209" s="51">
        <v>201607</v>
      </c>
      <c r="U209" s="51" t="s">
        <v>34</v>
      </c>
      <c r="V209" s="51">
        <v>0</v>
      </c>
      <c r="W209" s="6">
        <v>-14948.24</v>
      </c>
      <c r="AA209" s="51" t="s">
        <v>35</v>
      </c>
      <c r="AB209" s="51" t="s">
        <v>59</v>
      </c>
      <c r="AD209" s="51" t="s">
        <v>433</v>
      </c>
      <c r="AE209" s="51" t="s">
        <v>60</v>
      </c>
      <c r="AG209" s="51" t="s">
        <v>100</v>
      </c>
      <c r="AH209" s="51" t="s">
        <v>105</v>
      </c>
    </row>
    <row r="210" spans="1:34" x14ac:dyDescent="0.3">
      <c r="A210" s="51" t="s">
        <v>30</v>
      </c>
      <c r="B210" s="51">
        <v>1</v>
      </c>
      <c r="C210" s="51" t="s">
        <v>200</v>
      </c>
      <c r="D210" s="51">
        <v>442</v>
      </c>
      <c r="E210" s="51" t="s">
        <v>196</v>
      </c>
      <c r="F210" s="51" t="s">
        <v>11</v>
      </c>
      <c r="G210" s="51" t="s">
        <v>190</v>
      </c>
      <c r="H210" s="51" t="s">
        <v>190</v>
      </c>
      <c r="I210" s="51" t="s">
        <v>100</v>
      </c>
      <c r="J210" s="51" t="s">
        <v>100</v>
      </c>
      <c r="K210" s="51" t="s">
        <v>100</v>
      </c>
      <c r="L210" s="51">
        <v>1</v>
      </c>
      <c r="M210" s="51" t="s">
        <v>102</v>
      </c>
      <c r="N210" s="51">
        <v>90</v>
      </c>
      <c r="P210" s="51" t="s">
        <v>100</v>
      </c>
      <c r="Q210" s="51" t="s">
        <v>191</v>
      </c>
      <c r="T210" s="51">
        <v>201607</v>
      </c>
      <c r="U210" s="51" t="s">
        <v>34</v>
      </c>
      <c r="V210" s="51">
        <v>0</v>
      </c>
      <c r="W210" s="6">
        <v>-2664.76</v>
      </c>
      <c r="AA210" s="51" t="s">
        <v>35</v>
      </c>
      <c r="AB210" s="51" t="s">
        <v>59</v>
      </c>
      <c r="AD210" s="51" t="s">
        <v>433</v>
      </c>
      <c r="AE210" s="51" t="s">
        <v>60</v>
      </c>
      <c r="AG210" s="51" t="s">
        <v>100</v>
      </c>
      <c r="AH210" s="51" t="s">
        <v>105</v>
      </c>
    </row>
    <row r="211" spans="1:34" x14ac:dyDescent="0.3">
      <c r="A211" s="51" t="s">
        <v>30</v>
      </c>
      <c r="B211" s="51">
        <v>1</v>
      </c>
      <c r="C211" s="51" t="s">
        <v>200</v>
      </c>
      <c r="D211" s="51">
        <v>442</v>
      </c>
      <c r="E211" s="51" t="s">
        <v>197</v>
      </c>
      <c r="F211" s="51" t="s">
        <v>12</v>
      </c>
      <c r="G211" s="51" t="s">
        <v>190</v>
      </c>
      <c r="H211" s="51" t="s">
        <v>190</v>
      </c>
      <c r="I211" s="51" t="s">
        <v>100</v>
      </c>
      <c r="J211" s="51" t="s">
        <v>100</v>
      </c>
      <c r="K211" s="51" t="s">
        <v>100</v>
      </c>
      <c r="L211" s="51">
        <v>1</v>
      </c>
      <c r="M211" s="51" t="s">
        <v>102</v>
      </c>
      <c r="N211" s="51">
        <v>90</v>
      </c>
      <c r="P211" s="51" t="s">
        <v>100</v>
      </c>
      <c r="Q211" s="51" t="s">
        <v>191</v>
      </c>
      <c r="T211" s="51">
        <v>201607</v>
      </c>
      <c r="U211" s="51" t="s">
        <v>34</v>
      </c>
      <c r="V211" s="51">
        <v>0</v>
      </c>
      <c r="W211" s="6">
        <v>-17398.669999999998</v>
      </c>
      <c r="AA211" s="51" t="s">
        <v>35</v>
      </c>
      <c r="AB211" s="51" t="s">
        <v>59</v>
      </c>
      <c r="AD211" s="51" t="s">
        <v>433</v>
      </c>
      <c r="AE211" s="51" t="s">
        <v>60</v>
      </c>
      <c r="AG211" s="51" t="s">
        <v>100</v>
      </c>
      <c r="AH211" s="51" t="s">
        <v>105</v>
      </c>
    </row>
    <row r="212" spans="1:34" x14ac:dyDescent="0.3">
      <c r="A212" s="51" t="s">
        <v>30</v>
      </c>
      <c r="B212" s="51">
        <v>1</v>
      </c>
      <c r="C212" s="51" t="s">
        <v>200</v>
      </c>
      <c r="D212" s="51">
        <v>442</v>
      </c>
      <c r="E212" s="51" t="s">
        <v>198</v>
      </c>
      <c r="F212" s="51" t="s">
        <v>13</v>
      </c>
      <c r="G212" s="51" t="s">
        <v>190</v>
      </c>
      <c r="H212" s="51" t="s">
        <v>190</v>
      </c>
      <c r="I212" s="51" t="s">
        <v>100</v>
      </c>
      <c r="J212" s="51" t="s">
        <v>100</v>
      </c>
      <c r="K212" s="51" t="s">
        <v>100</v>
      </c>
      <c r="L212" s="51">
        <v>1</v>
      </c>
      <c r="M212" s="51" t="s">
        <v>102</v>
      </c>
      <c r="N212" s="51">
        <v>90</v>
      </c>
      <c r="P212" s="51" t="s">
        <v>100</v>
      </c>
      <c r="Q212" s="51" t="s">
        <v>191</v>
      </c>
      <c r="T212" s="51">
        <v>201607</v>
      </c>
      <c r="U212" s="51" t="s">
        <v>34</v>
      </c>
      <c r="V212" s="51">
        <v>0</v>
      </c>
      <c r="W212" s="6">
        <v>-3079.99</v>
      </c>
      <c r="AA212" s="51" t="s">
        <v>35</v>
      </c>
      <c r="AB212" s="51" t="s">
        <v>59</v>
      </c>
      <c r="AD212" s="51" t="s">
        <v>433</v>
      </c>
      <c r="AE212" s="51" t="s">
        <v>60</v>
      </c>
      <c r="AG212" s="51" t="s">
        <v>100</v>
      </c>
      <c r="AH212" s="51" t="s">
        <v>105</v>
      </c>
    </row>
    <row r="213" spans="1:34" x14ac:dyDescent="0.3">
      <c r="A213" s="51" t="s">
        <v>30</v>
      </c>
      <c r="B213" s="51">
        <v>1</v>
      </c>
      <c r="C213" s="51" t="s">
        <v>201</v>
      </c>
      <c r="D213" s="51">
        <v>440</v>
      </c>
      <c r="E213" s="51" t="s">
        <v>189</v>
      </c>
      <c r="F213" s="51" t="s">
        <v>5</v>
      </c>
      <c r="G213" s="51" t="s">
        <v>190</v>
      </c>
      <c r="H213" s="51" t="s">
        <v>190</v>
      </c>
      <c r="I213" s="51" t="s">
        <v>100</v>
      </c>
      <c r="J213" s="51" t="s">
        <v>100</v>
      </c>
      <c r="K213" s="51" t="s">
        <v>100</v>
      </c>
      <c r="L213" s="51">
        <v>1</v>
      </c>
      <c r="M213" s="51" t="s">
        <v>102</v>
      </c>
      <c r="N213" s="51">
        <v>90</v>
      </c>
      <c r="P213" s="51" t="s">
        <v>100</v>
      </c>
      <c r="Q213" s="51" t="s">
        <v>191</v>
      </c>
      <c r="T213" s="51">
        <v>201607</v>
      </c>
      <c r="U213" s="51" t="s">
        <v>34</v>
      </c>
      <c r="V213" s="51">
        <v>0</v>
      </c>
      <c r="W213" s="6">
        <v>-111109.14</v>
      </c>
      <c r="AA213" s="51" t="s">
        <v>35</v>
      </c>
      <c r="AB213" s="51" t="s">
        <v>59</v>
      </c>
      <c r="AD213" s="51" t="s">
        <v>433</v>
      </c>
      <c r="AE213" s="51" t="s">
        <v>60</v>
      </c>
      <c r="AG213" s="51" t="s">
        <v>100</v>
      </c>
      <c r="AH213" s="51" t="s">
        <v>105</v>
      </c>
    </row>
    <row r="214" spans="1:34" x14ac:dyDescent="0.3">
      <c r="A214" s="51" t="s">
        <v>30</v>
      </c>
      <c r="B214" s="51">
        <v>1</v>
      </c>
      <c r="C214" s="51" t="s">
        <v>201</v>
      </c>
      <c r="D214" s="51">
        <v>442</v>
      </c>
      <c r="E214" s="51" t="s">
        <v>437</v>
      </c>
      <c r="F214" s="51" t="s">
        <v>7</v>
      </c>
      <c r="G214" s="51" t="s">
        <v>190</v>
      </c>
      <c r="H214" s="51" t="s">
        <v>190</v>
      </c>
      <c r="I214" s="51" t="s">
        <v>100</v>
      </c>
      <c r="J214" s="51" t="s">
        <v>100</v>
      </c>
      <c r="K214" s="51" t="s">
        <v>100</v>
      </c>
      <c r="L214" s="51">
        <v>1</v>
      </c>
      <c r="M214" s="51" t="s">
        <v>102</v>
      </c>
      <c r="N214" s="51">
        <v>90</v>
      </c>
      <c r="P214" s="51" t="s">
        <v>100</v>
      </c>
      <c r="Q214" s="51" t="s">
        <v>191</v>
      </c>
      <c r="T214" s="51">
        <v>201607</v>
      </c>
      <c r="U214" s="51" t="s">
        <v>34</v>
      </c>
      <c r="V214" s="51">
        <v>0</v>
      </c>
      <c r="W214" s="6">
        <v>-4886.54</v>
      </c>
      <c r="AA214" s="51" t="s">
        <v>35</v>
      </c>
      <c r="AB214" s="51" t="s">
        <v>59</v>
      </c>
      <c r="AD214" s="51" t="s">
        <v>433</v>
      </c>
      <c r="AE214" s="51" t="s">
        <v>60</v>
      </c>
      <c r="AG214" s="51" t="s">
        <v>100</v>
      </c>
      <c r="AH214" s="51" t="s">
        <v>105</v>
      </c>
    </row>
    <row r="215" spans="1:34" x14ac:dyDescent="0.3">
      <c r="A215" s="51" t="s">
        <v>30</v>
      </c>
      <c r="B215" s="51">
        <v>1</v>
      </c>
      <c r="C215" s="51" t="s">
        <v>201</v>
      </c>
      <c r="D215" s="51">
        <v>442</v>
      </c>
      <c r="E215" s="51" t="s">
        <v>193</v>
      </c>
      <c r="F215" s="51" t="s">
        <v>8</v>
      </c>
      <c r="G215" s="51" t="s">
        <v>190</v>
      </c>
      <c r="H215" s="51" t="s">
        <v>190</v>
      </c>
      <c r="I215" s="51" t="s">
        <v>100</v>
      </c>
      <c r="J215" s="51" t="s">
        <v>100</v>
      </c>
      <c r="K215" s="51" t="s">
        <v>100</v>
      </c>
      <c r="L215" s="51">
        <v>1</v>
      </c>
      <c r="M215" s="51" t="s">
        <v>102</v>
      </c>
      <c r="N215" s="51">
        <v>90</v>
      </c>
      <c r="P215" s="51" t="s">
        <v>100</v>
      </c>
      <c r="Q215" s="51" t="s">
        <v>191</v>
      </c>
      <c r="T215" s="51">
        <v>201607</v>
      </c>
      <c r="U215" s="51" t="s">
        <v>34</v>
      </c>
      <c r="V215" s="51">
        <v>0</v>
      </c>
      <c r="W215" s="6">
        <v>-30924.87</v>
      </c>
      <c r="AA215" s="51" t="s">
        <v>35</v>
      </c>
      <c r="AB215" s="51" t="s">
        <v>59</v>
      </c>
      <c r="AD215" s="51" t="s">
        <v>433</v>
      </c>
      <c r="AE215" s="51" t="s">
        <v>60</v>
      </c>
      <c r="AG215" s="51" t="s">
        <v>100</v>
      </c>
      <c r="AH215" s="51" t="s">
        <v>105</v>
      </c>
    </row>
    <row r="216" spans="1:34" x14ac:dyDescent="0.3">
      <c r="A216" s="51" t="s">
        <v>30</v>
      </c>
      <c r="B216" s="51">
        <v>1</v>
      </c>
      <c r="C216" s="51" t="s">
        <v>201</v>
      </c>
      <c r="D216" s="51">
        <v>442</v>
      </c>
      <c r="E216" s="51" t="s">
        <v>194</v>
      </c>
      <c r="F216" s="51" t="s">
        <v>9</v>
      </c>
      <c r="G216" s="51" t="s">
        <v>190</v>
      </c>
      <c r="H216" s="51" t="s">
        <v>190</v>
      </c>
      <c r="I216" s="51" t="s">
        <v>100</v>
      </c>
      <c r="J216" s="51" t="s">
        <v>100</v>
      </c>
      <c r="K216" s="51" t="s">
        <v>100</v>
      </c>
      <c r="L216" s="51">
        <v>1</v>
      </c>
      <c r="M216" s="51" t="s">
        <v>102</v>
      </c>
      <c r="N216" s="51">
        <v>90</v>
      </c>
      <c r="P216" s="51" t="s">
        <v>100</v>
      </c>
      <c r="Q216" s="51" t="s">
        <v>191</v>
      </c>
      <c r="T216" s="51">
        <v>201607</v>
      </c>
      <c r="U216" s="51" t="s">
        <v>34</v>
      </c>
      <c r="V216" s="51">
        <v>0</v>
      </c>
      <c r="W216" s="6">
        <v>-1061.57</v>
      </c>
      <c r="AA216" s="51" t="s">
        <v>35</v>
      </c>
      <c r="AB216" s="51" t="s">
        <v>59</v>
      </c>
      <c r="AD216" s="51" t="s">
        <v>433</v>
      </c>
      <c r="AE216" s="51" t="s">
        <v>60</v>
      </c>
      <c r="AG216" s="51" t="s">
        <v>100</v>
      </c>
      <c r="AH216" s="51" t="s">
        <v>105</v>
      </c>
    </row>
    <row r="217" spans="1:34" x14ac:dyDescent="0.3">
      <c r="A217" s="51" t="s">
        <v>30</v>
      </c>
      <c r="B217" s="51">
        <v>1</v>
      </c>
      <c r="C217" s="51" t="s">
        <v>201</v>
      </c>
      <c r="D217" s="51">
        <v>442</v>
      </c>
      <c r="E217" s="51" t="s">
        <v>195</v>
      </c>
      <c r="F217" s="51" t="s">
        <v>10</v>
      </c>
      <c r="G217" s="51" t="s">
        <v>190</v>
      </c>
      <c r="H217" s="51" t="s">
        <v>190</v>
      </c>
      <c r="I217" s="51" t="s">
        <v>100</v>
      </c>
      <c r="J217" s="51" t="s">
        <v>100</v>
      </c>
      <c r="K217" s="51" t="s">
        <v>100</v>
      </c>
      <c r="L217" s="51">
        <v>1</v>
      </c>
      <c r="M217" s="51" t="s">
        <v>102</v>
      </c>
      <c r="N217" s="51">
        <v>90</v>
      </c>
      <c r="P217" s="51" t="s">
        <v>100</v>
      </c>
      <c r="Q217" s="51" t="s">
        <v>191</v>
      </c>
      <c r="T217" s="51">
        <v>201607</v>
      </c>
      <c r="U217" s="51" t="s">
        <v>34</v>
      </c>
      <c r="V217" s="51">
        <v>0</v>
      </c>
      <c r="W217" s="6">
        <v>-43304.82</v>
      </c>
      <c r="AA217" s="51" t="s">
        <v>35</v>
      </c>
      <c r="AB217" s="51" t="s">
        <v>59</v>
      </c>
      <c r="AD217" s="51" t="s">
        <v>433</v>
      </c>
      <c r="AE217" s="51" t="s">
        <v>60</v>
      </c>
      <c r="AG217" s="51" t="s">
        <v>100</v>
      </c>
      <c r="AH217" s="51" t="s">
        <v>105</v>
      </c>
    </row>
    <row r="218" spans="1:34" x14ac:dyDescent="0.3">
      <c r="A218" s="51" t="s">
        <v>30</v>
      </c>
      <c r="B218" s="51">
        <v>1</v>
      </c>
      <c r="C218" s="51" t="s">
        <v>201</v>
      </c>
      <c r="D218" s="51">
        <v>442</v>
      </c>
      <c r="E218" s="51" t="s">
        <v>196</v>
      </c>
      <c r="F218" s="51" t="s">
        <v>11</v>
      </c>
      <c r="G218" s="51" t="s">
        <v>190</v>
      </c>
      <c r="H218" s="51" t="s">
        <v>190</v>
      </c>
      <c r="I218" s="51" t="s">
        <v>100</v>
      </c>
      <c r="J218" s="51" t="s">
        <v>100</v>
      </c>
      <c r="K218" s="51" t="s">
        <v>100</v>
      </c>
      <c r="L218" s="51">
        <v>1</v>
      </c>
      <c r="M218" s="51" t="s">
        <v>102</v>
      </c>
      <c r="N218" s="51">
        <v>90</v>
      </c>
      <c r="P218" s="51" t="s">
        <v>100</v>
      </c>
      <c r="Q218" s="51" t="s">
        <v>191</v>
      </c>
      <c r="T218" s="51">
        <v>201607</v>
      </c>
      <c r="U218" s="51" t="s">
        <v>34</v>
      </c>
      <c r="V218" s="51">
        <v>0</v>
      </c>
      <c r="W218" s="6">
        <v>-5398.21</v>
      </c>
      <c r="AA218" s="51" t="s">
        <v>35</v>
      </c>
      <c r="AB218" s="51" t="s">
        <v>59</v>
      </c>
      <c r="AD218" s="51" t="s">
        <v>433</v>
      </c>
      <c r="AE218" s="51" t="s">
        <v>60</v>
      </c>
      <c r="AG218" s="51" t="s">
        <v>100</v>
      </c>
      <c r="AH218" s="51" t="s">
        <v>105</v>
      </c>
    </row>
    <row r="219" spans="1:34" x14ac:dyDescent="0.3">
      <c r="A219" s="51" t="s">
        <v>30</v>
      </c>
      <c r="B219" s="51">
        <v>1</v>
      </c>
      <c r="C219" s="51" t="s">
        <v>201</v>
      </c>
      <c r="D219" s="51">
        <v>442</v>
      </c>
      <c r="E219" s="51" t="s">
        <v>197</v>
      </c>
      <c r="F219" s="51" t="s">
        <v>12</v>
      </c>
      <c r="G219" s="51" t="s">
        <v>190</v>
      </c>
      <c r="H219" s="51" t="s">
        <v>190</v>
      </c>
      <c r="I219" s="51" t="s">
        <v>100</v>
      </c>
      <c r="J219" s="51" t="s">
        <v>100</v>
      </c>
      <c r="K219" s="51" t="s">
        <v>100</v>
      </c>
      <c r="L219" s="51">
        <v>1</v>
      </c>
      <c r="M219" s="51" t="s">
        <v>102</v>
      </c>
      <c r="N219" s="51">
        <v>90</v>
      </c>
      <c r="P219" s="51" t="s">
        <v>100</v>
      </c>
      <c r="Q219" s="51" t="s">
        <v>191</v>
      </c>
      <c r="T219" s="51">
        <v>201607</v>
      </c>
      <c r="U219" s="51" t="s">
        <v>34</v>
      </c>
      <c r="V219" s="51">
        <v>0</v>
      </c>
      <c r="W219" s="6">
        <v>-40027.03</v>
      </c>
      <c r="AA219" s="51" t="s">
        <v>35</v>
      </c>
      <c r="AB219" s="51" t="s">
        <v>59</v>
      </c>
      <c r="AD219" s="51" t="s">
        <v>433</v>
      </c>
      <c r="AE219" s="51" t="s">
        <v>60</v>
      </c>
      <c r="AG219" s="51" t="s">
        <v>100</v>
      </c>
      <c r="AH219" s="51" t="s">
        <v>105</v>
      </c>
    </row>
    <row r="220" spans="1:34" x14ac:dyDescent="0.3">
      <c r="A220" s="51" t="s">
        <v>30</v>
      </c>
      <c r="B220" s="51">
        <v>1</v>
      </c>
      <c r="C220" s="51" t="s">
        <v>201</v>
      </c>
      <c r="D220" s="51">
        <v>442</v>
      </c>
      <c r="E220" s="51" t="s">
        <v>198</v>
      </c>
      <c r="F220" s="51" t="s">
        <v>13</v>
      </c>
      <c r="G220" s="51" t="s">
        <v>190</v>
      </c>
      <c r="H220" s="51" t="s">
        <v>190</v>
      </c>
      <c r="I220" s="51" t="s">
        <v>100</v>
      </c>
      <c r="J220" s="51" t="s">
        <v>100</v>
      </c>
      <c r="K220" s="51" t="s">
        <v>100</v>
      </c>
      <c r="L220" s="51">
        <v>1</v>
      </c>
      <c r="M220" s="51" t="s">
        <v>102</v>
      </c>
      <c r="N220" s="51">
        <v>90</v>
      </c>
      <c r="P220" s="51" t="s">
        <v>100</v>
      </c>
      <c r="Q220" s="51" t="s">
        <v>191</v>
      </c>
      <c r="T220" s="51">
        <v>201607</v>
      </c>
      <c r="U220" s="51" t="s">
        <v>34</v>
      </c>
      <c r="V220" s="51">
        <v>0</v>
      </c>
      <c r="W220" s="6">
        <v>-9928.7199999999993</v>
      </c>
      <c r="AA220" s="51" t="s">
        <v>35</v>
      </c>
      <c r="AB220" s="51" t="s">
        <v>59</v>
      </c>
      <c r="AD220" s="51" t="s">
        <v>433</v>
      </c>
      <c r="AE220" s="51" t="s">
        <v>60</v>
      </c>
      <c r="AG220" s="51" t="s">
        <v>100</v>
      </c>
      <c r="AH220" s="51" t="s">
        <v>105</v>
      </c>
    </row>
    <row r="221" spans="1:34" x14ac:dyDescent="0.3">
      <c r="A221" s="51" t="s">
        <v>30</v>
      </c>
      <c r="B221" s="51">
        <v>1</v>
      </c>
      <c r="C221" s="51" t="s">
        <v>202</v>
      </c>
      <c r="D221" s="51">
        <v>440</v>
      </c>
      <c r="E221" s="51" t="s">
        <v>189</v>
      </c>
      <c r="F221" s="51" t="s">
        <v>5</v>
      </c>
      <c r="G221" s="51" t="s">
        <v>190</v>
      </c>
      <c r="H221" s="51" t="s">
        <v>190</v>
      </c>
      <c r="I221" s="51" t="s">
        <v>100</v>
      </c>
      <c r="J221" s="51" t="s">
        <v>100</v>
      </c>
      <c r="K221" s="51" t="s">
        <v>100</v>
      </c>
      <c r="L221" s="51">
        <v>1</v>
      </c>
      <c r="M221" s="51" t="s">
        <v>102</v>
      </c>
      <c r="N221" s="51">
        <v>90</v>
      </c>
      <c r="P221" s="51" t="s">
        <v>100</v>
      </c>
      <c r="Q221" s="51" t="s">
        <v>191</v>
      </c>
      <c r="T221" s="51">
        <v>201607</v>
      </c>
      <c r="U221" s="51" t="s">
        <v>34</v>
      </c>
      <c r="V221" s="51">
        <v>0</v>
      </c>
      <c r="W221" s="6">
        <v>-123524.52</v>
      </c>
      <c r="AA221" s="51" t="s">
        <v>35</v>
      </c>
      <c r="AB221" s="51" t="s">
        <v>59</v>
      </c>
      <c r="AD221" s="51" t="s">
        <v>433</v>
      </c>
      <c r="AE221" s="51" t="s">
        <v>60</v>
      </c>
      <c r="AG221" s="51" t="s">
        <v>100</v>
      </c>
      <c r="AH221" s="51" t="s">
        <v>105</v>
      </c>
    </row>
    <row r="222" spans="1:34" x14ac:dyDescent="0.3">
      <c r="A222" s="51" t="s">
        <v>30</v>
      </c>
      <c r="B222" s="51">
        <v>1</v>
      </c>
      <c r="C222" s="51" t="s">
        <v>202</v>
      </c>
      <c r="D222" s="51">
        <v>442</v>
      </c>
      <c r="E222" s="51" t="s">
        <v>436</v>
      </c>
      <c r="F222" s="51" t="s">
        <v>6</v>
      </c>
      <c r="G222" s="51" t="s">
        <v>190</v>
      </c>
      <c r="H222" s="51" t="s">
        <v>190</v>
      </c>
      <c r="I222" s="51" t="s">
        <v>100</v>
      </c>
      <c r="J222" s="51" t="s">
        <v>100</v>
      </c>
      <c r="K222" s="51" t="s">
        <v>100</v>
      </c>
      <c r="L222" s="51">
        <v>1</v>
      </c>
      <c r="M222" s="51" t="s">
        <v>102</v>
      </c>
      <c r="N222" s="51">
        <v>90</v>
      </c>
      <c r="P222" s="51" t="s">
        <v>100</v>
      </c>
      <c r="Q222" s="51" t="s">
        <v>191</v>
      </c>
      <c r="T222" s="51">
        <v>201607</v>
      </c>
      <c r="U222" s="51" t="s">
        <v>34</v>
      </c>
      <c r="V222" s="51">
        <v>0</v>
      </c>
      <c r="W222" s="6">
        <v>-6227.89</v>
      </c>
      <c r="AA222" s="51" t="s">
        <v>35</v>
      </c>
      <c r="AB222" s="51" t="s">
        <v>59</v>
      </c>
      <c r="AD222" s="51" t="s">
        <v>433</v>
      </c>
      <c r="AE222" s="51" t="s">
        <v>60</v>
      </c>
      <c r="AG222" s="51" t="s">
        <v>100</v>
      </c>
      <c r="AH222" s="51" t="s">
        <v>105</v>
      </c>
    </row>
    <row r="223" spans="1:34" x14ac:dyDescent="0.3">
      <c r="A223" s="51" t="s">
        <v>30</v>
      </c>
      <c r="B223" s="51">
        <v>1</v>
      </c>
      <c r="C223" s="51" t="s">
        <v>202</v>
      </c>
      <c r="D223" s="51">
        <v>442</v>
      </c>
      <c r="E223" s="51" t="s">
        <v>437</v>
      </c>
      <c r="F223" s="51" t="s">
        <v>7</v>
      </c>
      <c r="G223" s="51" t="s">
        <v>190</v>
      </c>
      <c r="H223" s="51" t="s">
        <v>190</v>
      </c>
      <c r="I223" s="51" t="s">
        <v>100</v>
      </c>
      <c r="J223" s="51" t="s">
        <v>100</v>
      </c>
      <c r="K223" s="51" t="s">
        <v>100</v>
      </c>
      <c r="L223" s="51">
        <v>1</v>
      </c>
      <c r="M223" s="51" t="s">
        <v>102</v>
      </c>
      <c r="N223" s="51">
        <v>90</v>
      </c>
      <c r="P223" s="51" t="s">
        <v>100</v>
      </c>
      <c r="Q223" s="51" t="s">
        <v>191</v>
      </c>
      <c r="T223" s="51">
        <v>201607</v>
      </c>
      <c r="U223" s="51" t="s">
        <v>34</v>
      </c>
      <c r="V223" s="51">
        <v>0</v>
      </c>
      <c r="W223" s="6">
        <v>-5901.02</v>
      </c>
      <c r="AA223" s="51" t="s">
        <v>35</v>
      </c>
      <c r="AB223" s="51" t="s">
        <v>59</v>
      </c>
      <c r="AD223" s="51" t="s">
        <v>433</v>
      </c>
      <c r="AE223" s="51" t="s">
        <v>60</v>
      </c>
      <c r="AG223" s="51" t="s">
        <v>100</v>
      </c>
      <c r="AH223" s="51" t="s">
        <v>105</v>
      </c>
    </row>
    <row r="224" spans="1:34" x14ac:dyDescent="0.3">
      <c r="A224" s="51" t="s">
        <v>30</v>
      </c>
      <c r="B224" s="51">
        <v>1</v>
      </c>
      <c r="C224" s="51" t="s">
        <v>202</v>
      </c>
      <c r="D224" s="51">
        <v>442</v>
      </c>
      <c r="E224" s="51" t="s">
        <v>193</v>
      </c>
      <c r="F224" s="51" t="s">
        <v>8</v>
      </c>
      <c r="G224" s="51" t="s">
        <v>190</v>
      </c>
      <c r="H224" s="51" t="s">
        <v>190</v>
      </c>
      <c r="I224" s="51" t="s">
        <v>100</v>
      </c>
      <c r="J224" s="51" t="s">
        <v>100</v>
      </c>
      <c r="K224" s="51" t="s">
        <v>100</v>
      </c>
      <c r="L224" s="51">
        <v>1</v>
      </c>
      <c r="M224" s="51" t="s">
        <v>102</v>
      </c>
      <c r="N224" s="51">
        <v>90</v>
      </c>
      <c r="P224" s="51" t="s">
        <v>100</v>
      </c>
      <c r="Q224" s="51" t="s">
        <v>191</v>
      </c>
      <c r="T224" s="51">
        <v>201607</v>
      </c>
      <c r="U224" s="51" t="s">
        <v>34</v>
      </c>
      <c r="V224" s="51">
        <v>0</v>
      </c>
      <c r="W224" s="6">
        <v>-36683.58</v>
      </c>
      <c r="AA224" s="51" t="s">
        <v>35</v>
      </c>
      <c r="AB224" s="51" t="s">
        <v>59</v>
      </c>
      <c r="AD224" s="51" t="s">
        <v>433</v>
      </c>
      <c r="AE224" s="51" t="s">
        <v>60</v>
      </c>
      <c r="AG224" s="51" t="s">
        <v>100</v>
      </c>
      <c r="AH224" s="51" t="s">
        <v>105</v>
      </c>
    </row>
    <row r="225" spans="1:34" x14ac:dyDescent="0.3">
      <c r="A225" s="51" t="s">
        <v>30</v>
      </c>
      <c r="B225" s="51">
        <v>1</v>
      </c>
      <c r="C225" s="51" t="s">
        <v>202</v>
      </c>
      <c r="D225" s="51">
        <v>442</v>
      </c>
      <c r="E225" s="51" t="s">
        <v>194</v>
      </c>
      <c r="F225" s="51" t="s">
        <v>9</v>
      </c>
      <c r="G225" s="51" t="s">
        <v>190</v>
      </c>
      <c r="H225" s="51" t="s">
        <v>190</v>
      </c>
      <c r="I225" s="51" t="s">
        <v>100</v>
      </c>
      <c r="J225" s="51" t="s">
        <v>100</v>
      </c>
      <c r="K225" s="51" t="s">
        <v>100</v>
      </c>
      <c r="L225" s="51">
        <v>1</v>
      </c>
      <c r="M225" s="51" t="s">
        <v>102</v>
      </c>
      <c r="N225" s="51">
        <v>90</v>
      </c>
      <c r="P225" s="51" t="s">
        <v>100</v>
      </c>
      <c r="Q225" s="51" t="s">
        <v>191</v>
      </c>
      <c r="T225" s="51">
        <v>201607</v>
      </c>
      <c r="U225" s="51" t="s">
        <v>34</v>
      </c>
      <c r="V225" s="51">
        <v>0</v>
      </c>
      <c r="W225" s="6">
        <v>-1617.6</v>
      </c>
      <c r="AA225" s="51" t="s">
        <v>35</v>
      </c>
      <c r="AB225" s="51" t="s">
        <v>59</v>
      </c>
      <c r="AD225" s="51" t="s">
        <v>433</v>
      </c>
      <c r="AE225" s="51" t="s">
        <v>60</v>
      </c>
      <c r="AG225" s="51" t="s">
        <v>100</v>
      </c>
      <c r="AH225" s="51" t="s">
        <v>105</v>
      </c>
    </row>
    <row r="226" spans="1:34" x14ac:dyDescent="0.3">
      <c r="A226" s="51" t="s">
        <v>30</v>
      </c>
      <c r="B226" s="51">
        <v>1</v>
      </c>
      <c r="C226" s="51" t="s">
        <v>202</v>
      </c>
      <c r="D226" s="51">
        <v>442</v>
      </c>
      <c r="E226" s="51" t="s">
        <v>195</v>
      </c>
      <c r="F226" s="51" t="s">
        <v>10</v>
      </c>
      <c r="G226" s="51" t="s">
        <v>190</v>
      </c>
      <c r="H226" s="51" t="s">
        <v>190</v>
      </c>
      <c r="I226" s="51" t="s">
        <v>100</v>
      </c>
      <c r="J226" s="51" t="s">
        <v>100</v>
      </c>
      <c r="K226" s="51" t="s">
        <v>100</v>
      </c>
      <c r="L226" s="51">
        <v>1</v>
      </c>
      <c r="M226" s="51" t="s">
        <v>102</v>
      </c>
      <c r="N226" s="51">
        <v>90</v>
      </c>
      <c r="P226" s="51" t="s">
        <v>100</v>
      </c>
      <c r="Q226" s="51" t="s">
        <v>191</v>
      </c>
      <c r="T226" s="51">
        <v>201607</v>
      </c>
      <c r="U226" s="51" t="s">
        <v>34</v>
      </c>
      <c r="V226" s="51">
        <v>0</v>
      </c>
      <c r="W226" s="6">
        <v>-39820.160000000003</v>
      </c>
      <c r="AA226" s="51" t="s">
        <v>35</v>
      </c>
      <c r="AB226" s="51" t="s">
        <v>59</v>
      </c>
      <c r="AD226" s="51" t="s">
        <v>433</v>
      </c>
      <c r="AE226" s="51" t="s">
        <v>60</v>
      </c>
      <c r="AG226" s="51" t="s">
        <v>100</v>
      </c>
      <c r="AH226" s="51" t="s">
        <v>105</v>
      </c>
    </row>
    <row r="227" spans="1:34" x14ac:dyDescent="0.3">
      <c r="A227" s="51" t="s">
        <v>30</v>
      </c>
      <c r="B227" s="51">
        <v>1</v>
      </c>
      <c r="C227" s="51" t="s">
        <v>202</v>
      </c>
      <c r="D227" s="51">
        <v>442</v>
      </c>
      <c r="E227" s="51" t="s">
        <v>196</v>
      </c>
      <c r="F227" s="51" t="s">
        <v>11</v>
      </c>
      <c r="G227" s="51" t="s">
        <v>190</v>
      </c>
      <c r="H227" s="51" t="s">
        <v>190</v>
      </c>
      <c r="I227" s="51" t="s">
        <v>100</v>
      </c>
      <c r="J227" s="51" t="s">
        <v>100</v>
      </c>
      <c r="K227" s="51" t="s">
        <v>100</v>
      </c>
      <c r="L227" s="51">
        <v>1</v>
      </c>
      <c r="M227" s="51" t="s">
        <v>102</v>
      </c>
      <c r="N227" s="51">
        <v>90</v>
      </c>
      <c r="P227" s="51" t="s">
        <v>100</v>
      </c>
      <c r="Q227" s="51" t="s">
        <v>191</v>
      </c>
      <c r="T227" s="51">
        <v>201607</v>
      </c>
      <c r="U227" s="51" t="s">
        <v>34</v>
      </c>
      <c r="V227" s="51">
        <v>0</v>
      </c>
      <c r="W227" s="6">
        <v>-6279.56</v>
      </c>
      <c r="AA227" s="51" t="s">
        <v>35</v>
      </c>
      <c r="AB227" s="51" t="s">
        <v>59</v>
      </c>
      <c r="AD227" s="51" t="s">
        <v>433</v>
      </c>
      <c r="AE227" s="51" t="s">
        <v>60</v>
      </c>
      <c r="AG227" s="51" t="s">
        <v>100</v>
      </c>
      <c r="AH227" s="51" t="s">
        <v>105</v>
      </c>
    </row>
    <row r="228" spans="1:34" x14ac:dyDescent="0.3">
      <c r="A228" s="51" t="s">
        <v>30</v>
      </c>
      <c r="B228" s="51">
        <v>1</v>
      </c>
      <c r="C228" s="51" t="s">
        <v>202</v>
      </c>
      <c r="D228" s="51">
        <v>442</v>
      </c>
      <c r="E228" s="51" t="s">
        <v>197</v>
      </c>
      <c r="F228" s="51" t="s">
        <v>12</v>
      </c>
      <c r="G228" s="51" t="s">
        <v>190</v>
      </c>
      <c r="H228" s="51" t="s">
        <v>190</v>
      </c>
      <c r="I228" s="51" t="s">
        <v>100</v>
      </c>
      <c r="J228" s="51" t="s">
        <v>100</v>
      </c>
      <c r="K228" s="51" t="s">
        <v>100</v>
      </c>
      <c r="L228" s="51">
        <v>1</v>
      </c>
      <c r="M228" s="51" t="s">
        <v>102</v>
      </c>
      <c r="N228" s="51">
        <v>90</v>
      </c>
      <c r="P228" s="51" t="s">
        <v>100</v>
      </c>
      <c r="Q228" s="51" t="s">
        <v>191</v>
      </c>
      <c r="T228" s="51">
        <v>201607</v>
      </c>
      <c r="U228" s="51" t="s">
        <v>34</v>
      </c>
      <c r="V228" s="51">
        <v>0</v>
      </c>
      <c r="W228" s="6">
        <v>-16688.39</v>
      </c>
      <c r="AA228" s="51" t="s">
        <v>35</v>
      </c>
      <c r="AB228" s="51" t="s">
        <v>59</v>
      </c>
      <c r="AD228" s="51" t="s">
        <v>433</v>
      </c>
      <c r="AE228" s="51" t="s">
        <v>60</v>
      </c>
      <c r="AG228" s="51" t="s">
        <v>100</v>
      </c>
      <c r="AH228" s="51" t="s">
        <v>105</v>
      </c>
    </row>
    <row r="229" spans="1:34" x14ac:dyDescent="0.3">
      <c r="A229" s="51" t="s">
        <v>30</v>
      </c>
      <c r="B229" s="51">
        <v>1</v>
      </c>
      <c r="C229" s="51" t="s">
        <v>202</v>
      </c>
      <c r="D229" s="51">
        <v>442</v>
      </c>
      <c r="E229" s="51" t="s">
        <v>198</v>
      </c>
      <c r="F229" s="51" t="s">
        <v>13</v>
      </c>
      <c r="G229" s="51" t="s">
        <v>190</v>
      </c>
      <c r="H229" s="51" t="s">
        <v>190</v>
      </c>
      <c r="I229" s="51" t="s">
        <v>100</v>
      </c>
      <c r="J229" s="51" t="s">
        <v>100</v>
      </c>
      <c r="K229" s="51" t="s">
        <v>100</v>
      </c>
      <c r="L229" s="51">
        <v>1</v>
      </c>
      <c r="M229" s="51" t="s">
        <v>102</v>
      </c>
      <c r="N229" s="51">
        <v>90</v>
      </c>
      <c r="P229" s="51" t="s">
        <v>100</v>
      </c>
      <c r="Q229" s="51" t="s">
        <v>191</v>
      </c>
      <c r="T229" s="51">
        <v>201607</v>
      </c>
      <c r="U229" s="51" t="s">
        <v>34</v>
      </c>
      <c r="V229" s="51">
        <v>0</v>
      </c>
      <c r="W229" s="6">
        <v>-11454.61</v>
      </c>
      <c r="AA229" s="51" t="s">
        <v>35</v>
      </c>
      <c r="AB229" s="51" t="s">
        <v>59</v>
      </c>
      <c r="AD229" s="51" t="s">
        <v>433</v>
      </c>
      <c r="AE229" s="51" t="s">
        <v>60</v>
      </c>
      <c r="AG229" s="51" t="s">
        <v>100</v>
      </c>
      <c r="AH229" s="51" t="s">
        <v>105</v>
      </c>
    </row>
    <row r="230" spans="1:34" x14ac:dyDescent="0.3">
      <c r="A230" s="51" t="s">
        <v>30</v>
      </c>
      <c r="B230" s="51">
        <v>1</v>
      </c>
      <c r="C230" s="51" t="s">
        <v>203</v>
      </c>
      <c r="D230" s="51">
        <v>440</v>
      </c>
      <c r="E230" s="51" t="s">
        <v>189</v>
      </c>
      <c r="F230" s="51" t="s">
        <v>5</v>
      </c>
      <c r="G230" s="51" t="s">
        <v>190</v>
      </c>
      <c r="H230" s="51" t="s">
        <v>190</v>
      </c>
      <c r="I230" s="51" t="s">
        <v>100</v>
      </c>
      <c r="J230" s="51" t="s">
        <v>100</v>
      </c>
      <c r="K230" s="51" t="s">
        <v>100</v>
      </c>
      <c r="L230" s="51">
        <v>1</v>
      </c>
      <c r="M230" s="51" t="s">
        <v>102</v>
      </c>
      <c r="N230" s="51">
        <v>90</v>
      </c>
      <c r="P230" s="51" t="s">
        <v>100</v>
      </c>
      <c r="Q230" s="51" t="s">
        <v>191</v>
      </c>
      <c r="T230" s="51">
        <v>201607</v>
      </c>
      <c r="U230" s="51" t="s">
        <v>34</v>
      </c>
      <c r="V230" s="51">
        <v>0</v>
      </c>
      <c r="W230" s="6">
        <v>-226957.09</v>
      </c>
      <c r="AA230" s="51" t="s">
        <v>35</v>
      </c>
      <c r="AB230" s="51" t="s">
        <v>59</v>
      </c>
      <c r="AD230" s="51" t="s">
        <v>433</v>
      </c>
      <c r="AE230" s="51" t="s">
        <v>60</v>
      </c>
      <c r="AG230" s="51" t="s">
        <v>100</v>
      </c>
      <c r="AH230" s="51" t="s">
        <v>105</v>
      </c>
    </row>
    <row r="231" spans="1:34" x14ac:dyDescent="0.3">
      <c r="A231" s="51" t="s">
        <v>30</v>
      </c>
      <c r="B231" s="51">
        <v>1</v>
      </c>
      <c r="C231" s="51" t="s">
        <v>203</v>
      </c>
      <c r="D231" s="51">
        <v>442</v>
      </c>
      <c r="E231" s="51" t="s">
        <v>437</v>
      </c>
      <c r="F231" s="51" t="s">
        <v>7</v>
      </c>
      <c r="G231" s="51" t="s">
        <v>190</v>
      </c>
      <c r="H231" s="51" t="s">
        <v>190</v>
      </c>
      <c r="I231" s="51" t="s">
        <v>100</v>
      </c>
      <c r="J231" s="51" t="s">
        <v>100</v>
      </c>
      <c r="K231" s="51" t="s">
        <v>100</v>
      </c>
      <c r="L231" s="51">
        <v>1</v>
      </c>
      <c r="M231" s="51" t="s">
        <v>102</v>
      </c>
      <c r="N231" s="51">
        <v>90</v>
      </c>
      <c r="P231" s="51" t="s">
        <v>100</v>
      </c>
      <c r="Q231" s="51" t="s">
        <v>191</v>
      </c>
      <c r="T231" s="51">
        <v>201607</v>
      </c>
      <c r="U231" s="51" t="s">
        <v>34</v>
      </c>
      <c r="V231" s="51">
        <v>0</v>
      </c>
      <c r="W231" s="6">
        <v>-17489.189999999999</v>
      </c>
      <c r="AA231" s="51" t="s">
        <v>35</v>
      </c>
      <c r="AB231" s="51" t="s">
        <v>59</v>
      </c>
      <c r="AD231" s="51" t="s">
        <v>433</v>
      </c>
      <c r="AE231" s="51" t="s">
        <v>60</v>
      </c>
      <c r="AG231" s="51" t="s">
        <v>100</v>
      </c>
      <c r="AH231" s="51" t="s">
        <v>105</v>
      </c>
    </row>
    <row r="232" spans="1:34" x14ac:dyDescent="0.3">
      <c r="A232" s="51" t="s">
        <v>30</v>
      </c>
      <c r="B232" s="51">
        <v>1</v>
      </c>
      <c r="C232" s="51" t="s">
        <v>203</v>
      </c>
      <c r="D232" s="51">
        <v>442</v>
      </c>
      <c r="E232" s="51" t="s">
        <v>193</v>
      </c>
      <c r="F232" s="51" t="s">
        <v>8</v>
      </c>
      <c r="G232" s="51" t="s">
        <v>190</v>
      </c>
      <c r="H232" s="51" t="s">
        <v>190</v>
      </c>
      <c r="I232" s="51" t="s">
        <v>100</v>
      </c>
      <c r="J232" s="51" t="s">
        <v>100</v>
      </c>
      <c r="K232" s="51" t="s">
        <v>100</v>
      </c>
      <c r="L232" s="51">
        <v>1</v>
      </c>
      <c r="M232" s="51" t="s">
        <v>102</v>
      </c>
      <c r="N232" s="51">
        <v>90</v>
      </c>
      <c r="P232" s="51" t="s">
        <v>100</v>
      </c>
      <c r="Q232" s="51" t="s">
        <v>191</v>
      </c>
      <c r="T232" s="51">
        <v>201607</v>
      </c>
      <c r="U232" s="51" t="s">
        <v>34</v>
      </c>
      <c r="V232" s="51">
        <v>0</v>
      </c>
      <c r="W232" s="6">
        <v>-46856.76</v>
      </c>
      <c r="AA232" s="51" t="s">
        <v>35</v>
      </c>
      <c r="AB232" s="51" t="s">
        <v>59</v>
      </c>
      <c r="AD232" s="51" t="s">
        <v>433</v>
      </c>
      <c r="AE232" s="51" t="s">
        <v>60</v>
      </c>
      <c r="AG232" s="51" t="s">
        <v>100</v>
      </c>
      <c r="AH232" s="51" t="s">
        <v>105</v>
      </c>
    </row>
    <row r="233" spans="1:34" x14ac:dyDescent="0.3">
      <c r="A233" s="51" t="s">
        <v>30</v>
      </c>
      <c r="B233" s="51">
        <v>1</v>
      </c>
      <c r="C233" s="51" t="s">
        <v>203</v>
      </c>
      <c r="D233" s="51">
        <v>442</v>
      </c>
      <c r="E233" s="51" t="s">
        <v>194</v>
      </c>
      <c r="F233" s="51" t="s">
        <v>9</v>
      </c>
      <c r="G233" s="51" t="s">
        <v>190</v>
      </c>
      <c r="H233" s="51" t="s">
        <v>190</v>
      </c>
      <c r="I233" s="51" t="s">
        <v>100</v>
      </c>
      <c r="J233" s="51" t="s">
        <v>100</v>
      </c>
      <c r="K233" s="51" t="s">
        <v>100</v>
      </c>
      <c r="L233" s="51">
        <v>1</v>
      </c>
      <c r="M233" s="51" t="s">
        <v>102</v>
      </c>
      <c r="N233" s="51">
        <v>90</v>
      </c>
      <c r="P233" s="51" t="s">
        <v>100</v>
      </c>
      <c r="Q233" s="51" t="s">
        <v>191</v>
      </c>
      <c r="T233" s="51">
        <v>201607</v>
      </c>
      <c r="U233" s="51" t="s">
        <v>34</v>
      </c>
      <c r="V233" s="51">
        <v>0</v>
      </c>
      <c r="W233" s="6">
        <v>-1418.18</v>
      </c>
      <c r="AA233" s="51" t="s">
        <v>35</v>
      </c>
      <c r="AB233" s="51" t="s">
        <v>59</v>
      </c>
      <c r="AD233" s="51" t="s">
        <v>433</v>
      </c>
      <c r="AE233" s="51" t="s">
        <v>60</v>
      </c>
      <c r="AG233" s="51" t="s">
        <v>100</v>
      </c>
      <c r="AH233" s="51" t="s">
        <v>105</v>
      </c>
    </row>
    <row r="234" spans="1:34" x14ac:dyDescent="0.3">
      <c r="A234" s="51" t="s">
        <v>30</v>
      </c>
      <c r="B234" s="51">
        <v>1</v>
      </c>
      <c r="C234" s="51" t="s">
        <v>203</v>
      </c>
      <c r="D234" s="51">
        <v>442</v>
      </c>
      <c r="E234" s="51" t="s">
        <v>195</v>
      </c>
      <c r="F234" s="51" t="s">
        <v>10</v>
      </c>
      <c r="G234" s="51" t="s">
        <v>190</v>
      </c>
      <c r="H234" s="51" t="s">
        <v>190</v>
      </c>
      <c r="I234" s="51" t="s">
        <v>100</v>
      </c>
      <c r="J234" s="51" t="s">
        <v>100</v>
      </c>
      <c r="K234" s="51" t="s">
        <v>100</v>
      </c>
      <c r="L234" s="51">
        <v>1</v>
      </c>
      <c r="M234" s="51" t="s">
        <v>102</v>
      </c>
      <c r="N234" s="51">
        <v>90</v>
      </c>
      <c r="P234" s="51" t="s">
        <v>100</v>
      </c>
      <c r="Q234" s="51" t="s">
        <v>191</v>
      </c>
      <c r="T234" s="51">
        <v>201607</v>
      </c>
      <c r="U234" s="51" t="s">
        <v>34</v>
      </c>
      <c r="V234" s="51">
        <v>0</v>
      </c>
      <c r="W234" s="6">
        <v>-82833.55</v>
      </c>
      <c r="AA234" s="51" t="s">
        <v>35</v>
      </c>
      <c r="AB234" s="51" t="s">
        <v>59</v>
      </c>
      <c r="AD234" s="51" t="s">
        <v>433</v>
      </c>
      <c r="AE234" s="51" t="s">
        <v>60</v>
      </c>
      <c r="AG234" s="51" t="s">
        <v>100</v>
      </c>
      <c r="AH234" s="51" t="s">
        <v>105</v>
      </c>
    </row>
    <row r="235" spans="1:34" x14ac:dyDescent="0.3">
      <c r="A235" s="51" t="s">
        <v>30</v>
      </c>
      <c r="B235" s="51">
        <v>1</v>
      </c>
      <c r="C235" s="51" t="s">
        <v>203</v>
      </c>
      <c r="D235" s="51">
        <v>442</v>
      </c>
      <c r="E235" s="51" t="s">
        <v>196</v>
      </c>
      <c r="F235" s="51" t="s">
        <v>11</v>
      </c>
      <c r="G235" s="51" t="s">
        <v>190</v>
      </c>
      <c r="H235" s="51" t="s">
        <v>190</v>
      </c>
      <c r="I235" s="51" t="s">
        <v>100</v>
      </c>
      <c r="J235" s="51" t="s">
        <v>100</v>
      </c>
      <c r="K235" s="51" t="s">
        <v>100</v>
      </c>
      <c r="L235" s="51">
        <v>1</v>
      </c>
      <c r="M235" s="51" t="s">
        <v>102</v>
      </c>
      <c r="N235" s="51">
        <v>90</v>
      </c>
      <c r="P235" s="51" t="s">
        <v>100</v>
      </c>
      <c r="Q235" s="51" t="s">
        <v>191</v>
      </c>
      <c r="T235" s="51">
        <v>201607</v>
      </c>
      <c r="U235" s="51" t="s">
        <v>34</v>
      </c>
      <c r="V235" s="51">
        <v>0</v>
      </c>
      <c r="W235" s="6">
        <v>-17997.73</v>
      </c>
      <c r="AA235" s="51" t="s">
        <v>35</v>
      </c>
      <c r="AB235" s="51" t="s">
        <v>59</v>
      </c>
      <c r="AD235" s="51" t="s">
        <v>433</v>
      </c>
      <c r="AE235" s="51" t="s">
        <v>60</v>
      </c>
      <c r="AG235" s="51" t="s">
        <v>100</v>
      </c>
      <c r="AH235" s="51" t="s">
        <v>105</v>
      </c>
    </row>
    <row r="236" spans="1:34" x14ac:dyDescent="0.3">
      <c r="A236" s="51" t="s">
        <v>30</v>
      </c>
      <c r="B236" s="51">
        <v>1</v>
      </c>
      <c r="C236" s="51" t="s">
        <v>203</v>
      </c>
      <c r="D236" s="51">
        <v>442</v>
      </c>
      <c r="E236" s="51" t="s">
        <v>197</v>
      </c>
      <c r="F236" s="51" t="s">
        <v>12</v>
      </c>
      <c r="G236" s="51" t="s">
        <v>190</v>
      </c>
      <c r="H236" s="51" t="s">
        <v>190</v>
      </c>
      <c r="I236" s="51" t="s">
        <v>100</v>
      </c>
      <c r="J236" s="51" t="s">
        <v>100</v>
      </c>
      <c r="K236" s="51" t="s">
        <v>100</v>
      </c>
      <c r="L236" s="51">
        <v>1</v>
      </c>
      <c r="M236" s="51" t="s">
        <v>102</v>
      </c>
      <c r="N236" s="51">
        <v>90</v>
      </c>
      <c r="P236" s="51" t="s">
        <v>100</v>
      </c>
      <c r="Q236" s="51" t="s">
        <v>191</v>
      </c>
      <c r="T236" s="51">
        <v>201607</v>
      </c>
      <c r="U236" s="51" t="s">
        <v>34</v>
      </c>
      <c r="V236" s="51">
        <v>0</v>
      </c>
      <c r="W236" s="6">
        <v>-14354.76</v>
      </c>
      <c r="AA236" s="51" t="s">
        <v>35</v>
      </c>
      <c r="AB236" s="51" t="s">
        <v>59</v>
      </c>
      <c r="AD236" s="51" t="s">
        <v>433</v>
      </c>
      <c r="AE236" s="51" t="s">
        <v>60</v>
      </c>
      <c r="AG236" s="51" t="s">
        <v>100</v>
      </c>
      <c r="AH236" s="51" t="s">
        <v>105</v>
      </c>
    </row>
    <row r="237" spans="1:34" x14ac:dyDescent="0.3">
      <c r="A237" s="51" t="s">
        <v>30</v>
      </c>
      <c r="B237" s="51">
        <v>1</v>
      </c>
      <c r="C237" s="51" t="s">
        <v>203</v>
      </c>
      <c r="D237" s="51">
        <v>442</v>
      </c>
      <c r="E237" s="51" t="s">
        <v>198</v>
      </c>
      <c r="F237" s="51" t="s">
        <v>13</v>
      </c>
      <c r="G237" s="51" t="s">
        <v>190</v>
      </c>
      <c r="H237" s="51" t="s">
        <v>190</v>
      </c>
      <c r="I237" s="51" t="s">
        <v>100</v>
      </c>
      <c r="J237" s="51" t="s">
        <v>100</v>
      </c>
      <c r="K237" s="51" t="s">
        <v>100</v>
      </c>
      <c r="L237" s="51">
        <v>1</v>
      </c>
      <c r="M237" s="51" t="s">
        <v>102</v>
      </c>
      <c r="N237" s="51">
        <v>90</v>
      </c>
      <c r="P237" s="51" t="s">
        <v>100</v>
      </c>
      <c r="Q237" s="51" t="s">
        <v>191</v>
      </c>
      <c r="T237" s="51">
        <v>201607</v>
      </c>
      <c r="U237" s="51" t="s">
        <v>34</v>
      </c>
      <c r="V237" s="51">
        <v>0</v>
      </c>
      <c r="W237" s="6">
        <v>-14279.26</v>
      </c>
      <c r="AA237" s="51" t="s">
        <v>35</v>
      </c>
      <c r="AB237" s="51" t="s">
        <v>59</v>
      </c>
      <c r="AD237" s="51" t="s">
        <v>433</v>
      </c>
      <c r="AE237" s="51" t="s">
        <v>60</v>
      </c>
      <c r="AG237" s="51" t="s">
        <v>100</v>
      </c>
      <c r="AH237" s="51" t="s">
        <v>105</v>
      </c>
    </row>
    <row r="238" spans="1:34" x14ac:dyDescent="0.3">
      <c r="A238" s="51" t="s">
        <v>30</v>
      </c>
      <c r="B238" s="51">
        <v>1</v>
      </c>
      <c r="C238" s="51">
        <v>21</v>
      </c>
      <c r="D238" s="51">
        <v>440</v>
      </c>
      <c r="E238" s="51" t="s">
        <v>189</v>
      </c>
      <c r="F238" s="51" t="s">
        <v>5</v>
      </c>
      <c r="G238" s="51" t="s">
        <v>190</v>
      </c>
      <c r="H238" s="51" t="s">
        <v>190</v>
      </c>
      <c r="I238" s="51" t="s">
        <v>100</v>
      </c>
      <c r="J238" s="51" t="s">
        <v>100</v>
      </c>
      <c r="K238" s="51" t="s">
        <v>100</v>
      </c>
      <c r="L238" s="51">
        <v>1</v>
      </c>
      <c r="M238" s="51" t="s">
        <v>102</v>
      </c>
      <c r="N238" s="51">
        <v>90</v>
      </c>
      <c r="P238" s="51" t="s">
        <v>100</v>
      </c>
      <c r="Q238" s="51" t="s">
        <v>191</v>
      </c>
      <c r="T238" s="51">
        <v>201608</v>
      </c>
      <c r="U238" s="51" t="s">
        <v>34</v>
      </c>
      <c r="V238" s="51">
        <v>0</v>
      </c>
      <c r="W238" s="6">
        <v>-1394536.33</v>
      </c>
      <c r="AA238" s="51" t="s">
        <v>35</v>
      </c>
      <c r="AB238" s="51" t="s">
        <v>59</v>
      </c>
      <c r="AD238" s="51" t="s">
        <v>434</v>
      </c>
      <c r="AE238" s="51" t="s">
        <v>60</v>
      </c>
      <c r="AG238" s="51" t="s">
        <v>100</v>
      </c>
      <c r="AH238" s="51" t="s">
        <v>105</v>
      </c>
    </row>
    <row r="239" spans="1:34" x14ac:dyDescent="0.3">
      <c r="A239" s="51" t="s">
        <v>30</v>
      </c>
      <c r="B239" s="51">
        <v>1</v>
      </c>
      <c r="C239" s="51">
        <v>21</v>
      </c>
      <c r="D239" s="51">
        <v>442</v>
      </c>
      <c r="E239" s="51" t="s">
        <v>436</v>
      </c>
      <c r="F239" s="51" t="s">
        <v>6</v>
      </c>
      <c r="G239" s="51" t="s">
        <v>190</v>
      </c>
      <c r="H239" s="51" t="s">
        <v>190</v>
      </c>
      <c r="I239" s="51" t="s">
        <v>100</v>
      </c>
      <c r="J239" s="51" t="s">
        <v>100</v>
      </c>
      <c r="K239" s="51" t="s">
        <v>100</v>
      </c>
      <c r="L239" s="51">
        <v>1</v>
      </c>
      <c r="M239" s="51" t="s">
        <v>102</v>
      </c>
      <c r="N239" s="51">
        <v>90</v>
      </c>
      <c r="P239" s="51" t="s">
        <v>100</v>
      </c>
      <c r="Q239" s="51" t="s">
        <v>191</v>
      </c>
      <c r="T239" s="51">
        <v>201608</v>
      </c>
      <c r="U239" s="51" t="s">
        <v>34</v>
      </c>
      <c r="V239" s="51">
        <v>0</v>
      </c>
      <c r="W239" s="6">
        <v>-197436.01</v>
      </c>
      <c r="AA239" s="51" t="s">
        <v>35</v>
      </c>
      <c r="AB239" s="51" t="s">
        <v>59</v>
      </c>
      <c r="AD239" s="51" t="s">
        <v>434</v>
      </c>
      <c r="AE239" s="51" t="s">
        <v>60</v>
      </c>
      <c r="AG239" s="51" t="s">
        <v>100</v>
      </c>
      <c r="AH239" s="51" t="s">
        <v>105</v>
      </c>
    </row>
    <row r="240" spans="1:34" x14ac:dyDescent="0.3">
      <c r="A240" s="51" t="s">
        <v>30</v>
      </c>
      <c r="B240" s="51">
        <v>1</v>
      </c>
      <c r="C240" s="51">
        <v>21</v>
      </c>
      <c r="D240" s="51">
        <v>442</v>
      </c>
      <c r="E240" s="51" t="s">
        <v>437</v>
      </c>
      <c r="F240" s="51" t="s">
        <v>7</v>
      </c>
      <c r="G240" s="51" t="s">
        <v>190</v>
      </c>
      <c r="H240" s="51" t="s">
        <v>190</v>
      </c>
      <c r="I240" s="51" t="s">
        <v>100</v>
      </c>
      <c r="J240" s="51" t="s">
        <v>100</v>
      </c>
      <c r="K240" s="51" t="s">
        <v>100</v>
      </c>
      <c r="L240" s="51">
        <v>1</v>
      </c>
      <c r="M240" s="51" t="s">
        <v>102</v>
      </c>
      <c r="N240" s="51">
        <v>90</v>
      </c>
      <c r="P240" s="51" t="s">
        <v>100</v>
      </c>
      <c r="Q240" s="51" t="s">
        <v>191</v>
      </c>
      <c r="T240" s="51">
        <v>201608</v>
      </c>
      <c r="U240" s="51" t="s">
        <v>34</v>
      </c>
      <c r="V240" s="51">
        <v>0</v>
      </c>
      <c r="W240" s="6">
        <v>-4300.58</v>
      </c>
      <c r="AA240" s="51" t="s">
        <v>35</v>
      </c>
      <c r="AB240" s="51" t="s">
        <v>59</v>
      </c>
      <c r="AD240" s="51" t="s">
        <v>434</v>
      </c>
      <c r="AE240" s="51" t="s">
        <v>60</v>
      </c>
      <c r="AG240" s="51" t="s">
        <v>100</v>
      </c>
      <c r="AH240" s="51" t="s">
        <v>105</v>
      </c>
    </row>
    <row r="241" spans="1:34" x14ac:dyDescent="0.3">
      <c r="A241" s="51" t="s">
        <v>30</v>
      </c>
      <c r="B241" s="51">
        <v>1</v>
      </c>
      <c r="C241" s="51">
        <v>21</v>
      </c>
      <c r="D241" s="51">
        <v>442</v>
      </c>
      <c r="E241" s="51" t="s">
        <v>193</v>
      </c>
      <c r="F241" s="51" t="s">
        <v>8</v>
      </c>
      <c r="G241" s="51" t="s">
        <v>190</v>
      </c>
      <c r="H241" s="51" t="s">
        <v>190</v>
      </c>
      <c r="I241" s="51" t="s">
        <v>100</v>
      </c>
      <c r="J241" s="51" t="s">
        <v>100</v>
      </c>
      <c r="K241" s="51" t="s">
        <v>100</v>
      </c>
      <c r="L241" s="51">
        <v>1</v>
      </c>
      <c r="M241" s="51" t="s">
        <v>102</v>
      </c>
      <c r="N241" s="51">
        <v>90</v>
      </c>
      <c r="P241" s="51" t="s">
        <v>100</v>
      </c>
      <c r="Q241" s="51" t="s">
        <v>191</v>
      </c>
      <c r="T241" s="51">
        <v>201608</v>
      </c>
      <c r="U241" s="51" t="s">
        <v>34</v>
      </c>
      <c r="V241" s="51">
        <v>0</v>
      </c>
      <c r="W241" s="6">
        <v>-263707.84000000003</v>
      </c>
      <c r="AA241" s="51" t="s">
        <v>35</v>
      </c>
      <c r="AB241" s="51" t="s">
        <v>59</v>
      </c>
      <c r="AD241" s="51" t="s">
        <v>434</v>
      </c>
      <c r="AE241" s="51" t="s">
        <v>60</v>
      </c>
      <c r="AG241" s="51" t="s">
        <v>100</v>
      </c>
      <c r="AH241" s="51" t="s">
        <v>105</v>
      </c>
    </row>
    <row r="242" spans="1:34" x14ac:dyDescent="0.3">
      <c r="A242" s="51" t="s">
        <v>30</v>
      </c>
      <c r="B242" s="51">
        <v>1</v>
      </c>
      <c r="C242" s="51">
        <v>21</v>
      </c>
      <c r="D242" s="51">
        <v>442</v>
      </c>
      <c r="E242" s="51" t="s">
        <v>194</v>
      </c>
      <c r="F242" s="51" t="s">
        <v>9</v>
      </c>
      <c r="G242" s="51" t="s">
        <v>190</v>
      </c>
      <c r="H242" s="51" t="s">
        <v>190</v>
      </c>
      <c r="I242" s="51" t="s">
        <v>100</v>
      </c>
      <c r="J242" s="51" t="s">
        <v>100</v>
      </c>
      <c r="K242" s="51" t="s">
        <v>100</v>
      </c>
      <c r="L242" s="51">
        <v>1</v>
      </c>
      <c r="M242" s="51" t="s">
        <v>102</v>
      </c>
      <c r="N242" s="51">
        <v>90</v>
      </c>
      <c r="P242" s="51" t="s">
        <v>100</v>
      </c>
      <c r="Q242" s="51" t="s">
        <v>191</v>
      </c>
      <c r="T242" s="51">
        <v>201608</v>
      </c>
      <c r="U242" s="51" t="s">
        <v>34</v>
      </c>
      <c r="V242" s="51">
        <v>0</v>
      </c>
      <c r="W242" s="6">
        <v>-7701.02</v>
      </c>
      <c r="AA242" s="51" t="s">
        <v>35</v>
      </c>
      <c r="AB242" s="51" t="s">
        <v>59</v>
      </c>
      <c r="AD242" s="51" t="s">
        <v>434</v>
      </c>
      <c r="AE242" s="51" t="s">
        <v>60</v>
      </c>
      <c r="AG242" s="51" t="s">
        <v>100</v>
      </c>
      <c r="AH242" s="51" t="s">
        <v>105</v>
      </c>
    </row>
    <row r="243" spans="1:34" x14ac:dyDescent="0.3">
      <c r="A243" s="51" t="s">
        <v>30</v>
      </c>
      <c r="B243" s="51">
        <v>1</v>
      </c>
      <c r="C243" s="51">
        <v>21</v>
      </c>
      <c r="D243" s="51">
        <v>442</v>
      </c>
      <c r="E243" s="51" t="s">
        <v>195</v>
      </c>
      <c r="F243" s="51" t="s">
        <v>10</v>
      </c>
      <c r="G243" s="51" t="s">
        <v>190</v>
      </c>
      <c r="H243" s="51" t="s">
        <v>190</v>
      </c>
      <c r="I243" s="51" t="s">
        <v>100</v>
      </c>
      <c r="J243" s="51" t="s">
        <v>100</v>
      </c>
      <c r="K243" s="51" t="s">
        <v>100</v>
      </c>
      <c r="L243" s="51">
        <v>1</v>
      </c>
      <c r="M243" s="51" t="s">
        <v>102</v>
      </c>
      <c r="N243" s="51">
        <v>90</v>
      </c>
      <c r="P243" s="51" t="s">
        <v>100</v>
      </c>
      <c r="Q243" s="51" t="s">
        <v>191</v>
      </c>
      <c r="T243" s="51">
        <v>201608</v>
      </c>
      <c r="U243" s="51" t="s">
        <v>34</v>
      </c>
      <c r="V243" s="51">
        <v>0</v>
      </c>
      <c r="W243" s="6">
        <v>-740430.37</v>
      </c>
      <c r="AA243" s="51" t="s">
        <v>35</v>
      </c>
      <c r="AB243" s="51" t="s">
        <v>59</v>
      </c>
      <c r="AD243" s="51" t="s">
        <v>434</v>
      </c>
      <c r="AE243" s="51" t="s">
        <v>60</v>
      </c>
      <c r="AG243" s="51" t="s">
        <v>100</v>
      </c>
      <c r="AH243" s="51" t="s">
        <v>105</v>
      </c>
    </row>
    <row r="244" spans="1:34" x14ac:dyDescent="0.3">
      <c r="A244" s="51" t="s">
        <v>30</v>
      </c>
      <c r="B244" s="51">
        <v>1</v>
      </c>
      <c r="C244" s="51">
        <v>21</v>
      </c>
      <c r="D244" s="51">
        <v>442</v>
      </c>
      <c r="E244" s="51" t="s">
        <v>196</v>
      </c>
      <c r="F244" s="51" t="s">
        <v>11</v>
      </c>
      <c r="G244" s="51" t="s">
        <v>190</v>
      </c>
      <c r="H244" s="51" t="s">
        <v>190</v>
      </c>
      <c r="I244" s="51" t="s">
        <v>100</v>
      </c>
      <c r="J244" s="51" t="s">
        <v>100</v>
      </c>
      <c r="K244" s="51" t="s">
        <v>100</v>
      </c>
      <c r="L244" s="51">
        <v>1</v>
      </c>
      <c r="M244" s="51" t="s">
        <v>102</v>
      </c>
      <c r="N244" s="51">
        <v>90</v>
      </c>
      <c r="P244" s="51" t="s">
        <v>100</v>
      </c>
      <c r="Q244" s="51" t="s">
        <v>191</v>
      </c>
      <c r="T244" s="51">
        <v>201608</v>
      </c>
      <c r="U244" s="51" t="s">
        <v>34</v>
      </c>
      <c r="V244" s="51">
        <v>0</v>
      </c>
      <c r="W244" s="6">
        <v>-73685.789999999994</v>
      </c>
      <c r="AA244" s="51" t="s">
        <v>35</v>
      </c>
      <c r="AB244" s="51" t="s">
        <v>59</v>
      </c>
      <c r="AD244" s="51" t="s">
        <v>434</v>
      </c>
      <c r="AE244" s="51" t="s">
        <v>60</v>
      </c>
      <c r="AG244" s="51" t="s">
        <v>100</v>
      </c>
      <c r="AH244" s="51" t="s">
        <v>105</v>
      </c>
    </row>
    <row r="245" spans="1:34" x14ac:dyDescent="0.3">
      <c r="A245" s="51" t="s">
        <v>30</v>
      </c>
      <c r="B245" s="51">
        <v>1</v>
      </c>
      <c r="C245" s="51">
        <v>21</v>
      </c>
      <c r="D245" s="51">
        <v>442</v>
      </c>
      <c r="E245" s="51" t="s">
        <v>197</v>
      </c>
      <c r="F245" s="51" t="s">
        <v>12</v>
      </c>
      <c r="G245" s="51" t="s">
        <v>190</v>
      </c>
      <c r="H245" s="51" t="s">
        <v>190</v>
      </c>
      <c r="I245" s="51" t="s">
        <v>100</v>
      </c>
      <c r="J245" s="51" t="s">
        <v>100</v>
      </c>
      <c r="K245" s="51" t="s">
        <v>100</v>
      </c>
      <c r="L245" s="51">
        <v>1</v>
      </c>
      <c r="M245" s="51" t="s">
        <v>102</v>
      </c>
      <c r="N245" s="51">
        <v>90</v>
      </c>
      <c r="P245" s="51" t="s">
        <v>100</v>
      </c>
      <c r="Q245" s="51" t="s">
        <v>191</v>
      </c>
      <c r="T245" s="51">
        <v>201608</v>
      </c>
      <c r="U245" s="51" t="s">
        <v>34</v>
      </c>
      <c r="V245" s="51">
        <v>0</v>
      </c>
      <c r="W245" s="6">
        <v>-223602.74</v>
      </c>
      <c r="AA245" s="51" t="s">
        <v>35</v>
      </c>
      <c r="AB245" s="51" t="s">
        <v>59</v>
      </c>
      <c r="AD245" s="51" t="s">
        <v>434</v>
      </c>
      <c r="AE245" s="51" t="s">
        <v>60</v>
      </c>
      <c r="AG245" s="51" t="s">
        <v>100</v>
      </c>
      <c r="AH245" s="51" t="s">
        <v>105</v>
      </c>
    </row>
    <row r="246" spans="1:34" x14ac:dyDescent="0.3">
      <c r="A246" s="51" t="s">
        <v>30</v>
      </c>
      <c r="B246" s="51">
        <v>1</v>
      </c>
      <c r="C246" s="51">
        <v>21</v>
      </c>
      <c r="D246" s="51">
        <v>442</v>
      </c>
      <c r="E246" s="51" t="s">
        <v>198</v>
      </c>
      <c r="F246" s="51" t="s">
        <v>13</v>
      </c>
      <c r="G246" s="51" t="s">
        <v>190</v>
      </c>
      <c r="H246" s="51" t="s">
        <v>190</v>
      </c>
      <c r="I246" s="51" t="s">
        <v>100</v>
      </c>
      <c r="J246" s="51" t="s">
        <v>100</v>
      </c>
      <c r="K246" s="51" t="s">
        <v>100</v>
      </c>
      <c r="L246" s="51">
        <v>1</v>
      </c>
      <c r="M246" s="51" t="s">
        <v>102</v>
      </c>
      <c r="N246" s="51">
        <v>90</v>
      </c>
      <c r="P246" s="51" t="s">
        <v>100</v>
      </c>
      <c r="Q246" s="51" t="s">
        <v>191</v>
      </c>
      <c r="T246" s="51">
        <v>201608</v>
      </c>
      <c r="U246" s="51" t="s">
        <v>34</v>
      </c>
      <c r="V246" s="51">
        <v>0</v>
      </c>
      <c r="W246" s="6">
        <v>-69626.899999999994</v>
      </c>
      <c r="AA246" s="51" t="s">
        <v>35</v>
      </c>
      <c r="AB246" s="51" t="s">
        <v>59</v>
      </c>
      <c r="AD246" s="51" t="s">
        <v>434</v>
      </c>
      <c r="AE246" s="51" t="s">
        <v>60</v>
      </c>
      <c r="AG246" s="51" t="s">
        <v>100</v>
      </c>
      <c r="AH246" s="51" t="s">
        <v>105</v>
      </c>
    </row>
    <row r="247" spans="1:34" x14ac:dyDescent="0.3">
      <c r="A247" s="51" t="s">
        <v>30</v>
      </c>
      <c r="B247" s="51">
        <v>1</v>
      </c>
      <c r="C247" s="51">
        <v>23</v>
      </c>
      <c r="D247" s="51">
        <v>440</v>
      </c>
      <c r="E247" s="51" t="s">
        <v>189</v>
      </c>
      <c r="F247" s="51" t="s">
        <v>5</v>
      </c>
      <c r="G247" s="51" t="s">
        <v>190</v>
      </c>
      <c r="H247" s="51" t="s">
        <v>190</v>
      </c>
      <c r="I247" s="51" t="s">
        <v>100</v>
      </c>
      <c r="J247" s="51" t="s">
        <v>100</v>
      </c>
      <c r="K247" s="51" t="s">
        <v>100</v>
      </c>
      <c r="L247" s="51">
        <v>1</v>
      </c>
      <c r="M247" s="51" t="s">
        <v>102</v>
      </c>
      <c r="N247" s="51">
        <v>90</v>
      </c>
      <c r="P247" s="51" t="s">
        <v>100</v>
      </c>
      <c r="Q247" s="51" t="s">
        <v>191</v>
      </c>
      <c r="T247" s="51">
        <v>201608</v>
      </c>
      <c r="U247" s="51" t="s">
        <v>34</v>
      </c>
      <c r="V247" s="51">
        <v>0</v>
      </c>
      <c r="W247" s="6">
        <v>-87643.97</v>
      </c>
      <c r="AA247" s="51" t="s">
        <v>35</v>
      </c>
      <c r="AB247" s="51" t="s">
        <v>59</v>
      </c>
      <c r="AD247" s="51" t="s">
        <v>434</v>
      </c>
      <c r="AE247" s="51" t="s">
        <v>60</v>
      </c>
      <c r="AG247" s="51" t="s">
        <v>100</v>
      </c>
      <c r="AH247" s="51" t="s">
        <v>105</v>
      </c>
    </row>
    <row r="248" spans="1:34" x14ac:dyDescent="0.3">
      <c r="A248" s="51" t="s">
        <v>30</v>
      </c>
      <c r="B248" s="51">
        <v>1</v>
      </c>
      <c r="C248" s="51">
        <v>23</v>
      </c>
      <c r="D248" s="51">
        <v>442</v>
      </c>
      <c r="E248" s="51" t="s">
        <v>437</v>
      </c>
      <c r="F248" s="51" t="s">
        <v>7</v>
      </c>
      <c r="G248" s="51" t="s">
        <v>190</v>
      </c>
      <c r="H248" s="51" t="s">
        <v>190</v>
      </c>
      <c r="I248" s="51" t="s">
        <v>100</v>
      </c>
      <c r="J248" s="51" t="s">
        <v>100</v>
      </c>
      <c r="K248" s="51" t="s">
        <v>100</v>
      </c>
      <c r="L248" s="51">
        <v>1</v>
      </c>
      <c r="M248" s="51" t="s">
        <v>102</v>
      </c>
      <c r="N248" s="51">
        <v>90</v>
      </c>
      <c r="P248" s="51" t="s">
        <v>100</v>
      </c>
      <c r="Q248" s="51" t="s">
        <v>191</v>
      </c>
      <c r="T248" s="51">
        <v>201608</v>
      </c>
      <c r="U248" s="51" t="s">
        <v>34</v>
      </c>
      <c r="V248" s="51">
        <v>0</v>
      </c>
      <c r="W248" s="6">
        <v>-4147.79</v>
      </c>
      <c r="AA248" s="51" t="s">
        <v>35</v>
      </c>
      <c r="AB248" s="51" t="s">
        <v>59</v>
      </c>
      <c r="AD248" s="51" t="s">
        <v>434</v>
      </c>
      <c r="AE248" s="51" t="s">
        <v>60</v>
      </c>
      <c r="AG248" s="51" t="s">
        <v>100</v>
      </c>
      <c r="AH248" s="51" t="s">
        <v>105</v>
      </c>
    </row>
    <row r="249" spans="1:34" x14ac:dyDescent="0.3">
      <c r="A249" s="51" t="s">
        <v>30</v>
      </c>
      <c r="B249" s="51">
        <v>1</v>
      </c>
      <c r="C249" s="51">
        <v>23</v>
      </c>
      <c r="D249" s="51">
        <v>442</v>
      </c>
      <c r="E249" s="51" t="s">
        <v>193</v>
      </c>
      <c r="F249" s="51" t="s">
        <v>8</v>
      </c>
      <c r="G249" s="51" t="s">
        <v>190</v>
      </c>
      <c r="H249" s="51" t="s">
        <v>190</v>
      </c>
      <c r="I249" s="51" t="s">
        <v>100</v>
      </c>
      <c r="J249" s="51" t="s">
        <v>100</v>
      </c>
      <c r="K249" s="51" t="s">
        <v>100</v>
      </c>
      <c r="L249" s="51">
        <v>1</v>
      </c>
      <c r="M249" s="51" t="s">
        <v>102</v>
      </c>
      <c r="N249" s="51">
        <v>90</v>
      </c>
      <c r="P249" s="51" t="s">
        <v>100</v>
      </c>
      <c r="Q249" s="51" t="s">
        <v>191</v>
      </c>
      <c r="T249" s="51">
        <v>201608</v>
      </c>
      <c r="U249" s="51" t="s">
        <v>34</v>
      </c>
      <c r="V249" s="51">
        <v>0</v>
      </c>
      <c r="W249" s="6">
        <v>-18439.78</v>
      </c>
      <c r="AA249" s="51" t="s">
        <v>35</v>
      </c>
      <c r="AB249" s="51" t="s">
        <v>59</v>
      </c>
      <c r="AD249" s="51" t="s">
        <v>434</v>
      </c>
      <c r="AE249" s="51" t="s">
        <v>60</v>
      </c>
      <c r="AG249" s="51" t="s">
        <v>100</v>
      </c>
      <c r="AH249" s="51" t="s">
        <v>105</v>
      </c>
    </row>
    <row r="250" spans="1:34" x14ac:dyDescent="0.3">
      <c r="A250" s="51" t="s">
        <v>30</v>
      </c>
      <c r="B250" s="51">
        <v>1</v>
      </c>
      <c r="C250" s="51">
        <v>23</v>
      </c>
      <c r="D250" s="51">
        <v>442</v>
      </c>
      <c r="E250" s="51" t="s">
        <v>194</v>
      </c>
      <c r="F250" s="51" t="s">
        <v>9</v>
      </c>
      <c r="G250" s="51" t="s">
        <v>190</v>
      </c>
      <c r="H250" s="51" t="s">
        <v>190</v>
      </c>
      <c r="I250" s="51" t="s">
        <v>100</v>
      </c>
      <c r="J250" s="51" t="s">
        <v>100</v>
      </c>
      <c r="K250" s="51" t="s">
        <v>100</v>
      </c>
      <c r="L250" s="51">
        <v>1</v>
      </c>
      <c r="M250" s="51" t="s">
        <v>102</v>
      </c>
      <c r="N250" s="51">
        <v>90</v>
      </c>
      <c r="P250" s="51" t="s">
        <v>100</v>
      </c>
      <c r="Q250" s="51" t="s">
        <v>191</v>
      </c>
      <c r="T250" s="51">
        <v>201608</v>
      </c>
      <c r="U250" s="51" t="s">
        <v>34</v>
      </c>
      <c r="V250" s="51">
        <v>0</v>
      </c>
      <c r="W250" s="6">
        <v>-487.82</v>
      </c>
      <c r="AA250" s="51" t="s">
        <v>35</v>
      </c>
      <c r="AB250" s="51" t="s">
        <v>59</v>
      </c>
      <c r="AD250" s="51" t="s">
        <v>434</v>
      </c>
      <c r="AE250" s="51" t="s">
        <v>60</v>
      </c>
      <c r="AG250" s="51" t="s">
        <v>100</v>
      </c>
      <c r="AH250" s="51" t="s">
        <v>105</v>
      </c>
    </row>
    <row r="251" spans="1:34" x14ac:dyDescent="0.3">
      <c r="A251" s="51" t="s">
        <v>30</v>
      </c>
      <c r="B251" s="51">
        <v>1</v>
      </c>
      <c r="C251" s="51">
        <v>23</v>
      </c>
      <c r="D251" s="51">
        <v>442</v>
      </c>
      <c r="E251" s="51" t="s">
        <v>195</v>
      </c>
      <c r="F251" s="51" t="s">
        <v>10</v>
      </c>
      <c r="G251" s="51" t="s">
        <v>190</v>
      </c>
      <c r="H251" s="51" t="s">
        <v>190</v>
      </c>
      <c r="I251" s="51" t="s">
        <v>100</v>
      </c>
      <c r="J251" s="51" t="s">
        <v>100</v>
      </c>
      <c r="K251" s="51" t="s">
        <v>100</v>
      </c>
      <c r="L251" s="51">
        <v>1</v>
      </c>
      <c r="M251" s="51" t="s">
        <v>102</v>
      </c>
      <c r="N251" s="51">
        <v>90</v>
      </c>
      <c r="P251" s="51" t="s">
        <v>100</v>
      </c>
      <c r="Q251" s="51" t="s">
        <v>191</v>
      </c>
      <c r="T251" s="51">
        <v>201608</v>
      </c>
      <c r="U251" s="51" t="s">
        <v>34</v>
      </c>
      <c r="V251" s="51">
        <v>0</v>
      </c>
      <c r="W251" s="6">
        <v>-24888.66</v>
      </c>
      <c r="AA251" s="51" t="s">
        <v>35</v>
      </c>
      <c r="AB251" s="51" t="s">
        <v>59</v>
      </c>
      <c r="AD251" s="51" t="s">
        <v>434</v>
      </c>
      <c r="AE251" s="51" t="s">
        <v>60</v>
      </c>
      <c r="AG251" s="51" t="s">
        <v>100</v>
      </c>
      <c r="AH251" s="51" t="s">
        <v>105</v>
      </c>
    </row>
    <row r="252" spans="1:34" x14ac:dyDescent="0.3">
      <c r="A252" s="51" t="s">
        <v>30</v>
      </c>
      <c r="B252" s="51">
        <v>1</v>
      </c>
      <c r="C252" s="51">
        <v>23</v>
      </c>
      <c r="D252" s="51">
        <v>442</v>
      </c>
      <c r="E252" s="51" t="s">
        <v>196</v>
      </c>
      <c r="F252" s="51" t="s">
        <v>11</v>
      </c>
      <c r="G252" s="51" t="s">
        <v>190</v>
      </c>
      <c r="H252" s="51" t="s">
        <v>190</v>
      </c>
      <c r="I252" s="51" t="s">
        <v>100</v>
      </c>
      <c r="J252" s="51" t="s">
        <v>100</v>
      </c>
      <c r="K252" s="51" t="s">
        <v>100</v>
      </c>
      <c r="L252" s="51">
        <v>1</v>
      </c>
      <c r="M252" s="51" t="s">
        <v>102</v>
      </c>
      <c r="N252" s="51">
        <v>90</v>
      </c>
      <c r="P252" s="51" t="s">
        <v>100</v>
      </c>
      <c r="Q252" s="51" t="s">
        <v>191</v>
      </c>
      <c r="T252" s="51">
        <v>201608</v>
      </c>
      <c r="U252" s="51" t="s">
        <v>34</v>
      </c>
      <c r="V252" s="51">
        <v>0</v>
      </c>
      <c r="W252" s="6">
        <v>-7196.31</v>
      </c>
      <c r="AA252" s="51" t="s">
        <v>35</v>
      </c>
      <c r="AB252" s="51" t="s">
        <v>59</v>
      </c>
      <c r="AD252" s="51" t="s">
        <v>434</v>
      </c>
      <c r="AE252" s="51" t="s">
        <v>60</v>
      </c>
      <c r="AG252" s="51" t="s">
        <v>100</v>
      </c>
      <c r="AH252" s="51" t="s">
        <v>105</v>
      </c>
    </row>
    <row r="253" spans="1:34" x14ac:dyDescent="0.3">
      <c r="A253" s="51" t="s">
        <v>30</v>
      </c>
      <c r="B253" s="51">
        <v>1</v>
      </c>
      <c r="C253" s="51">
        <v>23</v>
      </c>
      <c r="D253" s="51">
        <v>442</v>
      </c>
      <c r="E253" s="51" t="s">
        <v>197</v>
      </c>
      <c r="F253" s="51" t="s">
        <v>12</v>
      </c>
      <c r="G253" s="51" t="s">
        <v>190</v>
      </c>
      <c r="H253" s="51" t="s">
        <v>190</v>
      </c>
      <c r="I253" s="51" t="s">
        <v>100</v>
      </c>
      <c r="J253" s="51" t="s">
        <v>100</v>
      </c>
      <c r="K253" s="51" t="s">
        <v>100</v>
      </c>
      <c r="L253" s="51">
        <v>1</v>
      </c>
      <c r="M253" s="51" t="s">
        <v>102</v>
      </c>
      <c r="N253" s="51">
        <v>90</v>
      </c>
      <c r="P253" s="51" t="s">
        <v>100</v>
      </c>
      <c r="Q253" s="51" t="s">
        <v>191</v>
      </c>
      <c r="T253" s="51">
        <v>201608</v>
      </c>
      <c r="U253" s="51" t="s">
        <v>34</v>
      </c>
      <c r="V253" s="51">
        <v>0</v>
      </c>
      <c r="W253" s="6">
        <v>-2527.46</v>
      </c>
      <c r="AA253" s="51" t="s">
        <v>35</v>
      </c>
      <c r="AB253" s="51" t="s">
        <v>59</v>
      </c>
      <c r="AD253" s="51" t="s">
        <v>434</v>
      </c>
      <c r="AE253" s="51" t="s">
        <v>60</v>
      </c>
      <c r="AG253" s="51" t="s">
        <v>100</v>
      </c>
      <c r="AH253" s="51" t="s">
        <v>105</v>
      </c>
    </row>
    <row r="254" spans="1:34" x14ac:dyDescent="0.3">
      <c r="A254" s="51" t="s">
        <v>30</v>
      </c>
      <c r="B254" s="51">
        <v>1</v>
      </c>
      <c r="C254" s="51">
        <v>23</v>
      </c>
      <c r="D254" s="51">
        <v>442</v>
      </c>
      <c r="E254" s="51" t="s">
        <v>198</v>
      </c>
      <c r="F254" s="51" t="s">
        <v>13</v>
      </c>
      <c r="G254" s="51" t="s">
        <v>190</v>
      </c>
      <c r="H254" s="51" t="s">
        <v>190</v>
      </c>
      <c r="I254" s="51" t="s">
        <v>100</v>
      </c>
      <c r="J254" s="51" t="s">
        <v>100</v>
      </c>
      <c r="K254" s="51" t="s">
        <v>100</v>
      </c>
      <c r="L254" s="51">
        <v>1</v>
      </c>
      <c r="M254" s="51" t="s">
        <v>102</v>
      </c>
      <c r="N254" s="51">
        <v>90</v>
      </c>
      <c r="P254" s="51" t="s">
        <v>100</v>
      </c>
      <c r="Q254" s="51" t="s">
        <v>191</v>
      </c>
      <c r="T254" s="51">
        <v>201608</v>
      </c>
      <c r="U254" s="51" t="s">
        <v>34</v>
      </c>
      <c r="V254" s="51">
        <v>0</v>
      </c>
      <c r="W254" s="6">
        <v>-13165.07</v>
      </c>
      <c r="AA254" s="51" t="s">
        <v>35</v>
      </c>
      <c r="AB254" s="51" t="s">
        <v>59</v>
      </c>
      <c r="AD254" s="51" t="s">
        <v>434</v>
      </c>
      <c r="AE254" s="51" t="s">
        <v>60</v>
      </c>
      <c r="AG254" s="51" t="s">
        <v>100</v>
      </c>
      <c r="AH254" s="51" t="s">
        <v>105</v>
      </c>
    </row>
    <row r="255" spans="1:34" x14ac:dyDescent="0.3">
      <c r="A255" s="51" t="s">
        <v>30</v>
      </c>
      <c r="B255" s="51">
        <v>1</v>
      </c>
      <c r="C255" s="51">
        <v>25</v>
      </c>
      <c r="D255" s="51">
        <v>440</v>
      </c>
      <c r="E255" s="51" t="s">
        <v>189</v>
      </c>
      <c r="F255" s="51" t="s">
        <v>5</v>
      </c>
      <c r="G255" s="51" t="s">
        <v>190</v>
      </c>
      <c r="H255" s="51" t="s">
        <v>190</v>
      </c>
      <c r="I255" s="51" t="s">
        <v>100</v>
      </c>
      <c r="J255" s="51" t="s">
        <v>100</v>
      </c>
      <c r="K255" s="51" t="s">
        <v>100</v>
      </c>
      <c r="L255" s="51">
        <v>1</v>
      </c>
      <c r="M255" s="51" t="s">
        <v>102</v>
      </c>
      <c r="N255" s="51">
        <v>90</v>
      </c>
      <c r="P255" s="51" t="s">
        <v>100</v>
      </c>
      <c r="Q255" s="51" t="s">
        <v>191</v>
      </c>
      <c r="T255" s="51">
        <v>201608</v>
      </c>
      <c r="U255" s="51" t="s">
        <v>34</v>
      </c>
      <c r="V255" s="51">
        <v>0</v>
      </c>
      <c r="W255" s="6">
        <v>-148454.76999999999</v>
      </c>
      <c r="AA255" s="51" t="s">
        <v>35</v>
      </c>
      <c r="AB255" s="51" t="s">
        <v>59</v>
      </c>
      <c r="AD255" s="51" t="s">
        <v>434</v>
      </c>
      <c r="AE255" s="51" t="s">
        <v>60</v>
      </c>
      <c r="AG255" s="51" t="s">
        <v>100</v>
      </c>
      <c r="AH255" s="51" t="s">
        <v>105</v>
      </c>
    </row>
    <row r="256" spans="1:34" x14ac:dyDescent="0.3">
      <c r="A256" s="51" t="s">
        <v>30</v>
      </c>
      <c r="B256" s="51">
        <v>1</v>
      </c>
      <c r="C256" s="51">
        <v>25</v>
      </c>
      <c r="D256" s="51">
        <v>442</v>
      </c>
      <c r="E256" s="51" t="s">
        <v>436</v>
      </c>
      <c r="F256" s="51" t="s">
        <v>6</v>
      </c>
      <c r="G256" s="51" t="s">
        <v>190</v>
      </c>
      <c r="H256" s="51" t="s">
        <v>190</v>
      </c>
      <c r="I256" s="51" t="s">
        <v>100</v>
      </c>
      <c r="J256" s="51" t="s">
        <v>100</v>
      </c>
      <c r="K256" s="51" t="s">
        <v>100</v>
      </c>
      <c r="L256" s="51">
        <v>1</v>
      </c>
      <c r="M256" s="51" t="s">
        <v>102</v>
      </c>
      <c r="N256" s="51">
        <v>90</v>
      </c>
      <c r="P256" s="51" t="s">
        <v>100</v>
      </c>
      <c r="Q256" s="51" t="s">
        <v>191</v>
      </c>
      <c r="T256" s="51">
        <v>201608</v>
      </c>
      <c r="U256" s="51" t="s">
        <v>34</v>
      </c>
      <c r="V256" s="51">
        <v>0</v>
      </c>
      <c r="W256" s="6">
        <v>-7051.61</v>
      </c>
      <c r="AA256" s="51" t="s">
        <v>35</v>
      </c>
      <c r="AB256" s="51" t="s">
        <v>59</v>
      </c>
      <c r="AD256" s="51" t="s">
        <v>434</v>
      </c>
      <c r="AE256" s="51" t="s">
        <v>60</v>
      </c>
      <c r="AG256" s="51" t="s">
        <v>100</v>
      </c>
      <c r="AH256" s="51" t="s">
        <v>105</v>
      </c>
    </row>
    <row r="257" spans="1:34" x14ac:dyDescent="0.3">
      <c r="A257" s="51" t="s">
        <v>30</v>
      </c>
      <c r="B257" s="51">
        <v>1</v>
      </c>
      <c r="C257" s="51">
        <v>25</v>
      </c>
      <c r="D257" s="51">
        <v>442</v>
      </c>
      <c r="E257" s="51" t="s">
        <v>193</v>
      </c>
      <c r="F257" s="51" t="s">
        <v>8</v>
      </c>
      <c r="G257" s="51" t="s">
        <v>190</v>
      </c>
      <c r="H257" s="51" t="s">
        <v>190</v>
      </c>
      <c r="I257" s="51" t="s">
        <v>100</v>
      </c>
      <c r="J257" s="51" t="s">
        <v>100</v>
      </c>
      <c r="K257" s="51" t="s">
        <v>100</v>
      </c>
      <c r="L257" s="51">
        <v>1</v>
      </c>
      <c r="M257" s="51" t="s">
        <v>102</v>
      </c>
      <c r="N257" s="51">
        <v>90</v>
      </c>
      <c r="P257" s="51" t="s">
        <v>100</v>
      </c>
      <c r="Q257" s="51" t="s">
        <v>191</v>
      </c>
      <c r="T257" s="51">
        <v>201608</v>
      </c>
      <c r="U257" s="51" t="s">
        <v>34</v>
      </c>
      <c r="V257" s="51">
        <v>0</v>
      </c>
      <c r="W257" s="6">
        <v>-25165.54</v>
      </c>
      <c r="AA257" s="51" t="s">
        <v>35</v>
      </c>
      <c r="AB257" s="51" t="s">
        <v>59</v>
      </c>
      <c r="AD257" s="51" t="s">
        <v>434</v>
      </c>
      <c r="AE257" s="51" t="s">
        <v>60</v>
      </c>
      <c r="AG257" s="51" t="s">
        <v>100</v>
      </c>
      <c r="AH257" s="51" t="s">
        <v>105</v>
      </c>
    </row>
    <row r="258" spans="1:34" x14ac:dyDescent="0.3">
      <c r="A258" s="51" t="s">
        <v>30</v>
      </c>
      <c r="B258" s="51">
        <v>1</v>
      </c>
      <c r="C258" s="51">
        <v>25</v>
      </c>
      <c r="D258" s="51">
        <v>442</v>
      </c>
      <c r="E258" s="51" t="s">
        <v>194</v>
      </c>
      <c r="F258" s="51" t="s">
        <v>9</v>
      </c>
      <c r="G258" s="51" t="s">
        <v>190</v>
      </c>
      <c r="H258" s="51" t="s">
        <v>190</v>
      </c>
      <c r="I258" s="51" t="s">
        <v>100</v>
      </c>
      <c r="J258" s="51" t="s">
        <v>100</v>
      </c>
      <c r="K258" s="51" t="s">
        <v>100</v>
      </c>
      <c r="L258" s="51">
        <v>1</v>
      </c>
      <c r="M258" s="51" t="s">
        <v>102</v>
      </c>
      <c r="N258" s="51">
        <v>90</v>
      </c>
      <c r="P258" s="51" t="s">
        <v>100</v>
      </c>
      <c r="Q258" s="51" t="s">
        <v>191</v>
      </c>
      <c r="T258" s="51">
        <v>201608</v>
      </c>
      <c r="U258" s="51" t="s">
        <v>34</v>
      </c>
      <c r="V258" s="51">
        <v>0</v>
      </c>
      <c r="W258" s="6">
        <v>-519.1</v>
      </c>
      <c r="AA258" s="51" t="s">
        <v>35</v>
      </c>
      <c r="AB258" s="51" t="s">
        <v>59</v>
      </c>
      <c r="AD258" s="51" t="s">
        <v>434</v>
      </c>
      <c r="AE258" s="51" t="s">
        <v>60</v>
      </c>
      <c r="AG258" s="51" t="s">
        <v>100</v>
      </c>
      <c r="AH258" s="51" t="s">
        <v>105</v>
      </c>
    </row>
    <row r="259" spans="1:34" x14ac:dyDescent="0.3">
      <c r="A259" s="51" t="s">
        <v>30</v>
      </c>
      <c r="B259" s="51">
        <v>1</v>
      </c>
      <c r="C259" s="51">
        <v>25</v>
      </c>
      <c r="D259" s="51">
        <v>442</v>
      </c>
      <c r="E259" s="51" t="s">
        <v>195</v>
      </c>
      <c r="F259" s="51" t="s">
        <v>10</v>
      </c>
      <c r="G259" s="51" t="s">
        <v>190</v>
      </c>
      <c r="H259" s="51" t="s">
        <v>190</v>
      </c>
      <c r="I259" s="51" t="s">
        <v>100</v>
      </c>
      <c r="J259" s="51" t="s">
        <v>100</v>
      </c>
      <c r="K259" s="51" t="s">
        <v>100</v>
      </c>
      <c r="L259" s="51">
        <v>1</v>
      </c>
      <c r="M259" s="51" t="s">
        <v>102</v>
      </c>
      <c r="N259" s="51">
        <v>90</v>
      </c>
      <c r="P259" s="51" t="s">
        <v>100</v>
      </c>
      <c r="Q259" s="51" t="s">
        <v>191</v>
      </c>
      <c r="T259" s="51">
        <v>201608</v>
      </c>
      <c r="U259" s="51" t="s">
        <v>34</v>
      </c>
      <c r="V259" s="51">
        <v>0</v>
      </c>
      <c r="W259" s="6">
        <v>-52555.83</v>
      </c>
      <c r="AA259" s="51" t="s">
        <v>35</v>
      </c>
      <c r="AB259" s="51" t="s">
        <v>59</v>
      </c>
      <c r="AD259" s="51" t="s">
        <v>434</v>
      </c>
      <c r="AE259" s="51" t="s">
        <v>60</v>
      </c>
      <c r="AG259" s="51" t="s">
        <v>100</v>
      </c>
      <c r="AH259" s="51" t="s">
        <v>105</v>
      </c>
    </row>
    <row r="260" spans="1:34" x14ac:dyDescent="0.3">
      <c r="A260" s="51" t="s">
        <v>30</v>
      </c>
      <c r="B260" s="51">
        <v>1</v>
      </c>
      <c r="C260" s="51">
        <v>25</v>
      </c>
      <c r="D260" s="51">
        <v>442</v>
      </c>
      <c r="E260" s="51" t="s">
        <v>196</v>
      </c>
      <c r="F260" s="51" t="s">
        <v>11</v>
      </c>
      <c r="G260" s="51" t="s">
        <v>190</v>
      </c>
      <c r="H260" s="51" t="s">
        <v>190</v>
      </c>
      <c r="I260" s="51" t="s">
        <v>100</v>
      </c>
      <c r="J260" s="51" t="s">
        <v>100</v>
      </c>
      <c r="K260" s="51" t="s">
        <v>100</v>
      </c>
      <c r="L260" s="51">
        <v>1</v>
      </c>
      <c r="M260" s="51" t="s">
        <v>102</v>
      </c>
      <c r="N260" s="51">
        <v>90</v>
      </c>
      <c r="P260" s="51" t="s">
        <v>100</v>
      </c>
      <c r="Q260" s="51" t="s">
        <v>191</v>
      </c>
      <c r="T260" s="51">
        <v>201608</v>
      </c>
      <c r="U260" s="51" t="s">
        <v>34</v>
      </c>
      <c r="V260" s="51">
        <v>0</v>
      </c>
      <c r="W260" s="6">
        <v>-2506.27</v>
      </c>
      <c r="AA260" s="51" t="s">
        <v>35</v>
      </c>
      <c r="AB260" s="51" t="s">
        <v>59</v>
      </c>
      <c r="AD260" s="51" t="s">
        <v>434</v>
      </c>
      <c r="AE260" s="51" t="s">
        <v>60</v>
      </c>
      <c r="AG260" s="51" t="s">
        <v>100</v>
      </c>
      <c r="AH260" s="51" t="s">
        <v>105</v>
      </c>
    </row>
    <row r="261" spans="1:34" x14ac:dyDescent="0.3">
      <c r="A261" s="51" t="s">
        <v>30</v>
      </c>
      <c r="B261" s="51">
        <v>1</v>
      </c>
      <c r="C261" s="51">
        <v>25</v>
      </c>
      <c r="D261" s="51">
        <v>442</v>
      </c>
      <c r="E261" s="51" t="s">
        <v>197</v>
      </c>
      <c r="F261" s="51" t="s">
        <v>12</v>
      </c>
      <c r="G261" s="51" t="s">
        <v>190</v>
      </c>
      <c r="H261" s="51" t="s">
        <v>190</v>
      </c>
      <c r="I261" s="51" t="s">
        <v>100</v>
      </c>
      <c r="J261" s="51" t="s">
        <v>100</v>
      </c>
      <c r="K261" s="51" t="s">
        <v>100</v>
      </c>
      <c r="L261" s="51">
        <v>1</v>
      </c>
      <c r="M261" s="51" t="s">
        <v>102</v>
      </c>
      <c r="N261" s="51">
        <v>90</v>
      </c>
      <c r="P261" s="51" t="s">
        <v>100</v>
      </c>
      <c r="Q261" s="51" t="s">
        <v>191</v>
      </c>
      <c r="T261" s="51">
        <v>201608</v>
      </c>
      <c r="U261" s="51" t="s">
        <v>34</v>
      </c>
      <c r="V261" s="51">
        <v>0</v>
      </c>
      <c r="W261" s="6">
        <v>-5626.38</v>
      </c>
      <c r="AA261" s="51" t="s">
        <v>35</v>
      </c>
      <c r="AB261" s="51" t="s">
        <v>59</v>
      </c>
      <c r="AD261" s="51" t="s">
        <v>434</v>
      </c>
      <c r="AE261" s="51" t="s">
        <v>60</v>
      </c>
      <c r="AG261" s="51" t="s">
        <v>100</v>
      </c>
      <c r="AH261" s="51" t="s">
        <v>105</v>
      </c>
    </row>
    <row r="262" spans="1:34" x14ac:dyDescent="0.3">
      <c r="A262" s="51" t="s">
        <v>30</v>
      </c>
      <c r="B262" s="51">
        <v>1</v>
      </c>
      <c r="C262" s="51">
        <v>25</v>
      </c>
      <c r="D262" s="51">
        <v>442</v>
      </c>
      <c r="E262" s="51" t="s">
        <v>198</v>
      </c>
      <c r="F262" s="51" t="s">
        <v>13</v>
      </c>
      <c r="G262" s="51" t="s">
        <v>190</v>
      </c>
      <c r="H262" s="51" t="s">
        <v>190</v>
      </c>
      <c r="I262" s="51" t="s">
        <v>100</v>
      </c>
      <c r="J262" s="51" t="s">
        <v>100</v>
      </c>
      <c r="K262" s="51" t="s">
        <v>100</v>
      </c>
      <c r="L262" s="51">
        <v>1</v>
      </c>
      <c r="M262" s="51" t="s">
        <v>102</v>
      </c>
      <c r="N262" s="51">
        <v>90</v>
      </c>
      <c r="P262" s="51" t="s">
        <v>100</v>
      </c>
      <c r="Q262" s="51" t="s">
        <v>191</v>
      </c>
      <c r="T262" s="51">
        <v>201608</v>
      </c>
      <c r="U262" s="51" t="s">
        <v>34</v>
      </c>
      <c r="V262" s="51">
        <v>0</v>
      </c>
      <c r="W262" s="6">
        <v>-399.6</v>
      </c>
      <c r="AA262" s="51" t="s">
        <v>35</v>
      </c>
      <c r="AB262" s="51" t="s">
        <v>59</v>
      </c>
      <c r="AD262" s="51" t="s">
        <v>434</v>
      </c>
      <c r="AE262" s="51" t="s">
        <v>60</v>
      </c>
      <c r="AG262" s="51" t="s">
        <v>100</v>
      </c>
      <c r="AH262" s="51" t="s">
        <v>105</v>
      </c>
    </row>
    <row r="263" spans="1:34" x14ac:dyDescent="0.3">
      <c r="A263" s="51" t="s">
        <v>30</v>
      </c>
      <c r="B263" s="51">
        <v>1</v>
      </c>
      <c r="C263" s="51">
        <v>26</v>
      </c>
      <c r="D263" s="51">
        <v>440</v>
      </c>
      <c r="E263" s="51" t="s">
        <v>189</v>
      </c>
      <c r="F263" s="51" t="s">
        <v>5</v>
      </c>
      <c r="G263" s="51" t="s">
        <v>190</v>
      </c>
      <c r="H263" s="51" t="s">
        <v>190</v>
      </c>
      <c r="I263" s="51" t="s">
        <v>100</v>
      </c>
      <c r="J263" s="51" t="s">
        <v>100</v>
      </c>
      <c r="K263" s="51" t="s">
        <v>100</v>
      </c>
      <c r="L263" s="51">
        <v>1</v>
      </c>
      <c r="M263" s="51" t="s">
        <v>102</v>
      </c>
      <c r="N263" s="51">
        <v>90</v>
      </c>
      <c r="P263" s="51" t="s">
        <v>100</v>
      </c>
      <c r="Q263" s="51" t="s">
        <v>191</v>
      </c>
      <c r="T263" s="51">
        <v>201608</v>
      </c>
      <c r="U263" s="51" t="s">
        <v>34</v>
      </c>
      <c r="V263" s="51">
        <v>0</v>
      </c>
      <c r="W263" s="6">
        <v>-244800.21</v>
      </c>
      <c r="AA263" s="51" t="s">
        <v>35</v>
      </c>
      <c r="AB263" s="51" t="s">
        <v>59</v>
      </c>
      <c r="AD263" s="51" t="s">
        <v>434</v>
      </c>
      <c r="AE263" s="51" t="s">
        <v>60</v>
      </c>
      <c r="AG263" s="51" t="s">
        <v>100</v>
      </c>
      <c r="AH263" s="51" t="s">
        <v>105</v>
      </c>
    </row>
    <row r="264" spans="1:34" x14ac:dyDescent="0.3">
      <c r="A264" s="51" t="s">
        <v>30</v>
      </c>
      <c r="B264" s="51">
        <v>1</v>
      </c>
      <c r="C264" s="51">
        <v>26</v>
      </c>
      <c r="D264" s="51">
        <v>442</v>
      </c>
      <c r="E264" s="51" t="s">
        <v>193</v>
      </c>
      <c r="F264" s="51" t="s">
        <v>8</v>
      </c>
      <c r="G264" s="51" t="s">
        <v>190</v>
      </c>
      <c r="H264" s="51" t="s">
        <v>190</v>
      </c>
      <c r="I264" s="51" t="s">
        <v>100</v>
      </c>
      <c r="J264" s="51" t="s">
        <v>100</v>
      </c>
      <c r="K264" s="51" t="s">
        <v>100</v>
      </c>
      <c r="L264" s="51">
        <v>1</v>
      </c>
      <c r="M264" s="51" t="s">
        <v>102</v>
      </c>
      <c r="N264" s="51">
        <v>90</v>
      </c>
      <c r="P264" s="51" t="s">
        <v>100</v>
      </c>
      <c r="Q264" s="51" t="s">
        <v>191</v>
      </c>
      <c r="T264" s="51">
        <v>201608</v>
      </c>
      <c r="U264" s="51" t="s">
        <v>34</v>
      </c>
      <c r="V264" s="51">
        <v>0</v>
      </c>
      <c r="W264" s="6">
        <v>-29649.47</v>
      </c>
      <c r="AA264" s="51" t="s">
        <v>35</v>
      </c>
      <c r="AB264" s="51" t="s">
        <v>59</v>
      </c>
      <c r="AD264" s="51" t="s">
        <v>434</v>
      </c>
      <c r="AE264" s="51" t="s">
        <v>60</v>
      </c>
      <c r="AG264" s="51" t="s">
        <v>100</v>
      </c>
      <c r="AH264" s="51" t="s">
        <v>105</v>
      </c>
    </row>
    <row r="265" spans="1:34" x14ac:dyDescent="0.3">
      <c r="A265" s="51" t="s">
        <v>30</v>
      </c>
      <c r="B265" s="51">
        <v>1</v>
      </c>
      <c r="C265" s="51">
        <v>26</v>
      </c>
      <c r="D265" s="51">
        <v>442</v>
      </c>
      <c r="E265" s="51" t="s">
        <v>194</v>
      </c>
      <c r="F265" s="51" t="s">
        <v>9</v>
      </c>
      <c r="G265" s="51" t="s">
        <v>190</v>
      </c>
      <c r="H265" s="51" t="s">
        <v>190</v>
      </c>
      <c r="I265" s="51" t="s">
        <v>100</v>
      </c>
      <c r="J265" s="51" t="s">
        <v>100</v>
      </c>
      <c r="K265" s="51" t="s">
        <v>100</v>
      </c>
      <c r="L265" s="51">
        <v>1</v>
      </c>
      <c r="M265" s="51" t="s">
        <v>102</v>
      </c>
      <c r="N265" s="51">
        <v>90</v>
      </c>
      <c r="P265" s="51" t="s">
        <v>100</v>
      </c>
      <c r="Q265" s="51" t="s">
        <v>191</v>
      </c>
      <c r="T265" s="51">
        <v>201608</v>
      </c>
      <c r="U265" s="51" t="s">
        <v>34</v>
      </c>
      <c r="V265" s="51">
        <v>0</v>
      </c>
      <c r="W265" s="6">
        <v>-1171.4000000000001</v>
      </c>
      <c r="AA265" s="51" t="s">
        <v>35</v>
      </c>
      <c r="AB265" s="51" t="s">
        <v>59</v>
      </c>
      <c r="AD265" s="51" t="s">
        <v>434</v>
      </c>
      <c r="AE265" s="51" t="s">
        <v>60</v>
      </c>
      <c r="AG265" s="51" t="s">
        <v>100</v>
      </c>
      <c r="AH265" s="51" t="s">
        <v>105</v>
      </c>
    </row>
    <row r="266" spans="1:34" x14ac:dyDescent="0.3">
      <c r="A266" s="51" t="s">
        <v>30</v>
      </c>
      <c r="B266" s="51">
        <v>1</v>
      </c>
      <c r="C266" s="51">
        <v>26</v>
      </c>
      <c r="D266" s="51">
        <v>442</v>
      </c>
      <c r="E266" s="51" t="s">
        <v>195</v>
      </c>
      <c r="F266" s="51" t="s">
        <v>10</v>
      </c>
      <c r="G266" s="51" t="s">
        <v>190</v>
      </c>
      <c r="H266" s="51" t="s">
        <v>190</v>
      </c>
      <c r="I266" s="51" t="s">
        <v>100</v>
      </c>
      <c r="J266" s="51" t="s">
        <v>100</v>
      </c>
      <c r="K266" s="51" t="s">
        <v>100</v>
      </c>
      <c r="L266" s="51">
        <v>1</v>
      </c>
      <c r="M266" s="51" t="s">
        <v>102</v>
      </c>
      <c r="N266" s="51">
        <v>90</v>
      </c>
      <c r="P266" s="51" t="s">
        <v>100</v>
      </c>
      <c r="Q266" s="51" t="s">
        <v>191</v>
      </c>
      <c r="T266" s="51">
        <v>201608</v>
      </c>
      <c r="U266" s="51" t="s">
        <v>34</v>
      </c>
      <c r="V266" s="51">
        <v>0</v>
      </c>
      <c r="W266" s="6">
        <v>-40474.370000000003</v>
      </c>
      <c r="AA266" s="51" t="s">
        <v>35</v>
      </c>
      <c r="AB266" s="51" t="s">
        <v>59</v>
      </c>
      <c r="AD266" s="51" t="s">
        <v>434</v>
      </c>
      <c r="AE266" s="51" t="s">
        <v>60</v>
      </c>
      <c r="AG266" s="51" t="s">
        <v>100</v>
      </c>
      <c r="AH266" s="51" t="s">
        <v>105</v>
      </c>
    </row>
    <row r="267" spans="1:34" x14ac:dyDescent="0.3">
      <c r="A267" s="51" t="s">
        <v>30</v>
      </c>
      <c r="B267" s="51">
        <v>1</v>
      </c>
      <c r="C267" s="51">
        <v>26</v>
      </c>
      <c r="D267" s="51">
        <v>442</v>
      </c>
      <c r="E267" s="51" t="s">
        <v>196</v>
      </c>
      <c r="F267" s="51" t="s">
        <v>11</v>
      </c>
      <c r="G267" s="51" t="s">
        <v>190</v>
      </c>
      <c r="H267" s="51" t="s">
        <v>190</v>
      </c>
      <c r="I267" s="51" t="s">
        <v>100</v>
      </c>
      <c r="J267" s="51" t="s">
        <v>100</v>
      </c>
      <c r="K267" s="51" t="s">
        <v>100</v>
      </c>
      <c r="L267" s="51">
        <v>1</v>
      </c>
      <c r="M267" s="51" t="s">
        <v>102</v>
      </c>
      <c r="N267" s="51">
        <v>90</v>
      </c>
      <c r="P267" s="51" t="s">
        <v>100</v>
      </c>
      <c r="Q267" s="51" t="s">
        <v>191</v>
      </c>
      <c r="T267" s="51">
        <v>201608</v>
      </c>
      <c r="U267" s="51" t="s">
        <v>34</v>
      </c>
      <c r="V267" s="51">
        <v>0</v>
      </c>
      <c r="W267" s="6">
        <v>-3809.05</v>
      </c>
      <c r="AA267" s="51" t="s">
        <v>35</v>
      </c>
      <c r="AB267" s="51" t="s">
        <v>59</v>
      </c>
      <c r="AD267" s="51" t="s">
        <v>434</v>
      </c>
      <c r="AE267" s="51" t="s">
        <v>60</v>
      </c>
      <c r="AG267" s="51" t="s">
        <v>100</v>
      </c>
      <c r="AH267" s="51" t="s">
        <v>105</v>
      </c>
    </row>
    <row r="268" spans="1:34" x14ac:dyDescent="0.3">
      <c r="A268" s="51" t="s">
        <v>30</v>
      </c>
      <c r="B268" s="51">
        <v>1</v>
      </c>
      <c r="C268" s="51">
        <v>26</v>
      </c>
      <c r="D268" s="51">
        <v>442</v>
      </c>
      <c r="E268" s="51" t="s">
        <v>197</v>
      </c>
      <c r="F268" s="51" t="s">
        <v>12</v>
      </c>
      <c r="G268" s="51" t="s">
        <v>190</v>
      </c>
      <c r="H268" s="51" t="s">
        <v>190</v>
      </c>
      <c r="I268" s="51" t="s">
        <v>100</v>
      </c>
      <c r="J268" s="51" t="s">
        <v>100</v>
      </c>
      <c r="K268" s="51" t="s">
        <v>100</v>
      </c>
      <c r="L268" s="51">
        <v>1</v>
      </c>
      <c r="M268" s="51" t="s">
        <v>102</v>
      </c>
      <c r="N268" s="51">
        <v>90</v>
      </c>
      <c r="P268" s="51" t="s">
        <v>100</v>
      </c>
      <c r="Q268" s="51" t="s">
        <v>191</v>
      </c>
      <c r="T268" s="51">
        <v>201608</v>
      </c>
      <c r="U268" s="51" t="s">
        <v>34</v>
      </c>
      <c r="V268" s="51">
        <v>0</v>
      </c>
      <c r="W268" s="6">
        <v>-12044.19</v>
      </c>
      <c r="AA268" s="51" t="s">
        <v>35</v>
      </c>
      <c r="AB268" s="51" t="s">
        <v>59</v>
      </c>
      <c r="AD268" s="51" t="s">
        <v>434</v>
      </c>
      <c r="AE268" s="51" t="s">
        <v>60</v>
      </c>
      <c r="AG268" s="51" t="s">
        <v>100</v>
      </c>
      <c r="AH268" s="51" t="s">
        <v>105</v>
      </c>
    </row>
    <row r="269" spans="1:34" x14ac:dyDescent="0.3">
      <c r="A269" s="51" t="s">
        <v>30</v>
      </c>
      <c r="B269" s="51">
        <v>1</v>
      </c>
      <c r="C269" s="51">
        <v>26</v>
      </c>
      <c r="D269" s="51">
        <v>442</v>
      </c>
      <c r="E269" s="51" t="s">
        <v>198</v>
      </c>
      <c r="F269" s="51" t="s">
        <v>13</v>
      </c>
      <c r="G269" s="51" t="s">
        <v>190</v>
      </c>
      <c r="H269" s="51" t="s">
        <v>190</v>
      </c>
      <c r="I269" s="51" t="s">
        <v>100</v>
      </c>
      <c r="J269" s="51" t="s">
        <v>100</v>
      </c>
      <c r="K269" s="51" t="s">
        <v>100</v>
      </c>
      <c r="L269" s="51">
        <v>1</v>
      </c>
      <c r="M269" s="51" t="s">
        <v>102</v>
      </c>
      <c r="N269" s="51">
        <v>90</v>
      </c>
      <c r="P269" s="51" t="s">
        <v>100</v>
      </c>
      <c r="Q269" s="51" t="s">
        <v>191</v>
      </c>
      <c r="T269" s="51">
        <v>201608</v>
      </c>
      <c r="U269" s="51" t="s">
        <v>34</v>
      </c>
      <c r="V269" s="51">
        <v>0</v>
      </c>
      <c r="W269" s="6">
        <v>-8389.9500000000007</v>
      </c>
      <c r="AA269" s="51" t="s">
        <v>35</v>
      </c>
      <c r="AB269" s="51" t="s">
        <v>59</v>
      </c>
      <c r="AD269" s="51" t="s">
        <v>434</v>
      </c>
      <c r="AE269" s="51" t="s">
        <v>60</v>
      </c>
      <c r="AG269" s="51" t="s">
        <v>100</v>
      </c>
      <c r="AH269" s="51" t="s">
        <v>105</v>
      </c>
    </row>
    <row r="270" spans="1:34" x14ac:dyDescent="0.3">
      <c r="A270" s="51" t="s">
        <v>30</v>
      </c>
      <c r="B270" s="51">
        <v>1</v>
      </c>
      <c r="C270" s="51">
        <v>27</v>
      </c>
      <c r="D270" s="51">
        <v>440</v>
      </c>
      <c r="E270" s="51" t="s">
        <v>189</v>
      </c>
      <c r="F270" s="51" t="s">
        <v>5</v>
      </c>
      <c r="G270" s="51" t="s">
        <v>190</v>
      </c>
      <c r="H270" s="51" t="s">
        <v>190</v>
      </c>
      <c r="I270" s="51" t="s">
        <v>100</v>
      </c>
      <c r="J270" s="51" t="s">
        <v>100</v>
      </c>
      <c r="K270" s="51" t="s">
        <v>100</v>
      </c>
      <c r="L270" s="51">
        <v>1</v>
      </c>
      <c r="M270" s="51" t="s">
        <v>102</v>
      </c>
      <c r="N270" s="51">
        <v>90</v>
      </c>
      <c r="P270" s="51" t="s">
        <v>100</v>
      </c>
      <c r="Q270" s="51" t="s">
        <v>191</v>
      </c>
      <c r="T270" s="51">
        <v>201608</v>
      </c>
      <c r="U270" s="51" t="s">
        <v>34</v>
      </c>
      <c r="V270" s="51">
        <v>0</v>
      </c>
      <c r="W270" s="6">
        <v>-51713.71</v>
      </c>
      <c r="AA270" s="51" t="s">
        <v>35</v>
      </c>
      <c r="AB270" s="51" t="s">
        <v>59</v>
      </c>
      <c r="AD270" s="51" t="s">
        <v>434</v>
      </c>
      <c r="AE270" s="51" t="s">
        <v>60</v>
      </c>
      <c r="AG270" s="51" t="s">
        <v>100</v>
      </c>
      <c r="AH270" s="51" t="s">
        <v>105</v>
      </c>
    </row>
    <row r="271" spans="1:34" x14ac:dyDescent="0.3">
      <c r="A271" s="51" t="s">
        <v>30</v>
      </c>
      <c r="B271" s="51">
        <v>1</v>
      </c>
      <c r="C271" s="51">
        <v>27</v>
      </c>
      <c r="D271" s="51">
        <v>442</v>
      </c>
      <c r="E271" s="51" t="s">
        <v>193</v>
      </c>
      <c r="F271" s="51" t="s">
        <v>8</v>
      </c>
      <c r="G271" s="51" t="s">
        <v>190</v>
      </c>
      <c r="H271" s="51" t="s">
        <v>190</v>
      </c>
      <c r="I271" s="51" t="s">
        <v>100</v>
      </c>
      <c r="J271" s="51" t="s">
        <v>100</v>
      </c>
      <c r="K271" s="51" t="s">
        <v>100</v>
      </c>
      <c r="L271" s="51">
        <v>1</v>
      </c>
      <c r="M271" s="51" t="s">
        <v>102</v>
      </c>
      <c r="N271" s="51">
        <v>90</v>
      </c>
      <c r="P271" s="51" t="s">
        <v>100</v>
      </c>
      <c r="Q271" s="51" t="s">
        <v>191</v>
      </c>
      <c r="T271" s="51">
        <v>201608</v>
      </c>
      <c r="U271" s="51" t="s">
        <v>34</v>
      </c>
      <c r="V271" s="51">
        <v>0</v>
      </c>
      <c r="W271" s="6">
        <v>-15936.82</v>
      </c>
      <c r="AA271" s="51" t="s">
        <v>35</v>
      </c>
      <c r="AB271" s="51" t="s">
        <v>59</v>
      </c>
      <c r="AD271" s="51" t="s">
        <v>434</v>
      </c>
      <c r="AE271" s="51" t="s">
        <v>60</v>
      </c>
      <c r="AG271" s="51" t="s">
        <v>100</v>
      </c>
      <c r="AH271" s="51" t="s">
        <v>105</v>
      </c>
    </row>
    <row r="272" spans="1:34" x14ac:dyDescent="0.3">
      <c r="A272" s="51" t="s">
        <v>30</v>
      </c>
      <c r="B272" s="51">
        <v>1</v>
      </c>
      <c r="C272" s="51">
        <v>27</v>
      </c>
      <c r="D272" s="51">
        <v>442</v>
      </c>
      <c r="E272" s="51" t="s">
        <v>194</v>
      </c>
      <c r="F272" s="51" t="s">
        <v>9</v>
      </c>
      <c r="G272" s="51" t="s">
        <v>190</v>
      </c>
      <c r="H272" s="51" t="s">
        <v>190</v>
      </c>
      <c r="I272" s="51" t="s">
        <v>100</v>
      </c>
      <c r="J272" s="51" t="s">
        <v>100</v>
      </c>
      <c r="K272" s="51" t="s">
        <v>100</v>
      </c>
      <c r="L272" s="51">
        <v>1</v>
      </c>
      <c r="M272" s="51" t="s">
        <v>102</v>
      </c>
      <c r="N272" s="51">
        <v>90</v>
      </c>
      <c r="P272" s="51" t="s">
        <v>100</v>
      </c>
      <c r="Q272" s="51" t="s">
        <v>191</v>
      </c>
      <c r="T272" s="51">
        <v>201608</v>
      </c>
      <c r="U272" s="51" t="s">
        <v>34</v>
      </c>
      <c r="V272" s="51">
        <v>0</v>
      </c>
      <c r="W272" s="6">
        <v>-192.74</v>
      </c>
      <c r="AA272" s="51" t="s">
        <v>35</v>
      </c>
      <c r="AB272" s="51" t="s">
        <v>59</v>
      </c>
      <c r="AD272" s="51" t="s">
        <v>434</v>
      </c>
      <c r="AE272" s="51" t="s">
        <v>60</v>
      </c>
      <c r="AG272" s="51" t="s">
        <v>100</v>
      </c>
      <c r="AH272" s="51" t="s">
        <v>105</v>
      </c>
    </row>
    <row r="273" spans="1:34" x14ac:dyDescent="0.3">
      <c r="A273" s="51" t="s">
        <v>30</v>
      </c>
      <c r="B273" s="51">
        <v>1</v>
      </c>
      <c r="C273" s="51">
        <v>27</v>
      </c>
      <c r="D273" s="51">
        <v>442</v>
      </c>
      <c r="E273" s="51" t="s">
        <v>195</v>
      </c>
      <c r="F273" s="51" t="s">
        <v>10</v>
      </c>
      <c r="G273" s="51" t="s">
        <v>190</v>
      </c>
      <c r="H273" s="51" t="s">
        <v>190</v>
      </c>
      <c r="I273" s="51" t="s">
        <v>100</v>
      </c>
      <c r="J273" s="51" t="s">
        <v>100</v>
      </c>
      <c r="K273" s="51" t="s">
        <v>100</v>
      </c>
      <c r="L273" s="51">
        <v>1</v>
      </c>
      <c r="M273" s="51" t="s">
        <v>102</v>
      </c>
      <c r="N273" s="51">
        <v>90</v>
      </c>
      <c r="P273" s="51" t="s">
        <v>100</v>
      </c>
      <c r="Q273" s="51" t="s">
        <v>191</v>
      </c>
      <c r="T273" s="51">
        <v>201608</v>
      </c>
      <c r="U273" s="51" t="s">
        <v>34</v>
      </c>
      <c r="V273" s="51">
        <v>0</v>
      </c>
      <c r="W273" s="6">
        <v>-10976.58</v>
      </c>
      <c r="AA273" s="51" t="s">
        <v>35</v>
      </c>
      <c r="AB273" s="51" t="s">
        <v>59</v>
      </c>
      <c r="AD273" s="51" t="s">
        <v>434</v>
      </c>
      <c r="AE273" s="51" t="s">
        <v>60</v>
      </c>
      <c r="AG273" s="51" t="s">
        <v>100</v>
      </c>
      <c r="AH273" s="51" t="s">
        <v>105</v>
      </c>
    </row>
    <row r="274" spans="1:34" x14ac:dyDescent="0.3">
      <c r="A274" s="51" t="s">
        <v>30</v>
      </c>
      <c r="B274" s="51">
        <v>1</v>
      </c>
      <c r="C274" s="51">
        <v>27</v>
      </c>
      <c r="D274" s="51">
        <v>442</v>
      </c>
      <c r="E274" s="51" t="s">
        <v>196</v>
      </c>
      <c r="F274" s="51" t="s">
        <v>11</v>
      </c>
      <c r="G274" s="51" t="s">
        <v>190</v>
      </c>
      <c r="H274" s="51" t="s">
        <v>190</v>
      </c>
      <c r="I274" s="51" t="s">
        <v>100</v>
      </c>
      <c r="J274" s="51" t="s">
        <v>100</v>
      </c>
      <c r="K274" s="51" t="s">
        <v>100</v>
      </c>
      <c r="L274" s="51">
        <v>1</v>
      </c>
      <c r="M274" s="51" t="s">
        <v>102</v>
      </c>
      <c r="N274" s="51">
        <v>90</v>
      </c>
      <c r="P274" s="51" t="s">
        <v>100</v>
      </c>
      <c r="Q274" s="51" t="s">
        <v>191</v>
      </c>
      <c r="T274" s="51">
        <v>201608</v>
      </c>
      <c r="U274" s="51" t="s">
        <v>34</v>
      </c>
      <c r="V274" s="51">
        <v>0</v>
      </c>
      <c r="W274" s="6">
        <v>-185.12</v>
      </c>
      <c r="AA274" s="51" t="s">
        <v>35</v>
      </c>
      <c r="AB274" s="51" t="s">
        <v>59</v>
      </c>
      <c r="AD274" s="51" t="s">
        <v>434</v>
      </c>
      <c r="AE274" s="51" t="s">
        <v>60</v>
      </c>
      <c r="AG274" s="51" t="s">
        <v>100</v>
      </c>
      <c r="AH274" s="51" t="s">
        <v>105</v>
      </c>
    </row>
    <row r="275" spans="1:34" x14ac:dyDescent="0.3">
      <c r="A275" s="51" t="s">
        <v>30</v>
      </c>
      <c r="B275" s="51">
        <v>1</v>
      </c>
      <c r="C275" s="51">
        <v>27</v>
      </c>
      <c r="D275" s="51">
        <v>442</v>
      </c>
      <c r="E275" s="51" t="s">
        <v>197</v>
      </c>
      <c r="F275" s="51" t="s">
        <v>12</v>
      </c>
      <c r="G275" s="51" t="s">
        <v>190</v>
      </c>
      <c r="H275" s="51" t="s">
        <v>190</v>
      </c>
      <c r="I275" s="51" t="s">
        <v>100</v>
      </c>
      <c r="J275" s="51" t="s">
        <v>100</v>
      </c>
      <c r="K275" s="51" t="s">
        <v>100</v>
      </c>
      <c r="L275" s="51">
        <v>1</v>
      </c>
      <c r="M275" s="51" t="s">
        <v>102</v>
      </c>
      <c r="N275" s="51">
        <v>90</v>
      </c>
      <c r="P275" s="51" t="s">
        <v>100</v>
      </c>
      <c r="Q275" s="51" t="s">
        <v>191</v>
      </c>
      <c r="T275" s="51">
        <v>201608</v>
      </c>
      <c r="U275" s="51" t="s">
        <v>34</v>
      </c>
      <c r="V275" s="51">
        <v>0</v>
      </c>
      <c r="W275" s="6">
        <v>-7562.7</v>
      </c>
      <c r="AA275" s="51" t="s">
        <v>35</v>
      </c>
      <c r="AB275" s="51" t="s">
        <v>59</v>
      </c>
      <c r="AD275" s="51" t="s">
        <v>434</v>
      </c>
      <c r="AE275" s="51" t="s">
        <v>60</v>
      </c>
      <c r="AG275" s="51" t="s">
        <v>100</v>
      </c>
      <c r="AH275" s="51" t="s">
        <v>105</v>
      </c>
    </row>
    <row r="276" spans="1:34" x14ac:dyDescent="0.3">
      <c r="A276" s="51" t="s">
        <v>30</v>
      </c>
      <c r="B276" s="51">
        <v>1</v>
      </c>
      <c r="C276" s="51">
        <v>28</v>
      </c>
      <c r="D276" s="51">
        <v>440</v>
      </c>
      <c r="E276" s="51" t="s">
        <v>189</v>
      </c>
      <c r="F276" s="51" t="s">
        <v>5</v>
      </c>
      <c r="G276" s="51" t="s">
        <v>190</v>
      </c>
      <c r="H276" s="51" t="s">
        <v>190</v>
      </c>
      <c r="I276" s="51" t="s">
        <v>100</v>
      </c>
      <c r="J276" s="51" t="s">
        <v>100</v>
      </c>
      <c r="K276" s="51" t="s">
        <v>100</v>
      </c>
      <c r="L276" s="51">
        <v>1</v>
      </c>
      <c r="M276" s="51" t="s">
        <v>102</v>
      </c>
      <c r="N276" s="51">
        <v>90</v>
      </c>
      <c r="P276" s="51" t="s">
        <v>100</v>
      </c>
      <c r="Q276" s="51" t="s">
        <v>191</v>
      </c>
      <c r="T276" s="51">
        <v>201608</v>
      </c>
      <c r="U276" s="51" t="s">
        <v>34</v>
      </c>
      <c r="V276" s="51">
        <v>0</v>
      </c>
      <c r="W276" s="6">
        <v>-75743.88</v>
      </c>
      <c r="AA276" s="51" t="s">
        <v>35</v>
      </c>
      <c r="AB276" s="51" t="s">
        <v>59</v>
      </c>
      <c r="AD276" s="51" t="s">
        <v>434</v>
      </c>
      <c r="AE276" s="51" t="s">
        <v>60</v>
      </c>
      <c r="AG276" s="51" t="s">
        <v>100</v>
      </c>
      <c r="AH276" s="51" t="s">
        <v>105</v>
      </c>
    </row>
    <row r="277" spans="1:34" x14ac:dyDescent="0.3">
      <c r="A277" s="51" t="s">
        <v>30</v>
      </c>
      <c r="B277" s="51">
        <v>1</v>
      </c>
      <c r="C277" s="51">
        <v>28</v>
      </c>
      <c r="D277" s="51">
        <v>442</v>
      </c>
      <c r="E277" s="51" t="s">
        <v>437</v>
      </c>
      <c r="F277" s="51" t="s">
        <v>7</v>
      </c>
      <c r="G277" s="51" t="s">
        <v>190</v>
      </c>
      <c r="H277" s="51" t="s">
        <v>190</v>
      </c>
      <c r="I277" s="51" t="s">
        <v>100</v>
      </c>
      <c r="J277" s="51" t="s">
        <v>100</v>
      </c>
      <c r="K277" s="51" t="s">
        <v>100</v>
      </c>
      <c r="L277" s="51">
        <v>1</v>
      </c>
      <c r="M277" s="51" t="s">
        <v>102</v>
      </c>
      <c r="N277" s="51">
        <v>90</v>
      </c>
      <c r="P277" s="51" t="s">
        <v>100</v>
      </c>
      <c r="Q277" s="51" t="s">
        <v>191</v>
      </c>
      <c r="T277" s="51">
        <v>201608</v>
      </c>
      <c r="U277" s="51" t="s">
        <v>34</v>
      </c>
      <c r="V277" s="51">
        <v>0</v>
      </c>
      <c r="W277" s="6">
        <v>-5083.49</v>
      </c>
      <c r="AA277" s="51" t="s">
        <v>35</v>
      </c>
      <c r="AB277" s="51" t="s">
        <v>59</v>
      </c>
      <c r="AD277" s="51" t="s">
        <v>434</v>
      </c>
      <c r="AE277" s="51" t="s">
        <v>60</v>
      </c>
      <c r="AG277" s="51" t="s">
        <v>100</v>
      </c>
      <c r="AH277" s="51" t="s">
        <v>105</v>
      </c>
    </row>
    <row r="278" spans="1:34" x14ac:dyDescent="0.3">
      <c r="A278" s="51" t="s">
        <v>30</v>
      </c>
      <c r="B278" s="51">
        <v>1</v>
      </c>
      <c r="C278" s="51">
        <v>28</v>
      </c>
      <c r="D278" s="51">
        <v>442</v>
      </c>
      <c r="E278" s="51" t="s">
        <v>193</v>
      </c>
      <c r="F278" s="51" t="s">
        <v>8</v>
      </c>
      <c r="G278" s="51" t="s">
        <v>190</v>
      </c>
      <c r="H278" s="51" t="s">
        <v>190</v>
      </c>
      <c r="I278" s="51" t="s">
        <v>100</v>
      </c>
      <c r="J278" s="51" t="s">
        <v>100</v>
      </c>
      <c r="K278" s="51" t="s">
        <v>100</v>
      </c>
      <c r="L278" s="51">
        <v>1</v>
      </c>
      <c r="M278" s="51" t="s">
        <v>102</v>
      </c>
      <c r="N278" s="51">
        <v>90</v>
      </c>
      <c r="P278" s="51" t="s">
        <v>100</v>
      </c>
      <c r="Q278" s="51" t="s">
        <v>191</v>
      </c>
      <c r="T278" s="51">
        <v>201608</v>
      </c>
      <c r="U278" s="51" t="s">
        <v>34</v>
      </c>
      <c r="V278" s="51">
        <v>0</v>
      </c>
      <c r="W278" s="6">
        <v>-14672.27</v>
      </c>
      <c r="AA278" s="51" t="s">
        <v>35</v>
      </c>
      <c r="AB278" s="51" t="s">
        <v>59</v>
      </c>
      <c r="AD278" s="51" t="s">
        <v>434</v>
      </c>
      <c r="AE278" s="51" t="s">
        <v>60</v>
      </c>
      <c r="AG278" s="51" t="s">
        <v>100</v>
      </c>
      <c r="AH278" s="51" t="s">
        <v>105</v>
      </c>
    </row>
    <row r="279" spans="1:34" x14ac:dyDescent="0.3">
      <c r="A279" s="51" t="s">
        <v>30</v>
      </c>
      <c r="B279" s="51">
        <v>1</v>
      </c>
      <c r="C279" s="51">
        <v>28</v>
      </c>
      <c r="D279" s="51">
        <v>442</v>
      </c>
      <c r="E279" s="51" t="s">
        <v>194</v>
      </c>
      <c r="F279" s="51" t="s">
        <v>9</v>
      </c>
      <c r="G279" s="51" t="s">
        <v>190</v>
      </c>
      <c r="H279" s="51" t="s">
        <v>190</v>
      </c>
      <c r="I279" s="51" t="s">
        <v>100</v>
      </c>
      <c r="J279" s="51" t="s">
        <v>100</v>
      </c>
      <c r="K279" s="51" t="s">
        <v>100</v>
      </c>
      <c r="L279" s="51">
        <v>1</v>
      </c>
      <c r="M279" s="51" t="s">
        <v>102</v>
      </c>
      <c r="N279" s="51">
        <v>90</v>
      </c>
      <c r="P279" s="51" t="s">
        <v>100</v>
      </c>
      <c r="Q279" s="51" t="s">
        <v>191</v>
      </c>
      <c r="T279" s="51">
        <v>201608</v>
      </c>
      <c r="U279" s="51" t="s">
        <v>34</v>
      </c>
      <c r="V279" s="51">
        <v>0</v>
      </c>
      <c r="W279" s="6">
        <v>-279.67</v>
      </c>
      <c r="AA279" s="51" t="s">
        <v>35</v>
      </c>
      <c r="AB279" s="51" t="s">
        <v>59</v>
      </c>
      <c r="AD279" s="51" t="s">
        <v>434</v>
      </c>
      <c r="AE279" s="51" t="s">
        <v>60</v>
      </c>
      <c r="AG279" s="51" t="s">
        <v>100</v>
      </c>
      <c r="AH279" s="51" t="s">
        <v>105</v>
      </c>
    </row>
    <row r="280" spans="1:34" x14ac:dyDescent="0.3">
      <c r="A280" s="51" t="s">
        <v>30</v>
      </c>
      <c r="B280" s="51">
        <v>1</v>
      </c>
      <c r="C280" s="51">
        <v>28</v>
      </c>
      <c r="D280" s="51">
        <v>442</v>
      </c>
      <c r="E280" s="51" t="s">
        <v>195</v>
      </c>
      <c r="F280" s="51" t="s">
        <v>10</v>
      </c>
      <c r="G280" s="51" t="s">
        <v>190</v>
      </c>
      <c r="H280" s="51" t="s">
        <v>190</v>
      </c>
      <c r="I280" s="51" t="s">
        <v>100</v>
      </c>
      <c r="J280" s="51" t="s">
        <v>100</v>
      </c>
      <c r="K280" s="51" t="s">
        <v>100</v>
      </c>
      <c r="L280" s="51">
        <v>1</v>
      </c>
      <c r="M280" s="51" t="s">
        <v>102</v>
      </c>
      <c r="N280" s="51">
        <v>90</v>
      </c>
      <c r="P280" s="51" t="s">
        <v>100</v>
      </c>
      <c r="Q280" s="51" t="s">
        <v>191</v>
      </c>
      <c r="T280" s="51">
        <v>201608</v>
      </c>
      <c r="U280" s="51" t="s">
        <v>34</v>
      </c>
      <c r="V280" s="51">
        <v>0</v>
      </c>
      <c r="W280" s="6">
        <v>-11657.63</v>
      </c>
      <c r="AA280" s="51" t="s">
        <v>35</v>
      </c>
      <c r="AB280" s="51" t="s">
        <v>59</v>
      </c>
      <c r="AD280" s="51" t="s">
        <v>434</v>
      </c>
      <c r="AE280" s="51" t="s">
        <v>60</v>
      </c>
      <c r="AG280" s="51" t="s">
        <v>100</v>
      </c>
      <c r="AH280" s="51" t="s">
        <v>105</v>
      </c>
    </row>
    <row r="281" spans="1:34" x14ac:dyDescent="0.3">
      <c r="A281" s="51" t="s">
        <v>30</v>
      </c>
      <c r="B281" s="51">
        <v>1</v>
      </c>
      <c r="C281" s="51">
        <v>28</v>
      </c>
      <c r="D281" s="51">
        <v>442</v>
      </c>
      <c r="E281" s="51" t="s">
        <v>196</v>
      </c>
      <c r="F281" s="51" t="s">
        <v>11</v>
      </c>
      <c r="G281" s="51" t="s">
        <v>190</v>
      </c>
      <c r="H281" s="51" t="s">
        <v>190</v>
      </c>
      <c r="I281" s="51" t="s">
        <v>100</v>
      </c>
      <c r="J281" s="51" t="s">
        <v>100</v>
      </c>
      <c r="K281" s="51" t="s">
        <v>100</v>
      </c>
      <c r="L281" s="51">
        <v>1</v>
      </c>
      <c r="M281" s="51" t="s">
        <v>102</v>
      </c>
      <c r="N281" s="51">
        <v>90</v>
      </c>
      <c r="P281" s="51" t="s">
        <v>100</v>
      </c>
      <c r="Q281" s="51" t="s">
        <v>191</v>
      </c>
      <c r="T281" s="51">
        <v>201608</v>
      </c>
      <c r="U281" s="51" t="s">
        <v>34</v>
      </c>
      <c r="V281" s="51">
        <v>0</v>
      </c>
      <c r="W281" s="6">
        <v>-2744.45</v>
      </c>
      <c r="AA281" s="51" t="s">
        <v>35</v>
      </c>
      <c r="AB281" s="51" t="s">
        <v>59</v>
      </c>
      <c r="AD281" s="51" t="s">
        <v>434</v>
      </c>
      <c r="AE281" s="51" t="s">
        <v>60</v>
      </c>
      <c r="AG281" s="51" t="s">
        <v>100</v>
      </c>
      <c r="AH281" s="51" t="s">
        <v>105</v>
      </c>
    </row>
    <row r="282" spans="1:34" x14ac:dyDescent="0.3">
      <c r="A282" s="51" t="s">
        <v>30</v>
      </c>
      <c r="B282" s="51">
        <v>1</v>
      </c>
      <c r="C282" s="51">
        <v>28</v>
      </c>
      <c r="D282" s="51">
        <v>442</v>
      </c>
      <c r="E282" s="51" t="s">
        <v>197</v>
      </c>
      <c r="F282" s="51" t="s">
        <v>12</v>
      </c>
      <c r="G282" s="51" t="s">
        <v>190</v>
      </c>
      <c r="H282" s="51" t="s">
        <v>190</v>
      </c>
      <c r="I282" s="51" t="s">
        <v>100</v>
      </c>
      <c r="J282" s="51" t="s">
        <v>100</v>
      </c>
      <c r="K282" s="51" t="s">
        <v>100</v>
      </c>
      <c r="L282" s="51">
        <v>1</v>
      </c>
      <c r="M282" s="51" t="s">
        <v>102</v>
      </c>
      <c r="N282" s="51">
        <v>90</v>
      </c>
      <c r="P282" s="51" t="s">
        <v>100</v>
      </c>
      <c r="Q282" s="51" t="s">
        <v>191</v>
      </c>
      <c r="T282" s="51">
        <v>201608</v>
      </c>
      <c r="U282" s="51" t="s">
        <v>34</v>
      </c>
      <c r="V282" s="51">
        <v>0</v>
      </c>
      <c r="W282" s="6">
        <v>-7368.65</v>
      </c>
      <c r="AA282" s="51" t="s">
        <v>35</v>
      </c>
      <c r="AB282" s="51" t="s">
        <v>59</v>
      </c>
      <c r="AD282" s="51" t="s">
        <v>434</v>
      </c>
      <c r="AE282" s="51" t="s">
        <v>60</v>
      </c>
      <c r="AG282" s="51" t="s">
        <v>100</v>
      </c>
      <c r="AH282" s="51" t="s">
        <v>105</v>
      </c>
    </row>
    <row r="283" spans="1:34" x14ac:dyDescent="0.3">
      <c r="A283" s="51" t="s">
        <v>30</v>
      </c>
      <c r="B283" s="51">
        <v>1</v>
      </c>
      <c r="C283" s="51">
        <v>28</v>
      </c>
      <c r="D283" s="51">
        <v>442</v>
      </c>
      <c r="E283" s="51" t="s">
        <v>198</v>
      </c>
      <c r="F283" s="51" t="s">
        <v>13</v>
      </c>
      <c r="G283" s="51" t="s">
        <v>190</v>
      </c>
      <c r="H283" s="51" t="s">
        <v>190</v>
      </c>
      <c r="I283" s="51" t="s">
        <v>100</v>
      </c>
      <c r="J283" s="51" t="s">
        <v>100</v>
      </c>
      <c r="K283" s="51" t="s">
        <v>100</v>
      </c>
      <c r="L283" s="51">
        <v>1</v>
      </c>
      <c r="M283" s="51" t="s">
        <v>102</v>
      </c>
      <c r="N283" s="51">
        <v>90</v>
      </c>
      <c r="P283" s="51" t="s">
        <v>100</v>
      </c>
      <c r="Q283" s="51" t="s">
        <v>191</v>
      </c>
      <c r="T283" s="51">
        <v>201608</v>
      </c>
      <c r="U283" s="51" t="s">
        <v>34</v>
      </c>
      <c r="V283" s="51">
        <v>0</v>
      </c>
      <c r="W283" s="6">
        <v>-3214</v>
      </c>
      <c r="AA283" s="51" t="s">
        <v>35</v>
      </c>
      <c r="AB283" s="51" t="s">
        <v>59</v>
      </c>
      <c r="AD283" s="51" t="s">
        <v>434</v>
      </c>
      <c r="AE283" s="51" t="s">
        <v>60</v>
      </c>
      <c r="AG283" s="51" t="s">
        <v>100</v>
      </c>
      <c r="AH283" s="51" t="s">
        <v>105</v>
      </c>
    </row>
    <row r="284" spans="1:34" x14ac:dyDescent="0.3">
      <c r="A284" s="51" t="s">
        <v>30</v>
      </c>
      <c r="B284" s="51">
        <v>1</v>
      </c>
      <c r="C284" s="51" t="s">
        <v>199</v>
      </c>
      <c r="D284" s="51">
        <v>440</v>
      </c>
      <c r="E284" s="51" t="s">
        <v>189</v>
      </c>
      <c r="F284" s="51" t="s">
        <v>5</v>
      </c>
      <c r="G284" s="51" t="s">
        <v>190</v>
      </c>
      <c r="H284" s="51" t="s">
        <v>190</v>
      </c>
      <c r="I284" s="51" t="s">
        <v>100</v>
      </c>
      <c r="J284" s="51" t="s">
        <v>100</v>
      </c>
      <c r="K284" s="51" t="s">
        <v>100</v>
      </c>
      <c r="L284" s="51">
        <v>1</v>
      </c>
      <c r="M284" s="51" t="s">
        <v>102</v>
      </c>
      <c r="N284" s="51">
        <v>90</v>
      </c>
      <c r="P284" s="51" t="s">
        <v>100</v>
      </c>
      <c r="Q284" s="51" t="s">
        <v>191</v>
      </c>
      <c r="T284" s="51">
        <v>201608</v>
      </c>
      <c r="U284" s="51" t="s">
        <v>34</v>
      </c>
      <c r="V284" s="51">
        <v>0</v>
      </c>
      <c r="W284" s="6">
        <v>-54036.87</v>
      </c>
      <c r="AA284" s="51" t="s">
        <v>35</v>
      </c>
      <c r="AB284" s="51" t="s">
        <v>59</v>
      </c>
      <c r="AD284" s="51" t="s">
        <v>434</v>
      </c>
      <c r="AE284" s="51" t="s">
        <v>60</v>
      </c>
      <c r="AG284" s="51" t="s">
        <v>100</v>
      </c>
      <c r="AH284" s="51" t="s">
        <v>105</v>
      </c>
    </row>
    <row r="285" spans="1:34" x14ac:dyDescent="0.3">
      <c r="A285" s="51" t="s">
        <v>30</v>
      </c>
      <c r="B285" s="51">
        <v>1</v>
      </c>
      <c r="C285" s="51" t="s">
        <v>199</v>
      </c>
      <c r="D285" s="51">
        <v>442</v>
      </c>
      <c r="E285" s="51" t="s">
        <v>437</v>
      </c>
      <c r="F285" s="51" t="s">
        <v>7</v>
      </c>
      <c r="G285" s="51" t="s">
        <v>190</v>
      </c>
      <c r="H285" s="51" t="s">
        <v>190</v>
      </c>
      <c r="I285" s="51" t="s">
        <v>100</v>
      </c>
      <c r="J285" s="51" t="s">
        <v>100</v>
      </c>
      <c r="K285" s="51" t="s">
        <v>100</v>
      </c>
      <c r="L285" s="51">
        <v>1</v>
      </c>
      <c r="M285" s="51" t="s">
        <v>102</v>
      </c>
      <c r="N285" s="51">
        <v>90</v>
      </c>
      <c r="P285" s="51" t="s">
        <v>100</v>
      </c>
      <c r="Q285" s="51" t="s">
        <v>191</v>
      </c>
      <c r="T285" s="51">
        <v>201608</v>
      </c>
      <c r="U285" s="51" t="s">
        <v>34</v>
      </c>
      <c r="V285" s="51">
        <v>0</v>
      </c>
      <c r="W285" s="6">
        <v>-2921.87</v>
      </c>
      <c r="AA285" s="51" t="s">
        <v>35</v>
      </c>
      <c r="AB285" s="51" t="s">
        <v>59</v>
      </c>
      <c r="AD285" s="51" t="s">
        <v>434</v>
      </c>
      <c r="AE285" s="51" t="s">
        <v>60</v>
      </c>
      <c r="AG285" s="51" t="s">
        <v>100</v>
      </c>
      <c r="AH285" s="51" t="s">
        <v>105</v>
      </c>
    </row>
    <row r="286" spans="1:34" x14ac:dyDescent="0.3">
      <c r="A286" s="51" t="s">
        <v>30</v>
      </c>
      <c r="B286" s="51">
        <v>1</v>
      </c>
      <c r="C286" s="51" t="s">
        <v>199</v>
      </c>
      <c r="D286" s="51">
        <v>442</v>
      </c>
      <c r="E286" s="51" t="s">
        <v>193</v>
      </c>
      <c r="F286" s="51" t="s">
        <v>8</v>
      </c>
      <c r="G286" s="51" t="s">
        <v>190</v>
      </c>
      <c r="H286" s="51" t="s">
        <v>190</v>
      </c>
      <c r="I286" s="51" t="s">
        <v>100</v>
      </c>
      <c r="J286" s="51" t="s">
        <v>100</v>
      </c>
      <c r="K286" s="51" t="s">
        <v>100</v>
      </c>
      <c r="L286" s="51">
        <v>1</v>
      </c>
      <c r="M286" s="51" t="s">
        <v>102</v>
      </c>
      <c r="N286" s="51">
        <v>90</v>
      </c>
      <c r="P286" s="51" t="s">
        <v>100</v>
      </c>
      <c r="Q286" s="51" t="s">
        <v>191</v>
      </c>
      <c r="T286" s="51">
        <v>201608</v>
      </c>
      <c r="U286" s="51" t="s">
        <v>34</v>
      </c>
      <c r="V286" s="51">
        <v>0</v>
      </c>
      <c r="W286" s="6">
        <v>-16880.48</v>
      </c>
      <c r="AA286" s="51" t="s">
        <v>35</v>
      </c>
      <c r="AB286" s="51" t="s">
        <v>59</v>
      </c>
      <c r="AD286" s="51" t="s">
        <v>434</v>
      </c>
      <c r="AE286" s="51" t="s">
        <v>60</v>
      </c>
      <c r="AG286" s="51" t="s">
        <v>100</v>
      </c>
      <c r="AH286" s="51" t="s">
        <v>105</v>
      </c>
    </row>
    <row r="287" spans="1:34" x14ac:dyDescent="0.3">
      <c r="A287" s="51" t="s">
        <v>30</v>
      </c>
      <c r="B287" s="51">
        <v>1</v>
      </c>
      <c r="C287" s="51" t="s">
        <v>199</v>
      </c>
      <c r="D287" s="51">
        <v>442</v>
      </c>
      <c r="E287" s="51" t="s">
        <v>194</v>
      </c>
      <c r="F287" s="51" t="s">
        <v>9</v>
      </c>
      <c r="G287" s="51" t="s">
        <v>190</v>
      </c>
      <c r="H287" s="51" t="s">
        <v>190</v>
      </c>
      <c r="I287" s="51" t="s">
        <v>100</v>
      </c>
      <c r="J287" s="51" t="s">
        <v>100</v>
      </c>
      <c r="K287" s="51" t="s">
        <v>100</v>
      </c>
      <c r="L287" s="51">
        <v>1</v>
      </c>
      <c r="M287" s="51" t="s">
        <v>102</v>
      </c>
      <c r="N287" s="51">
        <v>90</v>
      </c>
      <c r="P287" s="51" t="s">
        <v>100</v>
      </c>
      <c r="Q287" s="51" t="s">
        <v>191</v>
      </c>
      <c r="T287" s="51">
        <v>201608</v>
      </c>
      <c r="U287" s="51" t="s">
        <v>34</v>
      </c>
      <c r="V287" s="51">
        <v>0</v>
      </c>
      <c r="W287" s="6">
        <v>-732.3</v>
      </c>
      <c r="AA287" s="51" t="s">
        <v>35</v>
      </c>
      <c r="AB287" s="51" t="s">
        <v>59</v>
      </c>
      <c r="AD287" s="51" t="s">
        <v>434</v>
      </c>
      <c r="AE287" s="51" t="s">
        <v>60</v>
      </c>
      <c r="AG287" s="51" t="s">
        <v>100</v>
      </c>
      <c r="AH287" s="51" t="s">
        <v>105</v>
      </c>
    </row>
    <row r="288" spans="1:34" x14ac:dyDescent="0.3">
      <c r="A288" s="51" t="s">
        <v>30</v>
      </c>
      <c r="B288" s="51">
        <v>1</v>
      </c>
      <c r="C288" s="51" t="s">
        <v>199</v>
      </c>
      <c r="D288" s="51">
        <v>442</v>
      </c>
      <c r="E288" s="51" t="s">
        <v>195</v>
      </c>
      <c r="F288" s="51" t="s">
        <v>10</v>
      </c>
      <c r="G288" s="51" t="s">
        <v>190</v>
      </c>
      <c r="H288" s="51" t="s">
        <v>190</v>
      </c>
      <c r="I288" s="51" t="s">
        <v>100</v>
      </c>
      <c r="J288" s="51" t="s">
        <v>100</v>
      </c>
      <c r="K288" s="51" t="s">
        <v>100</v>
      </c>
      <c r="L288" s="51">
        <v>1</v>
      </c>
      <c r="M288" s="51" t="s">
        <v>102</v>
      </c>
      <c r="N288" s="51">
        <v>90</v>
      </c>
      <c r="P288" s="51" t="s">
        <v>100</v>
      </c>
      <c r="Q288" s="51" t="s">
        <v>191</v>
      </c>
      <c r="T288" s="51">
        <v>201608</v>
      </c>
      <c r="U288" s="51" t="s">
        <v>34</v>
      </c>
      <c r="V288" s="51">
        <v>0</v>
      </c>
      <c r="W288" s="6">
        <v>-18965.03</v>
      </c>
      <c r="AA288" s="51" t="s">
        <v>35</v>
      </c>
      <c r="AB288" s="51" t="s">
        <v>59</v>
      </c>
      <c r="AD288" s="51" t="s">
        <v>434</v>
      </c>
      <c r="AE288" s="51" t="s">
        <v>60</v>
      </c>
      <c r="AG288" s="51" t="s">
        <v>100</v>
      </c>
      <c r="AH288" s="51" t="s">
        <v>105</v>
      </c>
    </row>
    <row r="289" spans="1:34" x14ac:dyDescent="0.3">
      <c r="A289" s="51" t="s">
        <v>30</v>
      </c>
      <c r="B289" s="51">
        <v>1</v>
      </c>
      <c r="C289" s="51" t="s">
        <v>199</v>
      </c>
      <c r="D289" s="51">
        <v>442</v>
      </c>
      <c r="E289" s="51" t="s">
        <v>196</v>
      </c>
      <c r="F289" s="51" t="s">
        <v>11</v>
      </c>
      <c r="G289" s="51" t="s">
        <v>190</v>
      </c>
      <c r="H289" s="51" t="s">
        <v>190</v>
      </c>
      <c r="I289" s="51" t="s">
        <v>100</v>
      </c>
      <c r="J289" s="51" t="s">
        <v>100</v>
      </c>
      <c r="K289" s="51" t="s">
        <v>100</v>
      </c>
      <c r="L289" s="51">
        <v>1</v>
      </c>
      <c r="M289" s="51" t="s">
        <v>102</v>
      </c>
      <c r="N289" s="51">
        <v>90</v>
      </c>
      <c r="P289" s="51" t="s">
        <v>100</v>
      </c>
      <c r="Q289" s="51" t="s">
        <v>191</v>
      </c>
      <c r="T289" s="51">
        <v>201608</v>
      </c>
      <c r="U289" s="51" t="s">
        <v>34</v>
      </c>
      <c r="V289" s="51">
        <v>0</v>
      </c>
      <c r="W289" s="6">
        <v>-2099.9</v>
      </c>
      <c r="AA289" s="51" t="s">
        <v>35</v>
      </c>
      <c r="AB289" s="51" t="s">
        <v>59</v>
      </c>
      <c r="AD289" s="51" t="s">
        <v>434</v>
      </c>
      <c r="AE289" s="51" t="s">
        <v>60</v>
      </c>
      <c r="AG289" s="51" t="s">
        <v>100</v>
      </c>
      <c r="AH289" s="51" t="s">
        <v>105</v>
      </c>
    </row>
    <row r="290" spans="1:34" x14ac:dyDescent="0.3">
      <c r="A290" s="51" t="s">
        <v>30</v>
      </c>
      <c r="B290" s="51">
        <v>1</v>
      </c>
      <c r="C290" s="51" t="s">
        <v>199</v>
      </c>
      <c r="D290" s="51">
        <v>442</v>
      </c>
      <c r="E290" s="51" t="s">
        <v>197</v>
      </c>
      <c r="F290" s="51" t="s">
        <v>12</v>
      </c>
      <c r="G290" s="51" t="s">
        <v>190</v>
      </c>
      <c r="H290" s="51" t="s">
        <v>190</v>
      </c>
      <c r="I290" s="51" t="s">
        <v>100</v>
      </c>
      <c r="J290" s="51" t="s">
        <v>100</v>
      </c>
      <c r="K290" s="51" t="s">
        <v>100</v>
      </c>
      <c r="L290" s="51">
        <v>1</v>
      </c>
      <c r="M290" s="51" t="s">
        <v>102</v>
      </c>
      <c r="N290" s="51">
        <v>90</v>
      </c>
      <c r="P290" s="51" t="s">
        <v>100</v>
      </c>
      <c r="Q290" s="51" t="s">
        <v>191</v>
      </c>
      <c r="T290" s="51">
        <v>201608</v>
      </c>
      <c r="U290" s="51" t="s">
        <v>34</v>
      </c>
      <c r="V290" s="51">
        <v>0</v>
      </c>
      <c r="W290" s="6">
        <v>-5935.38</v>
      </c>
      <c r="AA290" s="51" t="s">
        <v>35</v>
      </c>
      <c r="AB290" s="51" t="s">
        <v>59</v>
      </c>
      <c r="AD290" s="51" t="s">
        <v>434</v>
      </c>
      <c r="AE290" s="51" t="s">
        <v>60</v>
      </c>
      <c r="AG290" s="51" t="s">
        <v>100</v>
      </c>
      <c r="AH290" s="51" t="s">
        <v>105</v>
      </c>
    </row>
    <row r="291" spans="1:34" x14ac:dyDescent="0.3">
      <c r="A291" s="51" t="s">
        <v>30</v>
      </c>
      <c r="B291" s="51">
        <v>1</v>
      </c>
      <c r="C291" s="51" t="s">
        <v>199</v>
      </c>
      <c r="D291" s="51">
        <v>442</v>
      </c>
      <c r="E291" s="51" t="s">
        <v>198</v>
      </c>
      <c r="F291" s="51" t="s">
        <v>13</v>
      </c>
      <c r="G291" s="51" t="s">
        <v>190</v>
      </c>
      <c r="H291" s="51" t="s">
        <v>190</v>
      </c>
      <c r="I291" s="51" t="s">
        <v>100</v>
      </c>
      <c r="J291" s="51" t="s">
        <v>100</v>
      </c>
      <c r="K291" s="51" t="s">
        <v>100</v>
      </c>
      <c r="L291" s="51">
        <v>1</v>
      </c>
      <c r="M291" s="51" t="s">
        <v>102</v>
      </c>
      <c r="N291" s="51">
        <v>90</v>
      </c>
      <c r="P291" s="51" t="s">
        <v>100</v>
      </c>
      <c r="Q291" s="51" t="s">
        <v>191</v>
      </c>
      <c r="T291" s="51">
        <v>201608</v>
      </c>
      <c r="U291" s="51" t="s">
        <v>34</v>
      </c>
      <c r="V291" s="51">
        <v>0</v>
      </c>
      <c r="W291" s="6">
        <v>-10852.78</v>
      </c>
      <c r="AA291" s="51" t="s">
        <v>35</v>
      </c>
      <c r="AB291" s="51" t="s">
        <v>59</v>
      </c>
      <c r="AD291" s="51" t="s">
        <v>434</v>
      </c>
      <c r="AE291" s="51" t="s">
        <v>60</v>
      </c>
      <c r="AG291" s="51" t="s">
        <v>100</v>
      </c>
      <c r="AH291" s="51" t="s">
        <v>105</v>
      </c>
    </row>
    <row r="292" spans="1:34" x14ac:dyDescent="0.3">
      <c r="A292" s="51" t="s">
        <v>30</v>
      </c>
      <c r="B292" s="51">
        <v>1</v>
      </c>
      <c r="C292" s="51" t="s">
        <v>200</v>
      </c>
      <c r="D292" s="51">
        <v>440</v>
      </c>
      <c r="E292" s="51" t="s">
        <v>189</v>
      </c>
      <c r="F292" s="51" t="s">
        <v>5</v>
      </c>
      <c r="G292" s="51" t="s">
        <v>190</v>
      </c>
      <c r="H292" s="51" t="s">
        <v>190</v>
      </c>
      <c r="I292" s="51" t="s">
        <v>100</v>
      </c>
      <c r="J292" s="51" t="s">
        <v>100</v>
      </c>
      <c r="K292" s="51" t="s">
        <v>100</v>
      </c>
      <c r="L292" s="51">
        <v>1</v>
      </c>
      <c r="M292" s="51" t="s">
        <v>102</v>
      </c>
      <c r="N292" s="51">
        <v>90</v>
      </c>
      <c r="P292" s="51" t="s">
        <v>100</v>
      </c>
      <c r="Q292" s="51" t="s">
        <v>191</v>
      </c>
      <c r="T292" s="51">
        <v>201608</v>
      </c>
      <c r="U292" s="51" t="s">
        <v>34</v>
      </c>
      <c r="V292" s="51">
        <v>0</v>
      </c>
      <c r="W292" s="6">
        <v>-57996.99</v>
      </c>
      <c r="AA292" s="51" t="s">
        <v>35</v>
      </c>
      <c r="AB292" s="51" t="s">
        <v>59</v>
      </c>
      <c r="AD292" s="51" t="s">
        <v>434</v>
      </c>
      <c r="AE292" s="51" t="s">
        <v>60</v>
      </c>
      <c r="AG292" s="51" t="s">
        <v>100</v>
      </c>
      <c r="AH292" s="51" t="s">
        <v>105</v>
      </c>
    </row>
    <row r="293" spans="1:34" x14ac:dyDescent="0.3">
      <c r="A293" s="51" t="s">
        <v>30</v>
      </c>
      <c r="B293" s="51">
        <v>1</v>
      </c>
      <c r="C293" s="51" t="s">
        <v>200</v>
      </c>
      <c r="D293" s="51">
        <v>442</v>
      </c>
      <c r="E293" s="51" t="s">
        <v>437</v>
      </c>
      <c r="F293" s="51" t="s">
        <v>7</v>
      </c>
      <c r="G293" s="51" t="s">
        <v>190</v>
      </c>
      <c r="H293" s="51" t="s">
        <v>190</v>
      </c>
      <c r="I293" s="51" t="s">
        <v>100</v>
      </c>
      <c r="J293" s="51" t="s">
        <v>100</v>
      </c>
      <c r="K293" s="51" t="s">
        <v>100</v>
      </c>
      <c r="L293" s="51">
        <v>1</v>
      </c>
      <c r="M293" s="51" t="s">
        <v>102</v>
      </c>
      <c r="N293" s="51">
        <v>90</v>
      </c>
      <c r="P293" s="51" t="s">
        <v>100</v>
      </c>
      <c r="Q293" s="51" t="s">
        <v>191</v>
      </c>
      <c r="T293" s="51">
        <v>201608</v>
      </c>
      <c r="U293" s="51" t="s">
        <v>34</v>
      </c>
      <c r="V293" s="51">
        <v>0</v>
      </c>
      <c r="W293" s="6">
        <v>-5782.06</v>
      </c>
      <c r="AA293" s="51" t="s">
        <v>35</v>
      </c>
      <c r="AB293" s="51" t="s">
        <v>59</v>
      </c>
      <c r="AD293" s="51" t="s">
        <v>434</v>
      </c>
      <c r="AE293" s="51" t="s">
        <v>60</v>
      </c>
      <c r="AG293" s="51" t="s">
        <v>100</v>
      </c>
      <c r="AH293" s="51" t="s">
        <v>105</v>
      </c>
    </row>
    <row r="294" spans="1:34" x14ac:dyDescent="0.3">
      <c r="A294" s="51" t="s">
        <v>30</v>
      </c>
      <c r="B294" s="51">
        <v>1</v>
      </c>
      <c r="C294" s="51" t="s">
        <v>200</v>
      </c>
      <c r="D294" s="51">
        <v>442</v>
      </c>
      <c r="E294" s="51" t="s">
        <v>193</v>
      </c>
      <c r="F294" s="51" t="s">
        <v>8</v>
      </c>
      <c r="G294" s="51" t="s">
        <v>190</v>
      </c>
      <c r="H294" s="51" t="s">
        <v>190</v>
      </c>
      <c r="I294" s="51" t="s">
        <v>100</v>
      </c>
      <c r="J294" s="51" t="s">
        <v>100</v>
      </c>
      <c r="K294" s="51" t="s">
        <v>100</v>
      </c>
      <c r="L294" s="51">
        <v>1</v>
      </c>
      <c r="M294" s="51" t="s">
        <v>102</v>
      </c>
      <c r="N294" s="51">
        <v>90</v>
      </c>
      <c r="P294" s="51" t="s">
        <v>100</v>
      </c>
      <c r="Q294" s="51" t="s">
        <v>191</v>
      </c>
      <c r="T294" s="51">
        <v>201608</v>
      </c>
      <c r="U294" s="51" t="s">
        <v>34</v>
      </c>
      <c r="V294" s="51">
        <v>0</v>
      </c>
      <c r="W294" s="6">
        <v>-17488.48</v>
      </c>
      <c r="AA294" s="51" t="s">
        <v>35</v>
      </c>
      <c r="AB294" s="51" t="s">
        <v>59</v>
      </c>
      <c r="AD294" s="51" t="s">
        <v>434</v>
      </c>
      <c r="AE294" s="51" t="s">
        <v>60</v>
      </c>
      <c r="AG294" s="51" t="s">
        <v>100</v>
      </c>
      <c r="AH294" s="51" t="s">
        <v>105</v>
      </c>
    </row>
    <row r="295" spans="1:34" x14ac:dyDescent="0.3">
      <c r="A295" s="51" t="s">
        <v>30</v>
      </c>
      <c r="B295" s="51">
        <v>1</v>
      </c>
      <c r="C295" s="51" t="s">
        <v>200</v>
      </c>
      <c r="D295" s="51">
        <v>442</v>
      </c>
      <c r="E295" s="51" t="s">
        <v>194</v>
      </c>
      <c r="F295" s="51" t="s">
        <v>9</v>
      </c>
      <c r="G295" s="51" t="s">
        <v>190</v>
      </c>
      <c r="H295" s="51" t="s">
        <v>190</v>
      </c>
      <c r="I295" s="51" t="s">
        <v>100</v>
      </c>
      <c r="J295" s="51" t="s">
        <v>100</v>
      </c>
      <c r="K295" s="51" t="s">
        <v>100</v>
      </c>
      <c r="L295" s="51">
        <v>1</v>
      </c>
      <c r="M295" s="51" t="s">
        <v>102</v>
      </c>
      <c r="N295" s="51">
        <v>90</v>
      </c>
      <c r="P295" s="51" t="s">
        <v>100</v>
      </c>
      <c r="Q295" s="51" t="s">
        <v>191</v>
      </c>
      <c r="T295" s="51">
        <v>201608</v>
      </c>
      <c r="U295" s="51" t="s">
        <v>34</v>
      </c>
      <c r="V295" s="51">
        <v>0</v>
      </c>
      <c r="W295" s="6">
        <v>-305.13</v>
      </c>
      <c r="AA295" s="51" t="s">
        <v>35</v>
      </c>
      <c r="AB295" s="51" t="s">
        <v>59</v>
      </c>
      <c r="AD295" s="51" t="s">
        <v>434</v>
      </c>
      <c r="AE295" s="51" t="s">
        <v>60</v>
      </c>
      <c r="AG295" s="51" t="s">
        <v>100</v>
      </c>
      <c r="AH295" s="51" t="s">
        <v>105</v>
      </c>
    </row>
    <row r="296" spans="1:34" x14ac:dyDescent="0.3">
      <c r="A296" s="51" t="s">
        <v>30</v>
      </c>
      <c r="B296" s="51">
        <v>1</v>
      </c>
      <c r="C296" s="51" t="s">
        <v>200</v>
      </c>
      <c r="D296" s="51">
        <v>442</v>
      </c>
      <c r="E296" s="51" t="s">
        <v>195</v>
      </c>
      <c r="F296" s="51" t="s">
        <v>10</v>
      </c>
      <c r="G296" s="51" t="s">
        <v>190</v>
      </c>
      <c r="H296" s="51" t="s">
        <v>190</v>
      </c>
      <c r="I296" s="51" t="s">
        <v>100</v>
      </c>
      <c r="J296" s="51" t="s">
        <v>100</v>
      </c>
      <c r="K296" s="51" t="s">
        <v>100</v>
      </c>
      <c r="L296" s="51">
        <v>1</v>
      </c>
      <c r="M296" s="51" t="s">
        <v>102</v>
      </c>
      <c r="N296" s="51">
        <v>90</v>
      </c>
      <c r="P296" s="51" t="s">
        <v>100</v>
      </c>
      <c r="Q296" s="51" t="s">
        <v>191</v>
      </c>
      <c r="T296" s="51">
        <v>201608</v>
      </c>
      <c r="U296" s="51" t="s">
        <v>34</v>
      </c>
      <c r="V296" s="51">
        <v>0</v>
      </c>
      <c r="W296" s="6">
        <v>-14555.92</v>
      </c>
      <c r="AA296" s="51" t="s">
        <v>35</v>
      </c>
      <c r="AB296" s="51" t="s">
        <v>59</v>
      </c>
      <c r="AD296" s="51" t="s">
        <v>434</v>
      </c>
      <c r="AE296" s="51" t="s">
        <v>60</v>
      </c>
      <c r="AG296" s="51" t="s">
        <v>100</v>
      </c>
      <c r="AH296" s="51" t="s">
        <v>105</v>
      </c>
    </row>
    <row r="297" spans="1:34" x14ac:dyDescent="0.3">
      <c r="A297" s="51" t="s">
        <v>30</v>
      </c>
      <c r="B297" s="51">
        <v>1</v>
      </c>
      <c r="C297" s="51" t="s">
        <v>200</v>
      </c>
      <c r="D297" s="51">
        <v>442</v>
      </c>
      <c r="E297" s="51" t="s">
        <v>196</v>
      </c>
      <c r="F297" s="51" t="s">
        <v>11</v>
      </c>
      <c r="G297" s="51" t="s">
        <v>190</v>
      </c>
      <c r="H297" s="51" t="s">
        <v>190</v>
      </c>
      <c r="I297" s="51" t="s">
        <v>100</v>
      </c>
      <c r="J297" s="51" t="s">
        <v>100</v>
      </c>
      <c r="K297" s="51" t="s">
        <v>100</v>
      </c>
      <c r="L297" s="51">
        <v>1</v>
      </c>
      <c r="M297" s="51" t="s">
        <v>102</v>
      </c>
      <c r="N297" s="51">
        <v>90</v>
      </c>
      <c r="P297" s="51" t="s">
        <v>100</v>
      </c>
      <c r="Q297" s="51" t="s">
        <v>191</v>
      </c>
      <c r="T297" s="51">
        <v>201608</v>
      </c>
      <c r="U297" s="51" t="s">
        <v>34</v>
      </c>
      <c r="V297" s="51">
        <v>0</v>
      </c>
      <c r="W297" s="6">
        <v>-2613.41</v>
      </c>
      <c r="AA297" s="51" t="s">
        <v>35</v>
      </c>
      <c r="AB297" s="51" t="s">
        <v>59</v>
      </c>
      <c r="AD297" s="51" t="s">
        <v>434</v>
      </c>
      <c r="AE297" s="51" t="s">
        <v>60</v>
      </c>
      <c r="AG297" s="51" t="s">
        <v>100</v>
      </c>
      <c r="AH297" s="51" t="s">
        <v>105</v>
      </c>
    </row>
    <row r="298" spans="1:34" x14ac:dyDescent="0.3">
      <c r="A298" s="51" t="s">
        <v>30</v>
      </c>
      <c r="B298" s="51">
        <v>1</v>
      </c>
      <c r="C298" s="51" t="s">
        <v>200</v>
      </c>
      <c r="D298" s="51">
        <v>442</v>
      </c>
      <c r="E298" s="51" t="s">
        <v>197</v>
      </c>
      <c r="F298" s="51" t="s">
        <v>12</v>
      </c>
      <c r="G298" s="51" t="s">
        <v>190</v>
      </c>
      <c r="H298" s="51" t="s">
        <v>190</v>
      </c>
      <c r="I298" s="51" t="s">
        <v>100</v>
      </c>
      <c r="J298" s="51" t="s">
        <v>100</v>
      </c>
      <c r="K298" s="51" t="s">
        <v>100</v>
      </c>
      <c r="L298" s="51">
        <v>1</v>
      </c>
      <c r="M298" s="51" t="s">
        <v>102</v>
      </c>
      <c r="N298" s="51">
        <v>90</v>
      </c>
      <c r="P298" s="51" t="s">
        <v>100</v>
      </c>
      <c r="Q298" s="51" t="s">
        <v>191</v>
      </c>
      <c r="T298" s="51">
        <v>201608</v>
      </c>
      <c r="U298" s="51" t="s">
        <v>34</v>
      </c>
      <c r="V298" s="51">
        <v>0</v>
      </c>
      <c r="W298" s="6">
        <v>-13974.01</v>
      </c>
      <c r="AA298" s="51" t="s">
        <v>35</v>
      </c>
      <c r="AB298" s="51" t="s">
        <v>59</v>
      </c>
      <c r="AD298" s="51" t="s">
        <v>434</v>
      </c>
      <c r="AE298" s="51" t="s">
        <v>60</v>
      </c>
      <c r="AG298" s="51" t="s">
        <v>100</v>
      </c>
      <c r="AH298" s="51" t="s">
        <v>105</v>
      </c>
    </row>
    <row r="299" spans="1:34" x14ac:dyDescent="0.3">
      <c r="A299" s="51" t="s">
        <v>30</v>
      </c>
      <c r="B299" s="51">
        <v>1</v>
      </c>
      <c r="C299" s="51" t="s">
        <v>200</v>
      </c>
      <c r="D299" s="51">
        <v>442</v>
      </c>
      <c r="E299" s="51" t="s">
        <v>198</v>
      </c>
      <c r="F299" s="51" t="s">
        <v>13</v>
      </c>
      <c r="G299" s="51" t="s">
        <v>190</v>
      </c>
      <c r="H299" s="51" t="s">
        <v>190</v>
      </c>
      <c r="I299" s="51" t="s">
        <v>100</v>
      </c>
      <c r="J299" s="51" t="s">
        <v>100</v>
      </c>
      <c r="K299" s="51" t="s">
        <v>100</v>
      </c>
      <c r="L299" s="51">
        <v>1</v>
      </c>
      <c r="M299" s="51" t="s">
        <v>102</v>
      </c>
      <c r="N299" s="51">
        <v>90</v>
      </c>
      <c r="P299" s="51" t="s">
        <v>100</v>
      </c>
      <c r="Q299" s="51" t="s">
        <v>191</v>
      </c>
      <c r="T299" s="51">
        <v>201608</v>
      </c>
      <c r="U299" s="51" t="s">
        <v>34</v>
      </c>
      <c r="V299" s="51">
        <v>0</v>
      </c>
      <c r="W299" s="6">
        <v>-2772.47</v>
      </c>
      <c r="AA299" s="51" t="s">
        <v>35</v>
      </c>
      <c r="AB299" s="51" t="s">
        <v>59</v>
      </c>
      <c r="AD299" s="51" t="s">
        <v>434</v>
      </c>
      <c r="AE299" s="51" t="s">
        <v>60</v>
      </c>
      <c r="AG299" s="51" t="s">
        <v>100</v>
      </c>
      <c r="AH299" s="51" t="s">
        <v>105</v>
      </c>
    </row>
    <row r="300" spans="1:34" x14ac:dyDescent="0.3">
      <c r="A300" s="51" t="s">
        <v>30</v>
      </c>
      <c r="B300" s="51">
        <v>1</v>
      </c>
      <c r="C300" s="51" t="s">
        <v>201</v>
      </c>
      <c r="D300" s="51">
        <v>440</v>
      </c>
      <c r="E300" s="51" t="s">
        <v>189</v>
      </c>
      <c r="F300" s="51" t="s">
        <v>5</v>
      </c>
      <c r="G300" s="51" t="s">
        <v>190</v>
      </c>
      <c r="H300" s="51" t="s">
        <v>190</v>
      </c>
      <c r="I300" s="51" t="s">
        <v>100</v>
      </c>
      <c r="J300" s="51" t="s">
        <v>100</v>
      </c>
      <c r="K300" s="51" t="s">
        <v>100</v>
      </c>
      <c r="L300" s="51">
        <v>1</v>
      </c>
      <c r="M300" s="51" t="s">
        <v>102</v>
      </c>
      <c r="N300" s="51">
        <v>90</v>
      </c>
      <c r="P300" s="51" t="s">
        <v>100</v>
      </c>
      <c r="Q300" s="51" t="s">
        <v>191</v>
      </c>
      <c r="T300" s="51">
        <v>201608</v>
      </c>
      <c r="U300" s="51" t="s">
        <v>34</v>
      </c>
      <c r="V300" s="51">
        <v>0</v>
      </c>
      <c r="W300" s="6">
        <v>-110520.55</v>
      </c>
      <c r="AA300" s="51" t="s">
        <v>35</v>
      </c>
      <c r="AB300" s="51" t="s">
        <v>59</v>
      </c>
      <c r="AD300" s="51" t="s">
        <v>434</v>
      </c>
      <c r="AE300" s="51" t="s">
        <v>60</v>
      </c>
      <c r="AG300" s="51" t="s">
        <v>100</v>
      </c>
      <c r="AH300" s="51" t="s">
        <v>105</v>
      </c>
    </row>
    <row r="301" spans="1:34" x14ac:dyDescent="0.3">
      <c r="A301" s="51" t="s">
        <v>30</v>
      </c>
      <c r="B301" s="51">
        <v>1</v>
      </c>
      <c r="C301" s="51" t="s">
        <v>201</v>
      </c>
      <c r="D301" s="51">
        <v>442</v>
      </c>
      <c r="E301" s="51" t="s">
        <v>437</v>
      </c>
      <c r="F301" s="51" t="s">
        <v>7</v>
      </c>
      <c r="G301" s="51" t="s">
        <v>190</v>
      </c>
      <c r="H301" s="51" t="s">
        <v>190</v>
      </c>
      <c r="I301" s="51" t="s">
        <v>100</v>
      </c>
      <c r="J301" s="51" t="s">
        <v>100</v>
      </c>
      <c r="K301" s="51" t="s">
        <v>100</v>
      </c>
      <c r="L301" s="51">
        <v>1</v>
      </c>
      <c r="M301" s="51" t="s">
        <v>102</v>
      </c>
      <c r="N301" s="51">
        <v>90</v>
      </c>
      <c r="P301" s="51" t="s">
        <v>100</v>
      </c>
      <c r="Q301" s="51" t="s">
        <v>191</v>
      </c>
      <c r="T301" s="51">
        <v>201608</v>
      </c>
      <c r="U301" s="51" t="s">
        <v>34</v>
      </c>
      <c r="V301" s="51">
        <v>0</v>
      </c>
      <c r="W301" s="6">
        <v>-4971.82</v>
      </c>
      <c r="AA301" s="51" t="s">
        <v>35</v>
      </c>
      <c r="AB301" s="51" t="s">
        <v>59</v>
      </c>
      <c r="AD301" s="51" t="s">
        <v>434</v>
      </c>
      <c r="AE301" s="51" t="s">
        <v>60</v>
      </c>
      <c r="AG301" s="51" t="s">
        <v>100</v>
      </c>
      <c r="AH301" s="51" t="s">
        <v>105</v>
      </c>
    </row>
    <row r="302" spans="1:34" x14ac:dyDescent="0.3">
      <c r="A302" s="51" t="s">
        <v>30</v>
      </c>
      <c r="B302" s="51">
        <v>1</v>
      </c>
      <c r="C302" s="51" t="s">
        <v>201</v>
      </c>
      <c r="D302" s="51">
        <v>442</v>
      </c>
      <c r="E302" s="51" t="s">
        <v>193</v>
      </c>
      <c r="F302" s="51" t="s">
        <v>8</v>
      </c>
      <c r="G302" s="51" t="s">
        <v>190</v>
      </c>
      <c r="H302" s="51" t="s">
        <v>190</v>
      </c>
      <c r="I302" s="51" t="s">
        <v>100</v>
      </c>
      <c r="J302" s="51" t="s">
        <v>100</v>
      </c>
      <c r="K302" s="51" t="s">
        <v>100</v>
      </c>
      <c r="L302" s="51">
        <v>1</v>
      </c>
      <c r="M302" s="51" t="s">
        <v>102</v>
      </c>
      <c r="N302" s="51">
        <v>90</v>
      </c>
      <c r="P302" s="51" t="s">
        <v>100</v>
      </c>
      <c r="Q302" s="51" t="s">
        <v>191</v>
      </c>
      <c r="T302" s="51">
        <v>201608</v>
      </c>
      <c r="U302" s="51" t="s">
        <v>34</v>
      </c>
      <c r="V302" s="51">
        <v>0</v>
      </c>
      <c r="W302" s="6">
        <v>-30859.75</v>
      </c>
      <c r="AA302" s="51" t="s">
        <v>35</v>
      </c>
      <c r="AB302" s="51" t="s">
        <v>59</v>
      </c>
      <c r="AD302" s="51" t="s">
        <v>434</v>
      </c>
      <c r="AE302" s="51" t="s">
        <v>60</v>
      </c>
      <c r="AG302" s="51" t="s">
        <v>100</v>
      </c>
      <c r="AH302" s="51" t="s">
        <v>105</v>
      </c>
    </row>
    <row r="303" spans="1:34" x14ac:dyDescent="0.3">
      <c r="A303" s="51" t="s">
        <v>30</v>
      </c>
      <c r="B303" s="51">
        <v>1</v>
      </c>
      <c r="C303" s="51" t="s">
        <v>201</v>
      </c>
      <c r="D303" s="51">
        <v>442</v>
      </c>
      <c r="E303" s="51" t="s">
        <v>194</v>
      </c>
      <c r="F303" s="51" t="s">
        <v>9</v>
      </c>
      <c r="G303" s="51" t="s">
        <v>190</v>
      </c>
      <c r="H303" s="51" t="s">
        <v>190</v>
      </c>
      <c r="I303" s="51" t="s">
        <v>100</v>
      </c>
      <c r="J303" s="51" t="s">
        <v>100</v>
      </c>
      <c r="K303" s="51" t="s">
        <v>100</v>
      </c>
      <c r="L303" s="51">
        <v>1</v>
      </c>
      <c r="M303" s="51" t="s">
        <v>102</v>
      </c>
      <c r="N303" s="51">
        <v>90</v>
      </c>
      <c r="P303" s="51" t="s">
        <v>100</v>
      </c>
      <c r="Q303" s="51" t="s">
        <v>191</v>
      </c>
      <c r="T303" s="51">
        <v>201608</v>
      </c>
      <c r="U303" s="51" t="s">
        <v>34</v>
      </c>
      <c r="V303" s="51">
        <v>0</v>
      </c>
      <c r="W303" s="6">
        <v>-1002.64</v>
      </c>
      <c r="AA303" s="51" t="s">
        <v>35</v>
      </c>
      <c r="AB303" s="51" t="s">
        <v>59</v>
      </c>
      <c r="AD303" s="51" t="s">
        <v>434</v>
      </c>
      <c r="AE303" s="51" t="s">
        <v>60</v>
      </c>
      <c r="AG303" s="51" t="s">
        <v>100</v>
      </c>
      <c r="AH303" s="51" t="s">
        <v>105</v>
      </c>
    </row>
    <row r="304" spans="1:34" x14ac:dyDescent="0.3">
      <c r="A304" s="51" t="s">
        <v>30</v>
      </c>
      <c r="B304" s="51">
        <v>1</v>
      </c>
      <c r="C304" s="51" t="s">
        <v>201</v>
      </c>
      <c r="D304" s="51">
        <v>442</v>
      </c>
      <c r="E304" s="51" t="s">
        <v>195</v>
      </c>
      <c r="F304" s="51" t="s">
        <v>10</v>
      </c>
      <c r="G304" s="51" t="s">
        <v>190</v>
      </c>
      <c r="H304" s="51" t="s">
        <v>190</v>
      </c>
      <c r="I304" s="51" t="s">
        <v>100</v>
      </c>
      <c r="J304" s="51" t="s">
        <v>100</v>
      </c>
      <c r="K304" s="51" t="s">
        <v>100</v>
      </c>
      <c r="L304" s="51">
        <v>1</v>
      </c>
      <c r="M304" s="51" t="s">
        <v>102</v>
      </c>
      <c r="N304" s="51">
        <v>90</v>
      </c>
      <c r="P304" s="51" t="s">
        <v>100</v>
      </c>
      <c r="Q304" s="51" t="s">
        <v>191</v>
      </c>
      <c r="T304" s="51">
        <v>201608</v>
      </c>
      <c r="U304" s="51" t="s">
        <v>34</v>
      </c>
      <c r="V304" s="51">
        <v>0</v>
      </c>
      <c r="W304" s="6">
        <v>-43742.47</v>
      </c>
      <c r="AA304" s="51" t="s">
        <v>35</v>
      </c>
      <c r="AB304" s="51" t="s">
        <v>59</v>
      </c>
      <c r="AD304" s="51" t="s">
        <v>434</v>
      </c>
      <c r="AE304" s="51" t="s">
        <v>60</v>
      </c>
      <c r="AG304" s="51" t="s">
        <v>100</v>
      </c>
      <c r="AH304" s="51" t="s">
        <v>105</v>
      </c>
    </row>
    <row r="305" spans="1:34" x14ac:dyDescent="0.3">
      <c r="A305" s="51" t="s">
        <v>30</v>
      </c>
      <c r="B305" s="51">
        <v>1</v>
      </c>
      <c r="C305" s="51" t="s">
        <v>201</v>
      </c>
      <c r="D305" s="51">
        <v>442</v>
      </c>
      <c r="E305" s="51" t="s">
        <v>196</v>
      </c>
      <c r="F305" s="51" t="s">
        <v>11</v>
      </c>
      <c r="G305" s="51" t="s">
        <v>190</v>
      </c>
      <c r="H305" s="51" t="s">
        <v>190</v>
      </c>
      <c r="I305" s="51" t="s">
        <v>100</v>
      </c>
      <c r="J305" s="51" t="s">
        <v>100</v>
      </c>
      <c r="K305" s="51" t="s">
        <v>100</v>
      </c>
      <c r="L305" s="51">
        <v>1</v>
      </c>
      <c r="M305" s="51" t="s">
        <v>102</v>
      </c>
      <c r="N305" s="51">
        <v>90</v>
      </c>
      <c r="P305" s="51" t="s">
        <v>100</v>
      </c>
      <c r="Q305" s="51" t="s">
        <v>191</v>
      </c>
      <c r="T305" s="51">
        <v>201608</v>
      </c>
      <c r="U305" s="51" t="s">
        <v>34</v>
      </c>
      <c r="V305" s="51">
        <v>0</v>
      </c>
      <c r="W305" s="6">
        <v>-5657.65</v>
      </c>
      <c r="AA305" s="51" t="s">
        <v>35</v>
      </c>
      <c r="AB305" s="51" t="s">
        <v>59</v>
      </c>
      <c r="AD305" s="51" t="s">
        <v>434</v>
      </c>
      <c r="AE305" s="51" t="s">
        <v>60</v>
      </c>
      <c r="AG305" s="51" t="s">
        <v>100</v>
      </c>
      <c r="AH305" s="51" t="s">
        <v>105</v>
      </c>
    </row>
    <row r="306" spans="1:34" x14ac:dyDescent="0.3">
      <c r="A306" s="51" t="s">
        <v>30</v>
      </c>
      <c r="B306" s="51">
        <v>1</v>
      </c>
      <c r="C306" s="51" t="s">
        <v>201</v>
      </c>
      <c r="D306" s="51">
        <v>442</v>
      </c>
      <c r="E306" s="51" t="s">
        <v>197</v>
      </c>
      <c r="F306" s="51" t="s">
        <v>12</v>
      </c>
      <c r="G306" s="51" t="s">
        <v>190</v>
      </c>
      <c r="H306" s="51" t="s">
        <v>190</v>
      </c>
      <c r="I306" s="51" t="s">
        <v>100</v>
      </c>
      <c r="J306" s="51" t="s">
        <v>100</v>
      </c>
      <c r="K306" s="51" t="s">
        <v>100</v>
      </c>
      <c r="L306" s="51">
        <v>1</v>
      </c>
      <c r="M306" s="51" t="s">
        <v>102</v>
      </c>
      <c r="N306" s="51">
        <v>90</v>
      </c>
      <c r="P306" s="51" t="s">
        <v>100</v>
      </c>
      <c r="Q306" s="51" t="s">
        <v>191</v>
      </c>
      <c r="T306" s="51">
        <v>201608</v>
      </c>
      <c r="U306" s="51" t="s">
        <v>34</v>
      </c>
      <c r="V306" s="51">
        <v>0</v>
      </c>
      <c r="W306" s="6">
        <v>-37892.53</v>
      </c>
      <c r="AA306" s="51" t="s">
        <v>35</v>
      </c>
      <c r="AB306" s="51" t="s">
        <v>59</v>
      </c>
      <c r="AD306" s="51" t="s">
        <v>434</v>
      </c>
      <c r="AE306" s="51" t="s">
        <v>60</v>
      </c>
      <c r="AG306" s="51" t="s">
        <v>100</v>
      </c>
      <c r="AH306" s="51" t="s">
        <v>105</v>
      </c>
    </row>
    <row r="307" spans="1:34" x14ac:dyDescent="0.3">
      <c r="A307" s="51" t="s">
        <v>30</v>
      </c>
      <c r="B307" s="51">
        <v>1</v>
      </c>
      <c r="C307" s="51" t="s">
        <v>201</v>
      </c>
      <c r="D307" s="51">
        <v>442</v>
      </c>
      <c r="E307" s="51" t="s">
        <v>198</v>
      </c>
      <c r="F307" s="51" t="s">
        <v>13</v>
      </c>
      <c r="G307" s="51" t="s">
        <v>190</v>
      </c>
      <c r="H307" s="51" t="s">
        <v>190</v>
      </c>
      <c r="I307" s="51" t="s">
        <v>100</v>
      </c>
      <c r="J307" s="51" t="s">
        <v>100</v>
      </c>
      <c r="K307" s="51" t="s">
        <v>100</v>
      </c>
      <c r="L307" s="51">
        <v>1</v>
      </c>
      <c r="M307" s="51" t="s">
        <v>102</v>
      </c>
      <c r="N307" s="51">
        <v>90</v>
      </c>
      <c r="P307" s="51" t="s">
        <v>100</v>
      </c>
      <c r="Q307" s="51" t="s">
        <v>191</v>
      </c>
      <c r="T307" s="51">
        <v>201608</v>
      </c>
      <c r="U307" s="51" t="s">
        <v>34</v>
      </c>
      <c r="V307" s="51">
        <v>0</v>
      </c>
      <c r="W307" s="6">
        <v>-9990.98</v>
      </c>
      <c r="AA307" s="51" t="s">
        <v>35</v>
      </c>
      <c r="AB307" s="51" t="s">
        <v>59</v>
      </c>
      <c r="AD307" s="51" t="s">
        <v>434</v>
      </c>
      <c r="AE307" s="51" t="s">
        <v>60</v>
      </c>
      <c r="AG307" s="51" t="s">
        <v>100</v>
      </c>
      <c r="AH307" s="51" t="s">
        <v>105</v>
      </c>
    </row>
    <row r="308" spans="1:34" x14ac:dyDescent="0.3">
      <c r="A308" s="51" t="s">
        <v>30</v>
      </c>
      <c r="B308" s="51">
        <v>1</v>
      </c>
      <c r="C308" s="51" t="s">
        <v>202</v>
      </c>
      <c r="D308" s="51">
        <v>440</v>
      </c>
      <c r="E308" s="51" t="s">
        <v>189</v>
      </c>
      <c r="F308" s="51" t="s">
        <v>5</v>
      </c>
      <c r="G308" s="51" t="s">
        <v>190</v>
      </c>
      <c r="H308" s="51" t="s">
        <v>190</v>
      </c>
      <c r="I308" s="51" t="s">
        <v>100</v>
      </c>
      <c r="J308" s="51" t="s">
        <v>100</v>
      </c>
      <c r="K308" s="51" t="s">
        <v>100</v>
      </c>
      <c r="L308" s="51">
        <v>1</v>
      </c>
      <c r="M308" s="51" t="s">
        <v>102</v>
      </c>
      <c r="N308" s="51">
        <v>90</v>
      </c>
      <c r="P308" s="51" t="s">
        <v>100</v>
      </c>
      <c r="Q308" s="51" t="s">
        <v>191</v>
      </c>
      <c r="T308" s="51">
        <v>201608</v>
      </c>
      <c r="U308" s="51" t="s">
        <v>34</v>
      </c>
      <c r="V308" s="51">
        <v>0</v>
      </c>
      <c r="W308" s="6">
        <v>-122020.62</v>
      </c>
      <c r="AA308" s="51" t="s">
        <v>35</v>
      </c>
      <c r="AB308" s="51" t="s">
        <v>59</v>
      </c>
      <c r="AD308" s="51" t="s">
        <v>434</v>
      </c>
      <c r="AE308" s="51" t="s">
        <v>60</v>
      </c>
      <c r="AG308" s="51" t="s">
        <v>100</v>
      </c>
      <c r="AH308" s="51" t="s">
        <v>105</v>
      </c>
    </row>
    <row r="309" spans="1:34" x14ac:dyDescent="0.3">
      <c r="A309" s="51" t="s">
        <v>30</v>
      </c>
      <c r="B309" s="51">
        <v>1</v>
      </c>
      <c r="C309" s="51" t="s">
        <v>202</v>
      </c>
      <c r="D309" s="51">
        <v>442</v>
      </c>
      <c r="E309" s="51" t="s">
        <v>436</v>
      </c>
      <c r="F309" s="51" t="s">
        <v>6</v>
      </c>
      <c r="G309" s="51" t="s">
        <v>190</v>
      </c>
      <c r="H309" s="51" t="s">
        <v>190</v>
      </c>
      <c r="I309" s="51" t="s">
        <v>100</v>
      </c>
      <c r="J309" s="51" t="s">
        <v>100</v>
      </c>
      <c r="K309" s="51" t="s">
        <v>100</v>
      </c>
      <c r="L309" s="51">
        <v>1</v>
      </c>
      <c r="M309" s="51" t="s">
        <v>102</v>
      </c>
      <c r="N309" s="51">
        <v>90</v>
      </c>
      <c r="P309" s="51" t="s">
        <v>100</v>
      </c>
      <c r="Q309" s="51" t="s">
        <v>191</v>
      </c>
      <c r="T309" s="51">
        <v>201608</v>
      </c>
      <c r="U309" s="51" t="s">
        <v>34</v>
      </c>
      <c r="V309" s="51">
        <v>0</v>
      </c>
      <c r="W309" s="6">
        <v>-6210.27</v>
      </c>
      <c r="AA309" s="51" t="s">
        <v>35</v>
      </c>
      <c r="AB309" s="51" t="s">
        <v>59</v>
      </c>
      <c r="AD309" s="51" t="s">
        <v>434</v>
      </c>
      <c r="AE309" s="51" t="s">
        <v>60</v>
      </c>
      <c r="AG309" s="51" t="s">
        <v>100</v>
      </c>
      <c r="AH309" s="51" t="s">
        <v>105</v>
      </c>
    </row>
    <row r="310" spans="1:34" x14ac:dyDescent="0.3">
      <c r="A310" s="51" t="s">
        <v>30</v>
      </c>
      <c r="B310" s="51">
        <v>1</v>
      </c>
      <c r="C310" s="51" t="s">
        <v>202</v>
      </c>
      <c r="D310" s="51">
        <v>442</v>
      </c>
      <c r="E310" s="51" t="s">
        <v>437</v>
      </c>
      <c r="F310" s="51" t="s">
        <v>7</v>
      </c>
      <c r="G310" s="51" t="s">
        <v>190</v>
      </c>
      <c r="H310" s="51" t="s">
        <v>190</v>
      </c>
      <c r="I310" s="51" t="s">
        <v>100</v>
      </c>
      <c r="J310" s="51" t="s">
        <v>100</v>
      </c>
      <c r="K310" s="51" t="s">
        <v>100</v>
      </c>
      <c r="L310" s="51">
        <v>1</v>
      </c>
      <c r="M310" s="51" t="s">
        <v>102</v>
      </c>
      <c r="N310" s="51">
        <v>90</v>
      </c>
      <c r="P310" s="51" t="s">
        <v>100</v>
      </c>
      <c r="Q310" s="51" t="s">
        <v>191</v>
      </c>
      <c r="T310" s="51">
        <v>201608</v>
      </c>
      <c r="U310" s="51" t="s">
        <v>34</v>
      </c>
      <c r="V310" s="51">
        <v>0</v>
      </c>
      <c r="W310" s="6">
        <v>-6430.68</v>
      </c>
      <c r="AA310" s="51" t="s">
        <v>35</v>
      </c>
      <c r="AB310" s="51" t="s">
        <v>59</v>
      </c>
      <c r="AD310" s="51" t="s">
        <v>434</v>
      </c>
      <c r="AE310" s="51" t="s">
        <v>60</v>
      </c>
      <c r="AG310" s="51" t="s">
        <v>100</v>
      </c>
      <c r="AH310" s="51" t="s">
        <v>105</v>
      </c>
    </row>
    <row r="311" spans="1:34" x14ac:dyDescent="0.3">
      <c r="A311" s="51" t="s">
        <v>30</v>
      </c>
      <c r="B311" s="51">
        <v>1</v>
      </c>
      <c r="C311" s="51" t="s">
        <v>202</v>
      </c>
      <c r="D311" s="51">
        <v>442</v>
      </c>
      <c r="E311" s="51" t="s">
        <v>193</v>
      </c>
      <c r="F311" s="51" t="s">
        <v>8</v>
      </c>
      <c r="G311" s="51" t="s">
        <v>190</v>
      </c>
      <c r="H311" s="51" t="s">
        <v>190</v>
      </c>
      <c r="I311" s="51" t="s">
        <v>100</v>
      </c>
      <c r="J311" s="51" t="s">
        <v>100</v>
      </c>
      <c r="K311" s="51" t="s">
        <v>100</v>
      </c>
      <c r="L311" s="51">
        <v>1</v>
      </c>
      <c r="M311" s="51" t="s">
        <v>102</v>
      </c>
      <c r="N311" s="51">
        <v>90</v>
      </c>
      <c r="P311" s="51" t="s">
        <v>100</v>
      </c>
      <c r="Q311" s="51" t="s">
        <v>191</v>
      </c>
      <c r="T311" s="51">
        <v>201608</v>
      </c>
      <c r="U311" s="51" t="s">
        <v>34</v>
      </c>
      <c r="V311" s="51">
        <v>0</v>
      </c>
      <c r="W311" s="6">
        <v>-35662.949999999997</v>
      </c>
      <c r="AA311" s="51" t="s">
        <v>35</v>
      </c>
      <c r="AB311" s="51" t="s">
        <v>59</v>
      </c>
      <c r="AD311" s="51" t="s">
        <v>434</v>
      </c>
      <c r="AE311" s="51" t="s">
        <v>60</v>
      </c>
      <c r="AG311" s="51" t="s">
        <v>100</v>
      </c>
      <c r="AH311" s="51" t="s">
        <v>105</v>
      </c>
    </row>
    <row r="312" spans="1:34" x14ac:dyDescent="0.3">
      <c r="A312" s="51" t="s">
        <v>30</v>
      </c>
      <c r="B312" s="51">
        <v>1</v>
      </c>
      <c r="C312" s="51" t="s">
        <v>202</v>
      </c>
      <c r="D312" s="51">
        <v>442</v>
      </c>
      <c r="E312" s="51" t="s">
        <v>194</v>
      </c>
      <c r="F312" s="51" t="s">
        <v>9</v>
      </c>
      <c r="G312" s="51" t="s">
        <v>190</v>
      </c>
      <c r="H312" s="51" t="s">
        <v>190</v>
      </c>
      <c r="I312" s="51" t="s">
        <v>100</v>
      </c>
      <c r="J312" s="51" t="s">
        <v>100</v>
      </c>
      <c r="K312" s="51" t="s">
        <v>100</v>
      </c>
      <c r="L312" s="51">
        <v>1</v>
      </c>
      <c r="M312" s="51" t="s">
        <v>102</v>
      </c>
      <c r="N312" s="51">
        <v>90</v>
      </c>
      <c r="P312" s="51" t="s">
        <v>100</v>
      </c>
      <c r="Q312" s="51" t="s">
        <v>191</v>
      </c>
      <c r="T312" s="51">
        <v>201608</v>
      </c>
      <c r="U312" s="51" t="s">
        <v>34</v>
      </c>
      <c r="V312" s="51">
        <v>0</v>
      </c>
      <c r="W312" s="6">
        <v>-1492.52</v>
      </c>
      <c r="AA312" s="51" t="s">
        <v>35</v>
      </c>
      <c r="AB312" s="51" t="s">
        <v>59</v>
      </c>
      <c r="AD312" s="51" t="s">
        <v>434</v>
      </c>
      <c r="AE312" s="51" t="s">
        <v>60</v>
      </c>
      <c r="AG312" s="51" t="s">
        <v>100</v>
      </c>
      <c r="AH312" s="51" t="s">
        <v>105</v>
      </c>
    </row>
    <row r="313" spans="1:34" x14ac:dyDescent="0.3">
      <c r="A313" s="51" t="s">
        <v>30</v>
      </c>
      <c r="B313" s="51">
        <v>1</v>
      </c>
      <c r="C313" s="51" t="s">
        <v>202</v>
      </c>
      <c r="D313" s="51">
        <v>442</v>
      </c>
      <c r="E313" s="51" t="s">
        <v>195</v>
      </c>
      <c r="F313" s="51" t="s">
        <v>10</v>
      </c>
      <c r="G313" s="51" t="s">
        <v>190</v>
      </c>
      <c r="H313" s="51" t="s">
        <v>190</v>
      </c>
      <c r="I313" s="51" t="s">
        <v>100</v>
      </c>
      <c r="J313" s="51" t="s">
        <v>100</v>
      </c>
      <c r="K313" s="51" t="s">
        <v>100</v>
      </c>
      <c r="L313" s="51">
        <v>1</v>
      </c>
      <c r="M313" s="51" t="s">
        <v>102</v>
      </c>
      <c r="N313" s="51">
        <v>90</v>
      </c>
      <c r="P313" s="51" t="s">
        <v>100</v>
      </c>
      <c r="Q313" s="51" t="s">
        <v>191</v>
      </c>
      <c r="T313" s="51">
        <v>201608</v>
      </c>
      <c r="U313" s="51" t="s">
        <v>34</v>
      </c>
      <c r="V313" s="51">
        <v>0</v>
      </c>
      <c r="W313" s="6">
        <v>-39906.879999999997</v>
      </c>
      <c r="AA313" s="51" t="s">
        <v>35</v>
      </c>
      <c r="AB313" s="51" t="s">
        <v>59</v>
      </c>
      <c r="AD313" s="51" t="s">
        <v>434</v>
      </c>
      <c r="AE313" s="51" t="s">
        <v>60</v>
      </c>
      <c r="AG313" s="51" t="s">
        <v>100</v>
      </c>
      <c r="AH313" s="51" t="s">
        <v>105</v>
      </c>
    </row>
    <row r="314" spans="1:34" x14ac:dyDescent="0.3">
      <c r="A314" s="51" t="s">
        <v>30</v>
      </c>
      <c r="B314" s="51">
        <v>1</v>
      </c>
      <c r="C314" s="51" t="s">
        <v>202</v>
      </c>
      <c r="D314" s="51">
        <v>442</v>
      </c>
      <c r="E314" s="51" t="s">
        <v>196</v>
      </c>
      <c r="F314" s="51" t="s">
        <v>11</v>
      </c>
      <c r="G314" s="51" t="s">
        <v>190</v>
      </c>
      <c r="H314" s="51" t="s">
        <v>190</v>
      </c>
      <c r="I314" s="51" t="s">
        <v>100</v>
      </c>
      <c r="J314" s="51" t="s">
        <v>100</v>
      </c>
      <c r="K314" s="51" t="s">
        <v>100</v>
      </c>
      <c r="L314" s="51">
        <v>1</v>
      </c>
      <c r="M314" s="51" t="s">
        <v>102</v>
      </c>
      <c r="N314" s="51">
        <v>90</v>
      </c>
      <c r="P314" s="51" t="s">
        <v>100</v>
      </c>
      <c r="Q314" s="51" t="s">
        <v>191</v>
      </c>
      <c r="T314" s="51">
        <v>201608</v>
      </c>
      <c r="U314" s="51" t="s">
        <v>34</v>
      </c>
      <c r="V314" s="51">
        <v>0</v>
      </c>
      <c r="W314" s="6">
        <v>-6130.25</v>
      </c>
      <c r="AA314" s="51" t="s">
        <v>35</v>
      </c>
      <c r="AB314" s="51" t="s">
        <v>59</v>
      </c>
      <c r="AD314" s="51" t="s">
        <v>434</v>
      </c>
      <c r="AE314" s="51" t="s">
        <v>60</v>
      </c>
      <c r="AG314" s="51" t="s">
        <v>100</v>
      </c>
      <c r="AH314" s="51" t="s">
        <v>105</v>
      </c>
    </row>
    <row r="315" spans="1:34" x14ac:dyDescent="0.3">
      <c r="A315" s="51" t="s">
        <v>30</v>
      </c>
      <c r="B315" s="51">
        <v>1</v>
      </c>
      <c r="C315" s="51" t="s">
        <v>202</v>
      </c>
      <c r="D315" s="51">
        <v>442</v>
      </c>
      <c r="E315" s="51" t="s">
        <v>197</v>
      </c>
      <c r="F315" s="51" t="s">
        <v>12</v>
      </c>
      <c r="G315" s="51" t="s">
        <v>190</v>
      </c>
      <c r="H315" s="51" t="s">
        <v>190</v>
      </c>
      <c r="I315" s="51" t="s">
        <v>100</v>
      </c>
      <c r="J315" s="51" t="s">
        <v>100</v>
      </c>
      <c r="K315" s="51" t="s">
        <v>100</v>
      </c>
      <c r="L315" s="51">
        <v>1</v>
      </c>
      <c r="M315" s="51" t="s">
        <v>102</v>
      </c>
      <c r="N315" s="51">
        <v>90</v>
      </c>
      <c r="P315" s="51" t="s">
        <v>100</v>
      </c>
      <c r="Q315" s="51" t="s">
        <v>191</v>
      </c>
      <c r="T315" s="51">
        <v>201608</v>
      </c>
      <c r="U315" s="51" t="s">
        <v>34</v>
      </c>
      <c r="V315" s="51">
        <v>0</v>
      </c>
      <c r="W315" s="6">
        <v>-16768.82</v>
      </c>
      <c r="AA315" s="51" t="s">
        <v>35</v>
      </c>
      <c r="AB315" s="51" t="s">
        <v>59</v>
      </c>
      <c r="AD315" s="51" t="s">
        <v>434</v>
      </c>
      <c r="AE315" s="51" t="s">
        <v>60</v>
      </c>
      <c r="AG315" s="51" t="s">
        <v>100</v>
      </c>
      <c r="AH315" s="51" t="s">
        <v>105</v>
      </c>
    </row>
    <row r="316" spans="1:34" x14ac:dyDescent="0.3">
      <c r="A316" s="51" t="s">
        <v>30</v>
      </c>
      <c r="B316" s="51">
        <v>1</v>
      </c>
      <c r="C316" s="51" t="s">
        <v>202</v>
      </c>
      <c r="D316" s="51">
        <v>442</v>
      </c>
      <c r="E316" s="51" t="s">
        <v>198</v>
      </c>
      <c r="F316" s="51" t="s">
        <v>13</v>
      </c>
      <c r="G316" s="51" t="s">
        <v>190</v>
      </c>
      <c r="H316" s="51" t="s">
        <v>190</v>
      </c>
      <c r="I316" s="51" t="s">
        <v>100</v>
      </c>
      <c r="J316" s="51" t="s">
        <v>100</v>
      </c>
      <c r="K316" s="51" t="s">
        <v>100</v>
      </c>
      <c r="L316" s="51">
        <v>1</v>
      </c>
      <c r="M316" s="51" t="s">
        <v>102</v>
      </c>
      <c r="N316" s="51">
        <v>90</v>
      </c>
      <c r="P316" s="51" t="s">
        <v>100</v>
      </c>
      <c r="Q316" s="51" t="s">
        <v>191</v>
      </c>
      <c r="T316" s="51">
        <v>201608</v>
      </c>
      <c r="U316" s="51" t="s">
        <v>34</v>
      </c>
      <c r="V316" s="51">
        <v>0</v>
      </c>
      <c r="W316" s="6">
        <v>-11675</v>
      </c>
      <c r="AA316" s="51" t="s">
        <v>35</v>
      </c>
      <c r="AB316" s="51" t="s">
        <v>59</v>
      </c>
      <c r="AD316" s="51" t="s">
        <v>434</v>
      </c>
      <c r="AE316" s="51" t="s">
        <v>60</v>
      </c>
      <c r="AG316" s="51" t="s">
        <v>100</v>
      </c>
      <c r="AH316" s="51" t="s">
        <v>105</v>
      </c>
    </row>
    <row r="317" spans="1:34" x14ac:dyDescent="0.3">
      <c r="A317" s="51" t="s">
        <v>30</v>
      </c>
      <c r="B317" s="51">
        <v>1</v>
      </c>
      <c r="C317" s="51" t="s">
        <v>203</v>
      </c>
      <c r="D317" s="51">
        <v>440</v>
      </c>
      <c r="E317" s="51" t="s">
        <v>189</v>
      </c>
      <c r="F317" s="51" t="s">
        <v>5</v>
      </c>
      <c r="G317" s="51" t="s">
        <v>190</v>
      </c>
      <c r="H317" s="51" t="s">
        <v>190</v>
      </c>
      <c r="I317" s="51" t="s">
        <v>100</v>
      </c>
      <c r="J317" s="51" t="s">
        <v>100</v>
      </c>
      <c r="K317" s="51" t="s">
        <v>100</v>
      </c>
      <c r="L317" s="51">
        <v>1</v>
      </c>
      <c r="M317" s="51" t="s">
        <v>102</v>
      </c>
      <c r="N317" s="51">
        <v>90</v>
      </c>
      <c r="P317" s="51" t="s">
        <v>100</v>
      </c>
      <c r="Q317" s="51" t="s">
        <v>191</v>
      </c>
      <c r="T317" s="51">
        <v>201608</v>
      </c>
      <c r="U317" s="51" t="s">
        <v>34</v>
      </c>
      <c r="V317" s="51">
        <v>0</v>
      </c>
      <c r="W317" s="6">
        <v>-229980.41</v>
      </c>
      <c r="AA317" s="51" t="s">
        <v>35</v>
      </c>
      <c r="AB317" s="51" t="s">
        <v>59</v>
      </c>
      <c r="AD317" s="51" t="s">
        <v>434</v>
      </c>
      <c r="AE317" s="51" t="s">
        <v>60</v>
      </c>
      <c r="AG317" s="51" t="s">
        <v>100</v>
      </c>
      <c r="AH317" s="51" t="s">
        <v>105</v>
      </c>
    </row>
    <row r="318" spans="1:34" x14ac:dyDescent="0.3">
      <c r="A318" s="51" t="s">
        <v>30</v>
      </c>
      <c r="B318" s="51">
        <v>1</v>
      </c>
      <c r="C318" s="51" t="s">
        <v>203</v>
      </c>
      <c r="D318" s="51">
        <v>442</v>
      </c>
      <c r="E318" s="51" t="s">
        <v>437</v>
      </c>
      <c r="F318" s="51" t="s">
        <v>7</v>
      </c>
      <c r="G318" s="51" t="s">
        <v>190</v>
      </c>
      <c r="H318" s="51" t="s">
        <v>190</v>
      </c>
      <c r="I318" s="51" t="s">
        <v>100</v>
      </c>
      <c r="J318" s="51" t="s">
        <v>100</v>
      </c>
      <c r="K318" s="51" t="s">
        <v>100</v>
      </c>
      <c r="L318" s="51">
        <v>1</v>
      </c>
      <c r="M318" s="51" t="s">
        <v>102</v>
      </c>
      <c r="N318" s="51">
        <v>90</v>
      </c>
      <c r="P318" s="51" t="s">
        <v>100</v>
      </c>
      <c r="Q318" s="51" t="s">
        <v>191</v>
      </c>
      <c r="T318" s="51">
        <v>201608</v>
      </c>
      <c r="U318" s="51" t="s">
        <v>34</v>
      </c>
      <c r="V318" s="51">
        <v>0</v>
      </c>
      <c r="W318" s="6">
        <v>-15138.85</v>
      </c>
      <c r="AA318" s="51" t="s">
        <v>35</v>
      </c>
      <c r="AB318" s="51" t="s">
        <v>59</v>
      </c>
      <c r="AD318" s="51" t="s">
        <v>434</v>
      </c>
      <c r="AE318" s="51" t="s">
        <v>60</v>
      </c>
      <c r="AG318" s="51" t="s">
        <v>100</v>
      </c>
      <c r="AH318" s="51" t="s">
        <v>105</v>
      </c>
    </row>
    <row r="319" spans="1:34" x14ac:dyDescent="0.3">
      <c r="A319" s="51" t="s">
        <v>30</v>
      </c>
      <c r="B319" s="51">
        <v>1</v>
      </c>
      <c r="C319" s="51" t="s">
        <v>203</v>
      </c>
      <c r="D319" s="51">
        <v>442</v>
      </c>
      <c r="E319" s="51" t="s">
        <v>193</v>
      </c>
      <c r="F319" s="51" t="s">
        <v>8</v>
      </c>
      <c r="G319" s="51" t="s">
        <v>190</v>
      </c>
      <c r="H319" s="51" t="s">
        <v>190</v>
      </c>
      <c r="I319" s="51" t="s">
        <v>100</v>
      </c>
      <c r="J319" s="51" t="s">
        <v>100</v>
      </c>
      <c r="K319" s="51" t="s">
        <v>100</v>
      </c>
      <c r="L319" s="51">
        <v>1</v>
      </c>
      <c r="M319" s="51" t="s">
        <v>102</v>
      </c>
      <c r="N319" s="51">
        <v>90</v>
      </c>
      <c r="P319" s="51" t="s">
        <v>100</v>
      </c>
      <c r="Q319" s="51" t="s">
        <v>191</v>
      </c>
      <c r="T319" s="51">
        <v>201608</v>
      </c>
      <c r="U319" s="51" t="s">
        <v>34</v>
      </c>
      <c r="V319" s="51">
        <v>0</v>
      </c>
      <c r="W319" s="6">
        <v>-46728.75</v>
      </c>
      <c r="AA319" s="51" t="s">
        <v>35</v>
      </c>
      <c r="AB319" s="51" t="s">
        <v>59</v>
      </c>
      <c r="AD319" s="51" t="s">
        <v>434</v>
      </c>
      <c r="AE319" s="51" t="s">
        <v>60</v>
      </c>
      <c r="AG319" s="51" t="s">
        <v>100</v>
      </c>
      <c r="AH319" s="51" t="s">
        <v>105</v>
      </c>
    </row>
    <row r="320" spans="1:34" x14ac:dyDescent="0.3">
      <c r="A320" s="51" t="s">
        <v>30</v>
      </c>
      <c r="B320" s="51">
        <v>1</v>
      </c>
      <c r="C320" s="51" t="s">
        <v>203</v>
      </c>
      <c r="D320" s="51">
        <v>442</v>
      </c>
      <c r="E320" s="51" t="s">
        <v>194</v>
      </c>
      <c r="F320" s="51" t="s">
        <v>9</v>
      </c>
      <c r="G320" s="51" t="s">
        <v>190</v>
      </c>
      <c r="H320" s="51" t="s">
        <v>190</v>
      </c>
      <c r="I320" s="51" t="s">
        <v>100</v>
      </c>
      <c r="J320" s="51" t="s">
        <v>100</v>
      </c>
      <c r="K320" s="51" t="s">
        <v>100</v>
      </c>
      <c r="L320" s="51">
        <v>1</v>
      </c>
      <c r="M320" s="51" t="s">
        <v>102</v>
      </c>
      <c r="N320" s="51">
        <v>90</v>
      </c>
      <c r="P320" s="51" t="s">
        <v>100</v>
      </c>
      <c r="Q320" s="51" t="s">
        <v>191</v>
      </c>
      <c r="T320" s="51">
        <v>201608</v>
      </c>
      <c r="U320" s="51" t="s">
        <v>34</v>
      </c>
      <c r="V320" s="51">
        <v>0</v>
      </c>
      <c r="W320" s="6">
        <v>-1416.07</v>
      </c>
      <c r="AA320" s="51" t="s">
        <v>35</v>
      </c>
      <c r="AB320" s="51" t="s">
        <v>59</v>
      </c>
      <c r="AD320" s="51" t="s">
        <v>434</v>
      </c>
      <c r="AE320" s="51" t="s">
        <v>60</v>
      </c>
      <c r="AG320" s="51" t="s">
        <v>100</v>
      </c>
      <c r="AH320" s="51" t="s">
        <v>105</v>
      </c>
    </row>
    <row r="321" spans="1:34" x14ac:dyDescent="0.3">
      <c r="A321" s="51" t="s">
        <v>30</v>
      </c>
      <c r="B321" s="51">
        <v>1</v>
      </c>
      <c r="C321" s="51" t="s">
        <v>203</v>
      </c>
      <c r="D321" s="51">
        <v>442</v>
      </c>
      <c r="E321" s="51" t="s">
        <v>195</v>
      </c>
      <c r="F321" s="51" t="s">
        <v>10</v>
      </c>
      <c r="G321" s="51" t="s">
        <v>190</v>
      </c>
      <c r="H321" s="51" t="s">
        <v>190</v>
      </c>
      <c r="I321" s="51" t="s">
        <v>100</v>
      </c>
      <c r="J321" s="51" t="s">
        <v>100</v>
      </c>
      <c r="K321" s="51" t="s">
        <v>100</v>
      </c>
      <c r="L321" s="51">
        <v>1</v>
      </c>
      <c r="M321" s="51" t="s">
        <v>102</v>
      </c>
      <c r="N321" s="51">
        <v>90</v>
      </c>
      <c r="P321" s="51" t="s">
        <v>100</v>
      </c>
      <c r="Q321" s="51" t="s">
        <v>191</v>
      </c>
      <c r="T321" s="51">
        <v>201608</v>
      </c>
      <c r="U321" s="51" t="s">
        <v>34</v>
      </c>
      <c r="V321" s="51">
        <v>0</v>
      </c>
      <c r="W321" s="6">
        <v>-82793.820000000007</v>
      </c>
      <c r="AA321" s="51" t="s">
        <v>35</v>
      </c>
      <c r="AB321" s="51" t="s">
        <v>59</v>
      </c>
      <c r="AD321" s="51" t="s">
        <v>434</v>
      </c>
      <c r="AE321" s="51" t="s">
        <v>60</v>
      </c>
      <c r="AG321" s="51" t="s">
        <v>100</v>
      </c>
      <c r="AH321" s="51" t="s">
        <v>105</v>
      </c>
    </row>
    <row r="322" spans="1:34" x14ac:dyDescent="0.3">
      <c r="A322" s="51" t="s">
        <v>30</v>
      </c>
      <c r="B322" s="51">
        <v>1</v>
      </c>
      <c r="C322" s="51" t="s">
        <v>203</v>
      </c>
      <c r="D322" s="51">
        <v>442</v>
      </c>
      <c r="E322" s="51" t="s">
        <v>196</v>
      </c>
      <c r="F322" s="51" t="s">
        <v>11</v>
      </c>
      <c r="G322" s="51" t="s">
        <v>190</v>
      </c>
      <c r="H322" s="51" t="s">
        <v>190</v>
      </c>
      <c r="I322" s="51" t="s">
        <v>100</v>
      </c>
      <c r="J322" s="51" t="s">
        <v>100</v>
      </c>
      <c r="K322" s="51" t="s">
        <v>100</v>
      </c>
      <c r="L322" s="51">
        <v>1</v>
      </c>
      <c r="M322" s="51" t="s">
        <v>102</v>
      </c>
      <c r="N322" s="51">
        <v>90</v>
      </c>
      <c r="P322" s="51" t="s">
        <v>100</v>
      </c>
      <c r="Q322" s="51" t="s">
        <v>191</v>
      </c>
      <c r="T322" s="51">
        <v>201608</v>
      </c>
      <c r="U322" s="51" t="s">
        <v>34</v>
      </c>
      <c r="V322" s="51">
        <v>0</v>
      </c>
      <c r="W322" s="6">
        <v>-18823.7</v>
      </c>
      <c r="AA322" s="51" t="s">
        <v>35</v>
      </c>
      <c r="AB322" s="51" t="s">
        <v>59</v>
      </c>
      <c r="AD322" s="51" t="s">
        <v>434</v>
      </c>
      <c r="AE322" s="51" t="s">
        <v>60</v>
      </c>
      <c r="AG322" s="51" t="s">
        <v>100</v>
      </c>
      <c r="AH322" s="51" t="s">
        <v>105</v>
      </c>
    </row>
    <row r="323" spans="1:34" x14ac:dyDescent="0.3">
      <c r="A323" s="51" t="s">
        <v>30</v>
      </c>
      <c r="B323" s="51">
        <v>1</v>
      </c>
      <c r="C323" s="51" t="s">
        <v>203</v>
      </c>
      <c r="D323" s="51">
        <v>442</v>
      </c>
      <c r="E323" s="51" t="s">
        <v>197</v>
      </c>
      <c r="F323" s="51" t="s">
        <v>12</v>
      </c>
      <c r="G323" s="51" t="s">
        <v>190</v>
      </c>
      <c r="H323" s="51" t="s">
        <v>190</v>
      </c>
      <c r="I323" s="51" t="s">
        <v>100</v>
      </c>
      <c r="J323" s="51" t="s">
        <v>100</v>
      </c>
      <c r="K323" s="51" t="s">
        <v>100</v>
      </c>
      <c r="L323" s="51">
        <v>1</v>
      </c>
      <c r="M323" s="51" t="s">
        <v>102</v>
      </c>
      <c r="N323" s="51">
        <v>90</v>
      </c>
      <c r="P323" s="51" t="s">
        <v>100</v>
      </c>
      <c r="Q323" s="51" t="s">
        <v>191</v>
      </c>
      <c r="T323" s="51">
        <v>201608</v>
      </c>
      <c r="U323" s="51" t="s">
        <v>34</v>
      </c>
      <c r="V323" s="51">
        <v>0</v>
      </c>
      <c r="W323" s="6">
        <v>-14490.69</v>
      </c>
      <c r="AA323" s="51" t="s">
        <v>35</v>
      </c>
      <c r="AB323" s="51" t="s">
        <v>59</v>
      </c>
      <c r="AD323" s="51" t="s">
        <v>434</v>
      </c>
      <c r="AE323" s="51" t="s">
        <v>60</v>
      </c>
      <c r="AG323" s="51" t="s">
        <v>100</v>
      </c>
      <c r="AH323" s="51" t="s">
        <v>105</v>
      </c>
    </row>
    <row r="324" spans="1:34" x14ac:dyDescent="0.3">
      <c r="A324" s="51" t="s">
        <v>30</v>
      </c>
      <c r="B324" s="51">
        <v>1</v>
      </c>
      <c r="C324" s="51" t="s">
        <v>203</v>
      </c>
      <c r="D324" s="51">
        <v>442</v>
      </c>
      <c r="E324" s="51" t="s">
        <v>198</v>
      </c>
      <c r="F324" s="51" t="s">
        <v>13</v>
      </c>
      <c r="G324" s="51" t="s">
        <v>190</v>
      </c>
      <c r="H324" s="51" t="s">
        <v>190</v>
      </c>
      <c r="I324" s="51" t="s">
        <v>100</v>
      </c>
      <c r="J324" s="51" t="s">
        <v>100</v>
      </c>
      <c r="K324" s="51" t="s">
        <v>100</v>
      </c>
      <c r="L324" s="51">
        <v>1</v>
      </c>
      <c r="M324" s="51" t="s">
        <v>102</v>
      </c>
      <c r="N324" s="51">
        <v>90</v>
      </c>
      <c r="P324" s="51" t="s">
        <v>100</v>
      </c>
      <c r="Q324" s="51" t="s">
        <v>191</v>
      </c>
      <c r="T324" s="51">
        <v>201608</v>
      </c>
      <c r="U324" s="51" t="s">
        <v>34</v>
      </c>
      <c r="V324" s="51">
        <v>0</v>
      </c>
      <c r="W324" s="6">
        <v>-14254.34</v>
      </c>
      <c r="AA324" s="51" t="s">
        <v>35</v>
      </c>
      <c r="AB324" s="51" t="s">
        <v>59</v>
      </c>
      <c r="AD324" s="51" t="s">
        <v>434</v>
      </c>
      <c r="AE324" s="51" t="s">
        <v>60</v>
      </c>
      <c r="AG324" s="51" t="s">
        <v>100</v>
      </c>
      <c r="AH324" s="51" t="s">
        <v>105</v>
      </c>
    </row>
    <row r="325" spans="1:34" x14ac:dyDescent="0.3">
      <c r="A325" s="51" t="s">
        <v>30</v>
      </c>
      <c r="B325" s="51">
        <v>1</v>
      </c>
      <c r="C325" s="51">
        <v>21</v>
      </c>
      <c r="D325" s="51">
        <v>440</v>
      </c>
      <c r="E325" s="51" t="s">
        <v>189</v>
      </c>
      <c r="F325" s="51" t="s">
        <v>5</v>
      </c>
      <c r="G325" s="51" t="s">
        <v>190</v>
      </c>
      <c r="H325" s="51" t="s">
        <v>190</v>
      </c>
      <c r="I325" s="51" t="s">
        <v>100</v>
      </c>
      <c r="J325" s="51" t="s">
        <v>100</v>
      </c>
      <c r="K325" s="51" t="s">
        <v>100</v>
      </c>
      <c r="L325" s="51">
        <v>1</v>
      </c>
      <c r="M325" s="51" t="s">
        <v>102</v>
      </c>
      <c r="N325" s="51">
        <v>90</v>
      </c>
      <c r="P325" s="51" t="s">
        <v>100</v>
      </c>
      <c r="Q325" s="51" t="s">
        <v>191</v>
      </c>
      <c r="T325" s="51">
        <v>201609</v>
      </c>
      <c r="U325" s="51" t="s">
        <v>34</v>
      </c>
      <c r="V325" s="51">
        <v>0</v>
      </c>
      <c r="W325" s="6">
        <v>-1261003</v>
      </c>
      <c r="AA325" s="51" t="s">
        <v>35</v>
      </c>
      <c r="AB325" s="51" t="s">
        <v>59</v>
      </c>
      <c r="AD325" s="51" t="s">
        <v>435</v>
      </c>
      <c r="AE325" s="51" t="s">
        <v>60</v>
      </c>
      <c r="AG325" s="51" t="s">
        <v>100</v>
      </c>
      <c r="AH325" s="51" t="s">
        <v>105</v>
      </c>
    </row>
    <row r="326" spans="1:34" x14ac:dyDescent="0.3">
      <c r="A326" s="51" t="s">
        <v>30</v>
      </c>
      <c r="B326" s="51">
        <v>1</v>
      </c>
      <c r="C326" s="51">
        <v>21</v>
      </c>
      <c r="D326" s="51">
        <v>442</v>
      </c>
      <c r="E326" s="51" t="s">
        <v>436</v>
      </c>
      <c r="F326" s="51" t="s">
        <v>6</v>
      </c>
      <c r="G326" s="51" t="s">
        <v>190</v>
      </c>
      <c r="H326" s="51" t="s">
        <v>190</v>
      </c>
      <c r="I326" s="51" t="s">
        <v>100</v>
      </c>
      <c r="J326" s="51" t="s">
        <v>100</v>
      </c>
      <c r="K326" s="51" t="s">
        <v>100</v>
      </c>
      <c r="L326" s="51">
        <v>1</v>
      </c>
      <c r="M326" s="51" t="s">
        <v>102</v>
      </c>
      <c r="N326" s="51">
        <v>90</v>
      </c>
      <c r="P326" s="51" t="s">
        <v>100</v>
      </c>
      <c r="Q326" s="51" t="s">
        <v>191</v>
      </c>
      <c r="T326" s="51">
        <v>201609</v>
      </c>
      <c r="U326" s="51" t="s">
        <v>34</v>
      </c>
      <c r="V326" s="51">
        <v>0</v>
      </c>
      <c r="W326" s="6">
        <v>-205629.79</v>
      </c>
      <c r="AA326" s="51" t="s">
        <v>35</v>
      </c>
      <c r="AB326" s="51" t="s">
        <v>59</v>
      </c>
      <c r="AD326" s="51" t="s">
        <v>435</v>
      </c>
      <c r="AE326" s="51" t="s">
        <v>60</v>
      </c>
      <c r="AG326" s="51" t="s">
        <v>100</v>
      </c>
      <c r="AH326" s="51" t="s">
        <v>105</v>
      </c>
    </row>
    <row r="327" spans="1:34" x14ac:dyDescent="0.3">
      <c r="A327" s="51" t="s">
        <v>30</v>
      </c>
      <c r="B327" s="51">
        <v>1</v>
      </c>
      <c r="C327" s="51">
        <v>21</v>
      </c>
      <c r="D327" s="51">
        <v>442</v>
      </c>
      <c r="E327" s="51" t="s">
        <v>437</v>
      </c>
      <c r="F327" s="51" t="s">
        <v>7</v>
      </c>
      <c r="G327" s="51" t="s">
        <v>190</v>
      </c>
      <c r="H327" s="51" t="s">
        <v>190</v>
      </c>
      <c r="I327" s="51" t="s">
        <v>100</v>
      </c>
      <c r="J327" s="51" t="s">
        <v>100</v>
      </c>
      <c r="K327" s="51" t="s">
        <v>100</v>
      </c>
      <c r="L327" s="51">
        <v>1</v>
      </c>
      <c r="M327" s="51" t="s">
        <v>102</v>
      </c>
      <c r="N327" s="51">
        <v>90</v>
      </c>
      <c r="P327" s="51" t="s">
        <v>100</v>
      </c>
      <c r="Q327" s="51" t="s">
        <v>191</v>
      </c>
      <c r="T327" s="51">
        <v>201609</v>
      </c>
      <c r="U327" s="51" t="s">
        <v>34</v>
      </c>
      <c r="V327" s="51">
        <v>0</v>
      </c>
      <c r="W327" s="6">
        <v>-9758.8700000000008</v>
      </c>
      <c r="AA327" s="51" t="s">
        <v>35</v>
      </c>
      <c r="AB327" s="51" t="s">
        <v>59</v>
      </c>
      <c r="AD327" s="51" t="s">
        <v>435</v>
      </c>
      <c r="AE327" s="51" t="s">
        <v>60</v>
      </c>
      <c r="AG327" s="51" t="s">
        <v>100</v>
      </c>
      <c r="AH327" s="51" t="s">
        <v>105</v>
      </c>
    </row>
    <row r="328" spans="1:34" x14ac:dyDescent="0.3">
      <c r="A328" s="51" t="s">
        <v>30</v>
      </c>
      <c r="B328" s="51">
        <v>1</v>
      </c>
      <c r="C328" s="51">
        <v>21</v>
      </c>
      <c r="D328" s="51">
        <v>442</v>
      </c>
      <c r="E328" s="51" t="s">
        <v>193</v>
      </c>
      <c r="F328" s="51" t="s">
        <v>8</v>
      </c>
      <c r="G328" s="51" t="s">
        <v>190</v>
      </c>
      <c r="H328" s="51" t="s">
        <v>190</v>
      </c>
      <c r="I328" s="51" t="s">
        <v>100</v>
      </c>
      <c r="J328" s="51" t="s">
        <v>100</v>
      </c>
      <c r="K328" s="51" t="s">
        <v>100</v>
      </c>
      <c r="L328" s="51">
        <v>1</v>
      </c>
      <c r="M328" s="51" t="s">
        <v>102</v>
      </c>
      <c r="N328" s="51">
        <v>90</v>
      </c>
      <c r="P328" s="51" t="s">
        <v>100</v>
      </c>
      <c r="Q328" s="51" t="s">
        <v>191</v>
      </c>
      <c r="T328" s="51">
        <v>201609</v>
      </c>
      <c r="U328" s="51" t="s">
        <v>34</v>
      </c>
      <c r="V328" s="51">
        <v>0</v>
      </c>
      <c r="W328" s="6">
        <v>-253698.15</v>
      </c>
      <c r="AA328" s="51" t="s">
        <v>35</v>
      </c>
      <c r="AB328" s="51" t="s">
        <v>59</v>
      </c>
      <c r="AD328" s="51" t="s">
        <v>435</v>
      </c>
      <c r="AE328" s="51" t="s">
        <v>60</v>
      </c>
      <c r="AG328" s="51" t="s">
        <v>100</v>
      </c>
      <c r="AH328" s="51" t="s">
        <v>105</v>
      </c>
    </row>
    <row r="329" spans="1:34" x14ac:dyDescent="0.3">
      <c r="A329" s="51" t="s">
        <v>30</v>
      </c>
      <c r="B329" s="51">
        <v>1</v>
      </c>
      <c r="C329" s="51">
        <v>21</v>
      </c>
      <c r="D329" s="51">
        <v>442</v>
      </c>
      <c r="E329" s="51" t="s">
        <v>194</v>
      </c>
      <c r="F329" s="51" t="s">
        <v>9</v>
      </c>
      <c r="G329" s="51" t="s">
        <v>190</v>
      </c>
      <c r="H329" s="51" t="s">
        <v>190</v>
      </c>
      <c r="I329" s="51" t="s">
        <v>100</v>
      </c>
      <c r="J329" s="51" t="s">
        <v>100</v>
      </c>
      <c r="K329" s="51" t="s">
        <v>100</v>
      </c>
      <c r="L329" s="51">
        <v>1</v>
      </c>
      <c r="M329" s="51" t="s">
        <v>102</v>
      </c>
      <c r="N329" s="51">
        <v>90</v>
      </c>
      <c r="P329" s="51" t="s">
        <v>100</v>
      </c>
      <c r="Q329" s="51" t="s">
        <v>191</v>
      </c>
      <c r="T329" s="51">
        <v>201609</v>
      </c>
      <c r="U329" s="51" t="s">
        <v>34</v>
      </c>
      <c r="V329" s="51">
        <v>0</v>
      </c>
      <c r="W329" s="6">
        <v>-7376.85</v>
      </c>
      <c r="AA329" s="51" t="s">
        <v>35</v>
      </c>
      <c r="AB329" s="51" t="s">
        <v>59</v>
      </c>
      <c r="AD329" s="51" t="s">
        <v>435</v>
      </c>
      <c r="AE329" s="51" t="s">
        <v>60</v>
      </c>
      <c r="AG329" s="51" t="s">
        <v>100</v>
      </c>
      <c r="AH329" s="51" t="s">
        <v>105</v>
      </c>
    </row>
    <row r="330" spans="1:34" x14ac:dyDescent="0.3">
      <c r="A330" s="51" t="s">
        <v>30</v>
      </c>
      <c r="B330" s="51">
        <v>1</v>
      </c>
      <c r="C330" s="51">
        <v>21</v>
      </c>
      <c r="D330" s="51">
        <v>442</v>
      </c>
      <c r="E330" s="51" t="s">
        <v>195</v>
      </c>
      <c r="F330" s="51" t="s">
        <v>10</v>
      </c>
      <c r="G330" s="51" t="s">
        <v>190</v>
      </c>
      <c r="H330" s="51" t="s">
        <v>190</v>
      </c>
      <c r="I330" s="51" t="s">
        <v>100</v>
      </c>
      <c r="J330" s="51" t="s">
        <v>100</v>
      </c>
      <c r="K330" s="51" t="s">
        <v>100</v>
      </c>
      <c r="L330" s="51">
        <v>1</v>
      </c>
      <c r="M330" s="51" t="s">
        <v>102</v>
      </c>
      <c r="N330" s="51">
        <v>90</v>
      </c>
      <c r="P330" s="51" t="s">
        <v>100</v>
      </c>
      <c r="Q330" s="51" t="s">
        <v>191</v>
      </c>
      <c r="T330" s="51">
        <v>201609</v>
      </c>
      <c r="U330" s="51" t="s">
        <v>34</v>
      </c>
      <c r="V330" s="51">
        <v>0</v>
      </c>
      <c r="W330" s="6">
        <v>-736378.36</v>
      </c>
      <c r="AA330" s="51" t="s">
        <v>35</v>
      </c>
      <c r="AB330" s="51" t="s">
        <v>59</v>
      </c>
      <c r="AD330" s="51" t="s">
        <v>435</v>
      </c>
      <c r="AE330" s="51" t="s">
        <v>60</v>
      </c>
      <c r="AG330" s="51" t="s">
        <v>100</v>
      </c>
      <c r="AH330" s="51" t="s">
        <v>105</v>
      </c>
    </row>
    <row r="331" spans="1:34" x14ac:dyDescent="0.3">
      <c r="A331" s="51" t="s">
        <v>30</v>
      </c>
      <c r="B331" s="51">
        <v>1</v>
      </c>
      <c r="C331" s="51">
        <v>21</v>
      </c>
      <c r="D331" s="51">
        <v>442</v>
      </c>
      <c r="E331" s="51" t="s">
        <v>196</v>
      </c>
      <c r="F331" s="51" t="s">
        <v>11</v>
      </c>
      <c r="G331" s="51" t="s">
        <v>190</v>
      </c>
      <c r="H331" s="51" t="s">
        <v>190</v>
      </c>
      <c r="I331" s="51" t="s">
        <v>100</v>
      </c>
      <c r="J331" s="51" t="s">
        <v>100</v>
      </c>
      <c r="K331" s="51" t="s">
        <v>100</v>
      </c>
      <c r="L331" s="51">
        <v>1</v>
      </c>
      <c r="M331" s="51" t="s">
        <v>102</v>
      </c>
      <c r="N331" s="51">
        <v>90</v>
      </c>
      <c r="P331" s="51" t="s">
        <v>100</v>
      </c>
      <c r="Q331" s="51" t="s">
        <v>191</v>
      </c>
      <c r="T331" s="51">
        <v>201609</v>
      </c>
      <c r="U331" s="51" t="s">
        <v>34</v>
      </c>
      <c r="V331" s="51">
        <v>0</v>
      </c>
      <c r="W331" s="6">
        <v>-73473.09</v>
      </c>
      <c r="AA331" s="51" t="s">
        <v>35</v>
      </c>
      <c r="AB331" s="51" t="s">
        <v>59</v>
      </c>
      <c r="AD331" s="51" t="s">
        <v>435</v>
      </c>
      <c r="AE331" s="51" t="s">
        <v>60</v>
      </c>
      <c r="AG331" s="51" t="s">
        <v>100</v>
      </c>
      <c r="AH331" s="51" t="s">
        <v>105</v>
      </c>
    </row>
    <row r="332" spans="1:34" x14ac:dyDescent="0.3">
      <c r="A332" s="51" t="s">
        <v>30</v>
      </c>
      <c r="B332" s="51">
        <v>1</v>
      </c>
      <c r="C332" s="51">
        <v>21</v>
      </c>
      <c r="D332" s="51">
        <v>442</v>
      </c>
      <c r="E332" s="51" t="s">
        <v>197</v>
      </c>
      <c r="F332" s="51" t="s">
        <v>12</v>
      </c>
      <c r="G332" s="51" t="s">
        <v>190</v>
      </c>
      <c r="H332" s="51" t="s">
        <v>190</v>
      </c>
      <c r="I332" s="51" t="s">
        <v>100</v>
      </c>
      <c r="J332" s="51" t="s">
        <v>100</v>
      </c>
      <c r="K332" s="51" t="s">
        <v>100</v>
      </c>
      <c r="L332" s="51">
        <v>1</v>
      </c>
      <c r="M332" s="51" t="s">
        <v>102</v>
      </c>
      <c r="N332" s="51">
        <v>90</v>
      </c>
      <c r="P332" s="51" t="s">
        <v>100</v>
      </c>
      <c r="Q332" s="51" t="s">
        <v>191</v>
      </c>
      <c r="T332" s="51">
        <v>201609</v>
      </c>
      <c r="U332" s="51" t="s">
        <v>34</v>
      </c>
      <c r="V332" s="51">
        <v>0</v>
      </c>
      <c r="W332" s="6">
        <v>-242303.66</v>
      </c>
      <c r="AA332" s="51" t="s">
        <v>35</v>
      </c>
      <c r="AB332" s="51" t="s">
        <v>59</v>
      </c>
      <c r="AD332" s="51" t="s">
        <v>435</v>
      </c>
      <c r="AE332" s="51" t="s">
        <v>60</v>
      </c>
      <c r="AG332" s="51" t="s">
        <v>100</v>
      </c>
      <c r="AH332" s="51" t="s">
        <v>105</v>
      </c>
    </row>
    <row r="333" spans="1:34" x14ac:dyDescent="0.3">
      <c r="A333" s="51" t="s">
        <v>30</v>
      </c>
      <c r="B333" s="51">
        <v>1</v>
      </c>
      <c r="C333" s="51">
        <v>21</v>
      </c>
      <c r="D333" s="51">
        <v>442</v>
      </c>
      <c r="E333" s="51" t="s">
        <v>198</v>
      </c>
      <c r="F333" s="51" t="s">
        <v>13</v>
      </c>
      <c r="G333" s="51" t="s">
        <v>190</v>
      </c>
      <c r="H333" s="51" t="s">
        <v>190</v>
      </c>
      <c r="I333" s="51" t="s">
        <v>100</v>
      </c>
      <c r="J333" s="51" t="s">
        <v>100</v>
      </c>
      <c r="K333" s="51" t="s">
        <v>100</v>
      </c>
      <c r="L333" s="51">
        <v>1</v>
      </c>
      <c r="M333" s="51" t="s">
        <v>102</v>
      </c>
      <c r="N333" s="51">
        <v>90</v>
      </c>
      <c r="P333" s="51" t="s">
        <v>100</v>
      </c>
      <c r="Q333" s="51" t="s">
        <v>191</v>
      </c>
      <c r="T333" s="51">
        <v>201609</v>
      </c>
      <c r="U333" s="51" t="s">
        <v>34</v>
      </c>
      <c r="V333" s="51">
        <v>0</v>
      </c>
      <c r="W333" s="6">
        <v>-76251.69</v>
      </c>
      <c r="AA333" s="51" t="s">
        <v>35</v>
      </c>
      <c r="AB333" s="51" t="s">
        <v>59</v>
      </c>
      <c r="AD333" s="51" t="s">
        <v>435</v>
      </c>
      <c r="AE333" s="51" t="s">
        <v>60</v>
      </c>
      <c r="AG333" s="51" t="s">
        <v>100</v>
      </c>
      <c r="AH333" s="51" t="s">
        <v>105</v>
      </c>
    </row>
    <row r="334" spans="1:34" x14ac:dyDescent="0.3">
      <c r="A334" s="51" t="s">
        <v>30</v>
      </c>
      <c r="B334" s="51">
        <v>1</v>
      </c>
      <c r="C334" s="51">
        <v>23</v>
      </c>
      <c r="D334" s="51">
        <v>440</v>
      </c>
      <c r="E334" s="51" t="s">
        <v>189</v>
      </c>
      <c r="F334" s="51" t="s">
        <v>5</v>
      </c>
      <c r="G334" s="51" t="s">
        <v>190</v>
      </c>
      <c r="H334" s="51" t="s">
        <v>190</v>
      </c>
      <c r="I334" s="51" t="s">
        <v>100</v>
      </c>
      <c r="J334" s="51" t="s">
        <v>100</v>
      </c>
      <c r="K334" s="51" t="s">
        <v>100</v>
      </c>
      <c r="L334" s="51">
        <v>1</v>
      </c>
      <c r="M334" s="51" t="s">
        <v>102</v>
      </c>
      <c r="N334" s="51">
        <v>90</v>
      </c>
      <c r="P334" s="51" t="s">
        <v>100</v>
      </c>
      <c r="Q334" s="51" t="s">
        <v>191</v>
      </c>
      <c r="T334" s="51">
        <v>201609</v>
      </c>
      <c r="U334" s="51" t="s">
        <v>34</v>
      </c>
      <c r="V334" s="51">
        <v>0</v>
      </c>
      <c r="W334" s="6">
        <v>-80858.600000000006</v>
      </c>
      <c r="AA334" s="51" t="s">
        <v>35</v>
      </c>
      <c r="AB334" s="51" t="s">
        <v>59</v>
      </c>
      <c r="AD334" s="51" t="s">
        <v>435</v>
      </c>
      <c r="AE334" s="51" t="s">
        <v>60</v>
      </c>
      <c r="AG334" s="51" t="s">
        <v>100</v>
      </c>
      <c r="AH334" s="51" t="s">
        <v>105</v>
      </c>
    </row>
    <row r="335" spans="1:34" x14ac:dyDescent="0.3">
      <c r="A335" s="51" t="s">
        <v>30</v>
      </c>
      <c r="B335" s="51">
        <v>1</v>
      </c>
      <c r="C335" s="51">
        <v>23</v>
      </c>
      <c r="D335" s="51">
        <v>442</v>
      </c>
      <c r="E335" s="51" t="s">
        <v>437</v>
      </c>
      <c r="F335" s="51" t="s">
        <v>7</v>
      </c>
      <c r="G335" s="51" t="s">
        <v>190</v>
      </c>
      <c r="H335" s="51" t="s">
        <v>190</v>
      </c>
      <c r="I335" s="51" t="s">
        <v>100</v>
      </c>
      <c r="J335" s="51" t="s">
        <v>100</v>
      </c>
      <c r="K335" s="51" t="s">
        <v>100</v>
      </c>
      <c r="L335" s="51">
        <v>1</v>
      </c>
      <c r="M335" s="51" t="s">
        <v>102</v>
      </c>
      <c r="N335" s="51">
        <v>90</v>
      </c>
      <c r="P335" s="51" t="s">
        <v>100</v>
      </c>
      <c r="Q335" s="51" t="s">
        <v>191</v>
      </c>
      <c r="T335" s="51">
        <v>201609</v>
      </c>
      <c r="U335" s="51" t="s">
        <v>34</v>
      </c>
      <c r="V335" s="51">
        <v>0</v>
      </c>
      <c r="W335" s="6">
        <v>-4507.2</v>
      </c>
      <c r="AA335" s="51" t="s">
        <v>35</v>
      </c>
      <c r="AB335" s="51" t="s">
        <v>59</v>
      </c>
      <c r="AD335" s="51" t="s">
        <v>435</v>
      </c>
      <c r="AE335" s="51" t="s">
        <v>60</v>
      </c>
      <c r="AG335" s="51" t="s">
        <v>100</v>
      </c>
      <c r="AH335" s="51" t="s">
        <v>105</v>
      </c>
    </row>
    <row r="336" spans="1:34" x14ac:dyDescent="0.3">
      <c r="A336" s="51" t="s">
        <v>30</v>
      </c>
      <c r="B336" s="51">
        <v>1</v>
      </c>
      <c r="C336" s="51">
        <v>23</v>
      </c>
      <c r="D336" s="51">
        <v>442</v>
      </c>
      <c r="E336" s="51" t="s">
        <v>193</v>
      </c>
      <c r="F336" s="51" t="s">
        <v>8</v>
      </c>
      <c r="G336" s="51" t="s">
        <v>190</v>
      </c>
      <c r="H336" s="51" t="s">
        <v>190</v>
      </c>
      <c r="I336" s="51" t="s">
        <v>100</v>
      </c>
      <c r="J336" s="51" t="s">
        <v>100</v>
      </c>
      <c r="K336" s="51" t="s">
        <v>100</v>
      </c>
      <c r="L336" s="51">
        <v>1</v>
      </c>
      <c r="M336" s="51" t="s">
        <v>102</v>
      </c>
      <c r="N336" s="51">
        <v>90</v>
      </c>
      <c r="P336" s="51" t="s">
        <v>100</v>
      </c>
      <c r="Q336" s="51" t="s">
        <v>191</v>
      </c>
      <c r="T336" s="51">
        <v>201609</v>
      </c>
      <c r="U336" s="51" t="s">
        <v>34</v>
      </c>
      <c r="V336" s="51">
        <v>0</v>
      </c>
      <c r="W336" s="6">
        <v>-17830.599999999999</v>
      </c>
      <c r="AA336" s="51" t="s">
        <v>35</v>
      </c>
      <c r="AB336" s="51" t="s">
        <v>59</v>
      </c>
      <c r="AD336" s="51" t="s">
        <v>435</v>
      </c>
      <c r="AE336" s="51" t="s">
        <v>60</v>
      </c>
      <c r="AG336" s="51" t="s">
        <v>100</v>
      </c>
      <c r="AH336" s="51" t="s">
        <v>105</v>
      </c>
    </row>
    <row r="337" spans="1:34" x14ac:dyDescent="0.3">
      <c r="A337" s="51" t="s">
        <v>30</v>
      </c>
      <c r="B337" s="51">
        <v>1</v>
      </c>
      <c r="C337" s="51">
        <v>23</v>
      </c>
      <c r="D337" s="51">
        <v>442</v>
      </c>
      <c r="E337" s="51" t="s">
        <v>194</v>
      </c>
      <c r="F337" s="51" t="s">
        <v>9</v>
      </c>
      <c r="G337" s="51" t="s">
        <v>190</v>
      </c>
      <c r="H337" s="51" t="s">
        <v>190</v>
      </c>
      <c r="I337" s="51" t="s">
        <v>100</v>
      </c>
      <c r="J337" s="51" t="s">
        <v>100</v>
      </c>
      <c r="K337" s="51" t="s">
        <v>100</v>
      </c>
      <c r="L337" s="51">
        <v>1</v>
      </c>
      <c r="M337" s="51" t="s">
        <v>102</v>
      </c>
      <c r="N337" s="51">
        <v>90</v>
      </c>
      <c r="P337" s="51" t="s">
        <v>100</v>
      </c>
      <c r="Q337" s="51" t="s">
        <v>191</v>
      </c>
      <c r="T337" s="51">
        <v>201609</v>
      </c>
      <c r="U337" s="51" t="s">
        <v>34</v>
      </c>
      <c r="V337" s="51">
        <v>0</v>
      </c>
      <c r="W337" s="6">
        <v>-489.18</v>
      </c>
      <c r="AA337" s="51" t="s">
        <v>35</v>
      </c>
      <c r="AB337" s="51" t="s">
        <v>59</v>
      </c>
      <c r="AD337" s="51" t="s">
        <v>435</v>
      </c>
      <c r="AE337" s="51" t="s">
        <v>60</v>
      </c>
      <c r="AG337" s="51" t="s">
        <v>100</v>
      </c>
      <c r="AH337" s="51" t="s">
        <v>105</v>
      </c>
    </row>
    <row r="338" spans="1:34" x14ac:dyDescent="0.3">
      <c r="A338" s="51" t="s">
        <v>30</v>
      </c>
      <c r="B338" s="51">
        <v>1</v>
      </c>
      <c r="C338" s="51">
        <v>23</v>
      </c>
      <c r="D338" s="51">
        <v>442</v>
      </c>
      <c r="E338" s="51" t="s">
        <v>195</v>
      </c>
      <c r="F338" s="51" t="s">
        <v>10</v>
      </c>
      <c r="G338" s="51" t="s">
        <v>190</v>
      </c>
      <c r="H338" s="51" t="s">
        <v>190</v>
      </c>
      <c r="I338" s="51" t="s">
        <v>100</v>
      </c>
      <c r="J338" s="51" t="s">
        <v>100</v>
      </c>
      <c r="K338" s="51" t="s">
        <v>100</v>
      </c>
      <c r="L338" s="51">
        <v>1</v>
      </c>
      <c r="M338" s="51" t="s">
        <v>102</v>
      </c>
      <c r="N338" s="51">
        <v>90</v>
      </c>
      <c r="P338" s="51" t="s">
        <v>100</v>
      </c>
      <c r="Q338" s="51" t="s">
        <v>191</v>
      </c>
      <c r="T338" s="51">
        <v>201609</v>
      </c>
      <c r="U338" s="51" t="s">
        <v>34</v>
      </c>
      <c r="V338" s="51">
        <v>0</v>
      </c>
      <c r="W338" s="6">
        <v>-25333.7</v>
      </c>
      <c r="AA338" s="51" t="s">
        <v>35</v>
      </c>
      <c r="AB338" s="51" t="s">
        <v>59</v>
      </c>
      <c r="AD338" s="51" t="s">
        <v>435</v>
      </c>
      <c r="AE338" s="51" t="s">
        <v>60</v>
      </c>
      <c r="AG338" s="51" t="s">
        <v>100</v>
      </c>
      <c r="AH338" s="51" t="s">
        <v>105</v>
      </c>
    </row>
    <row r="339" spans="1:34" x14ac:dyDescent="0.3">
      <c r="A339" s="51" t="s">
        <v>30</v>
      </c>
      <c r="B339" s="51">
        <v>1</v>
      </c>
      <c r="C339" s="51">
        <v>23</v>
      </c>
      <c r="D339" s="51">
        <v>442</v>
      </c>
      <c r="E339" s="51" t="s">
        <v>196</v>
      </c>
      <c r="F339" s="51" t="s">
        <v>11</v>
      </c>
      <c r="G339" s="51" t="s">
        <v>190</v>
      </c>
      <c r="H339" s="51" t="s">
        <v>190</v>
      </c>
      <c r="I339" s="51" t="s">
        <v>100</v>
      </c>
      <c r="J339" s="51" t="s">
        <v>100</v>
      </c>
      <c r="K339" s="51" t="s">
        <v>100</v>
      </c>
      <c r="L339" s="51">
        <v>1</v>
      </c>
      <c r="M339" s="51" t="s">
        <v>102</v>
      </c>
      <c r="N339" s="51">
        <v>90</v>
      </c>
      <c r="P339" s="51" t="s">
        <v>100</v>
      </c>
      <c r="Q339" s="51" t="s">
        <v>191</v>
      </c>
      <c r="T339" s="51">
        <v>201609</v>
      </c>
      <c r="U339" s="51" t="s">
        <v>34</v>
      </c>
      <c r="V339" s="51">
        <v>0</v>
      </c>
      <c r="W339" s="6">
        <v>-7089.72</v>
      </c>
      <c r="AA339" s="51" t="s">
        <v>35</v>
      </c>
      <c r="AB339" s="51" t="s">
        <v>59</v>
      </c>
      <c r="AD339" s="51" t="s">
        <v>435</v>
      </c>
      <c r="AE339" s="51" t="s">
        <v>60</v>
      </c>
      <c r="AG339" s="51" t="s">
        <v>100</v>
      </c>
      <c r="AH339" s="51" t="s">
        <v>105</v>
      </c>
    </row>
    <row r="340" spans="1:34" x14ac:dyDescent="0.3">
      <c r="A340" s="51" t="s">
        <v>30</v>
      </c>
      <c r="B340" s="51">
        <v>1</v>
      </c>
      <c r="C340" s="51">
        <v>23</v>
      </c>
      <c r="D340" s="51">
        <v>442</v>
      </c>
      <c r="E340" s="51" t="s">
        <v>197</v>
      </c>
      <c r="F340" s="51" t="s">
        <v>12</v>
      </c>
      <c r="G340" s="51" t="s">
        <v>190</v>
      </c>
      <c r="H340" s="51" t="s">
        <v>190</v>
      </c>
      <c r="I340" s="51" t="s">
        <v>100</v>
      </c>
      <c r="J340" s="51" t="s">
        <v>100</v>
      </c>
      <c r="K340" s="51" t="s">
        <v>100</v>
      </c>
      <c r="L340" s="51">
        <v>1</v>
      </c>
      <c r="M340" s="51" t="s">
        <v>102</v>
      </c>
      <c r="N340" s="51">
        <v>90</v>
      </c>
      <c r="P340" s="51" t="s">
        <v>100</v>
      </c>
      <c r="Q340" s="51" t="s">
        <v>191</v>
      </c>
      <c r="T340" s="51">
        <v>201609</v>
      </c>
      <c r="U340" s="51" t="s">
        <v>34</v>
      </c>
      <c r="V340" s="51">
        <v>0</v>
      </c>
      <c r="W340" s="6">
        <v>-2979.3</v>
      </c>
      <c r="AA340" s="51" t="s">
        <v>35</v>
      </c>
      <c r="AB340" s="51" t="s">
        <v>59</v>
      </c>
      <c r="AD340" s="51" t="s">
        <v>435</v>
      </c>
      <c r="AE340" s="51" t="s">
        <v>60</v>
      </c>
      <c r="AG340" s="51" t="s">
        <v>100</v>
      </c>
      <c r="AH340" s="51" t="s">
        <v>105</v>
      </c>
    </row>
    <row r="341" spans="1:34" x14ac:dyDescent="0.3">
      <c r="A341" s="51" t="s">
        <v>30</v>
      </c>
      <c r="B341" s="51">
        <v>1</v>
      </c>
      <c r="C341" s="51">
        <v>23</v>
      </c>
      <c r="D341" s="51">
        <v>442</v>
      </c>
      <c r="E341" s="51" t="s">
        <v>198</v>
      </c>
      <c r="F341" s="51" t="s">
        <v>13</v>
      </c>
      <c r="G341" s="51" t="s">
        <v>190</v>
      </c>
      <c r="H341" s="51" t="s">
        <v>190</v>
      </c>
      <c r="I341" s="51" t="s">
        <v>100</v>
      </c>
      <c r="J341" s="51" t="s">
        <v>100</v>
      </c>
      <c r="K341" s="51" t="s">
        <v>100</v>
      </c>
      <c r="L341" s="51">
        <v>1</v>
      </c>
      <c r="M341" s="51" t="s">
        <v>102</v>
      </c>
      <c r="N341" s="51">
        <v>90</v>
      </c>
      <c r="P341" s="51" t="s">
        <v>100</v>
      </c>
      <c r="Q341" s="51" t="s">
        <v>191</v>
      </c>
      <c r="T341" s="51">
        <v>201609</v>
      </c>
      <c r="U341" s="51" t="s">
        <v>34</v>
      </c>
      <c r="V341" s="51">
        <v>0</v>
      </c>
      <c r="W341" s="6">
        <v>-14598.05</v>
      </c>
      <c r="AA341" s="51" t="s">
        <v>35</v>
      </c>
      <c r="AB341" s="51" t="s">
        <v>59</v>
      </c>
      <c r="AD341" s="51" t="s">
        <v>435</v>
      </c>
      <c r="AE341" s="51" t="s">
        <v>60</v>
      </c>
      <c r="AG341" s="51" t="s">
        <v>100</v>
      </c>
      <c r="AH341" s="51" t="s">
        <v>105</v>
      </c>
    </row>
    <row r="342" spans="1:34" x14ac:dyDescent="0.3">
      <c r="A342" s="51" t="s">
        <v>30</v>
      </c>
      <c r="B342" s="51">
        <v>1</v>
      </c>
      <c r="C342" s="51">
        <v>25</v>
      </c>
      <c r="D342" s="51">
        <v>440</v>
      </c>
      <c r="E342" s="51" t="s">
        <v>189</v>
      </c>
      <c r="F342" s="51" t="s">
        <v>5</v>
      </c>
      <c r="G342" s="51" t="s">
        <v>190</v>
      </c>
      <c r="H342" s="51" t="s">
        <v>190</v>
      </c>
      <c r="I342" s="51" t="s">
        <v>100</v>
      </c>
      <c r="J342" s="51" t="s">
        <v>100</v>
      </c>
      <c r="K342" s="51" t="s">
        <v>100</v>
      </c>
      <c r="L342" s="51">
        <v>1</v>
      </c>
      <c r="M342" s="51" t="s">
        <v>102</v>
      </c>
      <c r="N342" s="51">
        <v>90</v>
      </c>
      <c r="P342" s="51" t="s">
        <v>100</v>
      </c>
      <c r="Q342" s="51" t="s">
        <v>191</v>
      </c>
      <c r="T342" s="51">
        <v>201609</v>
      </c>
      <c r="U342" s="51" t="s">
        <v>34</v>
      </c>
      <c r="V342" s="51">
        <v>0</v>
      </c>
      <c r="W342" s="6">
        <v>-135194.18</v>
      </c>
      <c r="AA342" s="51" t="s">
        <v>35</v>
      </c>
      <c r="AB342" s="51" t="s">
        <v>59</v>
      </c>
      <c r="AD342" s="51" t="s">
        <v>435</v>
      </c>
      <c r="AE342" s="51" t="s">
        <v>60</v>
      </c>
      <c r="AG342" s="51" t="s">
        <v>100</v>
      </c>
      <c r="AH342" s="51" t="s">
        <v>105</v>
      </c>
    </row>
    <row r="343" spans="1:34" x14ac:dyDescent="0.3">
      <c r="A343" s="51" t="s">
        <v>30</v>
      </c>
      <c r="B343" s="51">
        <v>1</v>
      </c>
      <c r="C343" s="51">
        <v>25</v>
      </c>
      <c r="D343" s="51">
        <v>442</v>
      </c>
      <c r="E343" s="51" t="s">
        <v>436</v>
      </c>
      <c r="F343" s="51" t="s">
        <v>6</v>
      </c>
      <c r="G343" s="51" t="s">
        <v>190</v>
      </c>
      <c r="H343" s="51" t="s">
        <v>190</v>
      </c>
      <c r="I343" s="51" t="s">
        <v>100</v>
      </c>
      <c r="J343" s="51" t="s">
        <v>100</v>
      </c>
      <c r="K343" s="51" t="s">
        <v>100</v>
      </c>
      <c r="L343" s="51">
        <v>1</v>
      </c>
      <c r="M343" s="51" t="s">
        <v>102</v>
      </c>
      <c r="N343" s="51">
        <v>90</v>
      </c>
      <c r="P343" s="51" t="s">
        <v>100</v>
      </c>
      <c r="Q343" s="51" t="s">
        <v>191</v>
      </c>
      <c r="T343" s="51">
        <v>201609</v>
      </c>
      <c r="U343" s="51" t="s">
        <v>34</v>
      </c>
      <c r="V343" s="51">
        <v>0</v>
      </c>
      <c r="W343" s="6">
        <v>-14690.2</v>
      </c>
      <c r="AA343" s="51" t="s">
        <v>35</v>
      </c>
      <c r="AB343" s="51" t="s">
        <v>59</v>
      </c>
      <c r="AD343" s="51" t="s">
        <v>435</v>
      </c>
      <c r="AE343" s="51" t="s">
        <v>60</v>
      </c>
      <c r="AG343" s="51" t="s">
        <v>100</v>
      </c>
      <c r="AH343" s="51" t="s">
        <v>105</v>
      </c>
    </row>
    <row r="344" spans="1:34" x14ac:dyDescent="0.3">
      <c r="A344" s="51" t="s">
        <v>30</v>
      </c>
      <c r="B344" s="51">
        <v>1</v>
      </c>
      <c r="C344" s="51">
        <v>25</v>
      </c>
      <c r="D344" s="51">
        <v>442</v>
      </c>
      <c r="E344" s="51" t="s">
        <v>193</v>
      </c>
      <c r="F344" s="51" t="s">
        <v>8</v>
      </c>
      <c r="G344" s="51" t="s">
        <v>190</v>
      </c>
      <c r="H344" s="51" t="s">
        <v>190</v>
      </c>
      <c r="I344" s="51" t="s">
        <v>100</v>
      </c>
      <c r="J344" s="51" t="s">
        <v>100</v>
      </c>
      <c r="K344" s="51" t="s">
        <v>100</v>
      </c>
      <c r="L344" s="51">
        <v>1</v>
      </c>
      <c r="M344" s="51" t="s">
        <v>102</v>
      </c>
      <c r="N344" s="51">
        <v>90</v>
      </c>
      <c r="P344" s="51" t="s">
        <v>100</v>
      </c>
      <c r="Q344" s="51" t="s">
        <v>191</v>
      </c>
      <c r="T344" s="51">
        <v>201609</v>
      </c>
      <c r="U344" s="51" t="s">
        <v>34</v>
      </c>
      <c r="V344" s="51">
        <v>0</v>
      </c>
      <c r="W344" s="6">
        <v>-24151.67</v>
      </c>
      <c r="AA344" s="51" t="s">
        <v>35</v>
      </c>
      <c r="AB344" s="51" t="s">
        <v>59</v>
      </c>
      <c r="AD344" s="51" t="s">
        <v>435</v>
      </c>
      <c r="AE344" s="51" t="s">
        <v>60</v>
      </c>
      <c r="AG344" s="51" t="s">
        <v>100</v>
      </c>
      <c r="AH344" s="51" t="s">
        <v>105</v>
      </c>
    </row>
    <row r="345" spans="1:34" x14ac:dyDescent="0.3">
      <c r="A345" s="51" t="s">
        <v>30</v>
      </c>
      <c r="B345" s="51">
        <v>1</v>
      </c>
      <c r="C345" s="51">
        <v>25</v>
      </c>
      <c r="D345" s="51">
        <v>442</v>
      </c>
      <c r="E345" s="51" t="s">
        <v>194</v>
      </c>
      <c r="F345" s="51" t="s">
        <v>9</v>
      </c>
      <c r="G345" s="51" t="s">
        <v>190</v>
      </c>
      <c r="H345" s="51" t="s">
        <v>190</v>
      </c>
      <c r="I345" s="51" t="s">
        <v>100</v>
      </c>
      <c r="J345" s="51" t="s">
        <v>100</v>
      </c>
      <c r="K345" s="51" t="s">
        <v>100</v>
      </c>
      <c r="L345" s="51">
        <v>1</v>
      </c>
      <c r="M345" s="51" t="s">
        <v>102</v>
      </c>
      <c r="N345" s="51">
        <v>90</v>
      </c>
      <c r="P345" s="51" t="s">
        <v>100</v>
      </c>
      <c r="Q345" s="51" t="s">
        <v>191</v>
      </c>
      <c r="T345" s="51">
        <v>201609</v>
      </c>
      <c r="U345" s="51" t="s">
        <v>34</v>
      </c>
      <c r="V345" s="51">
        <v>0</v>
      </c>
      <c r="W345" s="6">
        <v>-582.17999999999995</v>
      </c>
      <c r="AA345" s="51" t="s">
        <v>35</v>
      </c>
      <c r="AB345" s="51" t="s">
        <v>59</v>
      </c>
      <c r="AD345" s="51" t="s">
        <v>435</v>
      </c>
      <c r="AE345" s="51" t="s">
        <v>60</v>
      </c>
      <c r="AG345" s="51" t="s">
        <v>100</v>
      </c>
      <c r="AH345" s="51" t="s">
        <v>105</v>
      </c>
    </row>
    <row r="346" spans="1:34" x14ac:dyDescent="0.3">
      <c r="A346" s="51" t="s">
        <v>30</v>
      </c>
      <c r="B346" s="51">
        <v>1</v>
      </c>
      <c r="C346" s="51">
        <v>25</v>
      </c>
      <c r="D346" s="51">
        <v>442</v>
      </c>
      <c r="E346" s="51" t="s">
        <v>195</v>
      </c>
      <c r="F346" s="51" t="s">
        <v>10</v>
      </c>
      <c r="G346" s="51" t="s">
        <v>190</v>
      </c>
      <c r="H346" s="51" t="s">
        <v>190</v>
      </c>
      <c r="I346" s="51" t="s">
        <v>100</v>
      </c>
      <c r="J346" s="51" t="s">
        <v>100</v>
      </c>
      <c r="K346" s="51" t="s">
        <v>100</v>
      </c>
      <c r="L346" s="51">
        <v>1</v>
      </c>
      <c r="M346" s="51" t="s">
        <v>102</v>
      </c>
      <c r="N346" s="51">
        <v>90</v>
      </c>
      <c r="P346" s="51" t="s">
        <v>100</v>
      </c>
      <c r="Q346" s="51" t="s">
        <v>191</v>
      </c>
      <c r="T346" s="51">
        <v>201609</v>
      </c>
      <c r="U346" s="51" t="s">
        <v>34</v>
      </c>
      <c r="V346" s="51">
        <v>0</v>
      </c>
      <c r="W346" s="6">
        <v>-54690.61</v>
      </c>
      <c r="AA346" s="51" t="s">
        <v>35</v>
      </c>
      <c r="AB346" s="51" t="s">
        <v>59</v>
      </c>
      <c r="AD346" s="51" t="s">
        <v>435</v>
      </c>
      <c r="AE346" s="51" t="s">
        <v>60</v>
      </c>
      <c r="AG346" s="51" t="s">
        <v>100</v>
      </c>
      <c r="AH346" s="51" t="s">
        <v>105</v>
      </c>
    </row>
    <row r="347" spans="1:34" x14ac:dyDescent="0.3">
      <c r="A347" s="51" t="s">
        <v>30</v>
      </c>
      <c r="B347" s="51">
        <v>1</v>
      </c>
      <c r="C347" s="51">
        <v>25</v>
      </c>
      <c r="D347" s="51">
        <v>442</v>
      </c>
      <c r="E347" s="51" t="s">
        <v>196</v>
      </c>
      <c r="F347" s="51" t="s">
        <v>11</v>
      </c>
      <c r="G347" s="51" t="s">
        <v>190</v>
      </c>
      <c r="H347" s="51" t="s">
        <v>190</v>
      </c>
      <c r="I347" s="51" t="s">
        <v>100</v>
      </c>
      <c r="J347" s="51" t="s">
        <v>100</v>
      </c>
      <c r="K347" s="51" t="s">
        <v>100</v>
      </c>
      <c r="L347" s="51">
        <v>1</v>
      </c>
      <c r="M347" s="51" t="s">
        <v>102</v>
      </c>
      <c r="N347" s="51">
        <v>90</v>
      </c>
      <c r="P347" s="51" t="s">
        <v>100</v>
      </c>
      <c r="Q347" s="51" t="s">
        <v>191</v>
      </c>
      <c r="T347" s="51">
        <v>201609</v>
      </c>
      <c r="U347" s="51" t="s">
        <v>34</v>
      </c>
      <c r="V347" s="51">
        <v>0</v>
      </c>
      <c r="W347" s="6">
        <v>-2450.9699999999998</v>
      </c>
      <c r="AA347" s="51" t="s">
        <v>35</v>
      </c>
      <c r="AB347" s="51" t="s">
        <v>59</v>
      </c>
      <c r="AD347" s="51" t="s">
        <v>435</v>
      </c>
      <c r="AE347" s="51" t="s">
        <v>60</v>
      </c>
      <c r="AG347" s="51" t="s">
        <v>100</v>
      </c>
      <c r="AH347" s="51" t="s">
        <v>105</v>
      </c>
    </row>
    <row r="348" spans="1:34" x14ac:dyDescent="0.3">
      <c r="A348" s="51" t="s">
        <v>30</v>
      </c>
      <c r="B348" s="51">
        <v>1</v>
      </c>
      <c r="C348" s="51">
        <v>25</v>
      </c>
      <c r="D348" s="51">
        <v>442</v>
      </c>
      <c r="E348" s="51" t="s">
        <v>197</v>
      </c>
      <c r="F348" s="51" t="s">
        <v>12</v>
      </c>
      <c r="G348" s="51" t="s">
        <v>190</v>
      </c>
      <c r="H348" s="51" t="s">
        <v>190</v>
      </c>
      <c r="I348" s="51" t="s">
        <v>100</v>
      </c>
      <c r="J348" s="51" t="s">
        <v>100</v>
      </c>
      <c r="K348" s="51" t="s">
        <v>100</v>
      </c>
      <c r="L348" s="51">
        <v>1</v>
      </c>
      <c r="M348" s="51" t="s">
        <v>102</v>
      </c>
      <c r="N348" s="51">
        <v>90</v>
      </c>
      <c r="P348" s="51" t="s">
        <v>100</v>
      </c>
      <c r="Q348" s="51" t="s">
        <v>191</v>
      </c>
      <c r="T348" s="51">
        <v>201609</v>
      </c>
      <c r="U348" s="51" t="s">
        <v>34</v>
      </c>
      <c r="V348" s="51">
        <v>0</v>
      </c>
      <c r="W348" s="6">
        <v>-6087.85</v>
      </c>
      <c r="AA348" s="51" t="s">
        <v>35</v>
      </c>
      <c r="AB348" s="51" t="s">
        <v>59</v>
      </c>
      <c r="AD348" s="51" t="s">
        <v>435</v>
      </c>
      <c r="AE348" s="51" t="s">
        <v>60</v>
      </c>
      <c r="AG348" s="51" t="s">
        <v>100</v>
      </c>
      <c r="AH348" s="51" t="s">
        <v>105</v>
      </c>
    </row>
    <row r="349" spans="1:34" x14ac:dyDescent="0.3">
      <c r="A349" s="51" t="s">
        <v>30</v>
      </c>
      <c r="B349" s="51">
        <v>1</v>
      </c>
      <c r="C349" s="51">
        <v>25</v>
      </c>
      <c r="D349" s="51">
        <v>442</v>
      </c>
      <c r="E349" s="51" t="s">
        <v>198</v>
      </c>
      <c r="F349" s="51" t="s">
        <v>13</v>
      </c>
      <c r="G349" s="51" t="s">
        <v>190</v>
      </c>
      <c r="H349" s="51" t="s">
        <v>190</v>
      </c>
      <c r="I349" s="51" t="s">
        <v>100</v>
      </c>
      <c r="J349" s="51" t="s">
        <v>100</v>
      </c>
      <c r="K349" s="51" t="s">
        <v>100</v>
      </c>
      <c r="L349" s="51">
        <v>1</v>
      </c>
      <c r="M349" s="51" t="s">
        <v>102</v>
      </c>
      <c r="N349" s="51">
        <v>90</v>
      </c>
      <c r="P349" s="51" t="s">
        <v>100</v>
      </c>
      <c r="Q349" s="51" t="s">
        <v>191</v>
      </c>
      <c r="T349" s="51">
        <v>201609</v>
      </c>
      <c r="U349" s="51" t="s">
        <v>34</v>
      </c>
      <c r="V349" s="51">
        <v>0</v>
      </c>
      <c r="W349" s="6">
        <v>-366.91</v>
      </c>
      <c r="AA349" s="51" t="s">
        <v>35</v>
      </c>
      <c r="AB349" s="51" t="s">
        <v>59</v>
      </c>
      <c r="AD349" s="51" t="s">
        <v>435</v>
      </c>
      <c r="AE349" s="51" t="s">
        <v>60</v>
      </c>
      <c r="AG349" s="51" t="s">
        <v>100</v>
      </c>
      <c r="AH349" s="51" t="s">
        <v>105</v>
      </c>
    </row>
    <row r="350" spans="1:34" x14ac:dyDescent="0.3">
      <c r="A350" s="51" t="s">
        <v>30</v>
      </c>
      <c r="B350" s="51">
        <v>1</v>
      </c>
      <c r="C350" s="51">
        <v>26</v>
      </c>
      <c r="D350" s="51">
        <v>440</v>
      </c>
      <c r="E350" s="51" t="s">
        <v>189</v>
      </c>
      <c r="F350" s="51" t="s">
        <v>5</v>
      </c>
      <c r="G350" s="51" t="s">
        <v>190</v>
      </c>
      <c r="H350" s="51" t="s">
        <v>190</v>
      </c>
      <c r="I350" s="51" t="s">
        <v>100</v>
      </c>
      <c r="J350" s="51" t="s">
        <v>100</v>
      </c>
      <c r="K350" s="51" t="s">
        <v>100</v>
      </c>
      <c r="L350" s="51">
        <v>1</v>
      </c>
      <c r="M350" s="51" t="s">
        <v>102</v>
      </c>
      <c r="N350" s="51">
        <v>90</v>
      </c>
      <c r="P350" s="51" t="s">
        <v>100</v>
      </c>
      <c r="Q350" s="51" t="s">
        <v>191</v>
      </c>
      <c r="T350" s="51">
        <v>201609</v>
      </c>
      <c r="U350" s="51" t="s">
        <v>34</v>
      </c>
      <c r="V350" s="51">
        <v>0</v>
      </c>
      <c r="W350" s="6">
        <v>-224207.7</v>
      </c>
      <c r="AA350" s="51" t="s">
        <v>35</v>
      </c>
      <c r="AB350" s="51" t="s">
        <v>59</v>
      </c>
      <c r="AD350" s="51" t="s">
        <v>435</v>
      </c>
      <c r="AE350" s="51" t="s">
        <v>60</v>
      </c>
      <c r="AG350" s="51" t="s">
        <v>100</v>
      </c>
      <c r="AH350" s="51" t="s">
        <v>105</v>
      </c>
    </row>
    <row r="351" spans="1:34" x14ac:dyDescent="0.3">
      <c r="A351" s="51" t="s">
        <v>30</v>
      </c>
      <c r="B351" s="51">
        <v>1</v>
      </c>
      <c r="C351" s="51">
        <v>26</v>
      </c>
      <c r="D351" s="51">
        <v>442</v>
      </c>
      <c r="E351" s="51" t="s">
        <v>193</v>
      </c>
      <c r="F351" s="51" t="s">
        <v>8</v>
      </c>
      <c r="G351" s="51" t="s">
        <v>190</v>
      </c>
      <c r="H351" s="51" t="s">
        <v>190</v>
      </c>
      <c r="I351" s="51" t="s">
        <v>100</v>
      </c>
      <c r="J351" s="51" t="s">
        <v>100</v>
      </c>
      <c r="K351" s="51" t="s">
        <v>100</v>
      </c>
      <c r="L351" s="51">
        <v>1</v>
      </c>
      <c r="M351" s="51" t="s">
        <v>102</v>
      </c>
      <c r="N351" s="51">
        <v>90</v>
      </c>
      <c r="P351" s="51" t="s">
        <v>100</v>
      </c>
      <c r="Q351" s="51" t="s">
        <v>191</v>
      </c>
      <c r="T351" s="51">
        <v>201609</v>
      </c>
      <c r="U351" s="51" t="s">
        <v>34</v>
      </c>
      <c r="V351" s="51">
        <v>0</v>
      </c>
      <c r="W351" s="6">
        <v>-28712.45</v>
      </c>
      <c r="AA351" s="51" t="s">
        <v>35</v>
      </c>
      <c r="AB351" s="51" t="s">
        <v>59</v>
      </c>
      <c r="AD351" s="51" t="s">
        <v>435</v>
      </c>
      <c r="AE351" s="51" t="s">
        <v>60</v>
      </c>
      <c r="AG351" s="51" t="s">
        <v>100</v>
      </c>
      <c r="AH351" s="51" t="s">
        <v>105</v>
      </c>
    </row>
    <row r="352" spans="1:34" x14ac:dyDescent="0.3">
      <c r="A352" s="51" t="s">
        <v>30</v>
      </c>
      <c r="B352" s="51">
        <v>1</v>
      </c>
      <c r="C352" s="51">
        <v>26</v>
      </c>
      <c r="D352" s="51">
        <v>442</v>
      </c>
      <c r="E352" s="51" t="s">
        <v>194</v>
      </c>
      <c r="F352" s="51" t="s">
        <v>9</v>
      </c>
      <c r="G352" s="51" t="s">
        <v>190</v>
      </c>
      <c r="H352" s="51" t="s">
        <v>190</v>
      </c>
      <c r="I352" s="51" t="s">
        <v>100</v>
      </c>
      <c r="J352" s="51" t="s">
        <v>100</v>
      </c>
      <c r="K352" s="51" t="s">
        <v>100</v>
      </c>
      <c r="L352" s="51">
        <v>1</v>
      </c>
      <c r="M352" s="51" t="s">
        <v>102</v>
      </c>
      <c r="N352" s="51">
        <v>90</v>
      </c>
      <c r="P352" s="51" t="s">
        <v>100</v>
      </c>
      <c r="Q352" s="51" t="s">
        <v>191</v>
      </c>
      <c r="T352" s="51">
        <v>201609</v>
      </c>
      <c r="U352" s="51" t="s">
        <v>34</v>
      </c>
      <c r="V352" s="51">
        <v>0</v>
      </c>
      <c r="W352" s="6">
        <v>-1141.74</v>
      </c>
      <c r="AA352" s="51" t="s">
        <v>35</v>
      </c>
      <c r="AB352" s="51" t="s">
        <v>59</v>
      </c>
      <c r="AD352" s="51" t="s">
        <v>435</v>
      </c>
      <c r="AE352" s="51" t="s">
        <v>60</v>
      </c>
      <c r="AG352" s="51" t="s">
        <v>100</v>
      </c>
      <c r="AH352" s="51" t="s">
        <v>105</v>
      </c>
    </row>
    <row r="353" spans="1:34" x14ac:dyDescent="0.3">
      <c r="A353" s="51" t="s">
        <v>30</v>
      </c>
      <c r="B353" s="51">
        <v>1</v>
      </c>
      <c r="C353" s="51">
        <v>26</v>
      </c>
      <c r="D353" s="51">
        <v>442</v>
      </c>
      <c r="E353" s="51" t="s">
        <v>195</v>
      </c>
      <c r="F353" s="51" t="s">
        <v>10</v>
      </c>
      <c r="G353" s="51" t="s">
        <v>190</v>
      </c>
      <c r="H353" s="51" t="s">
        <v>190</v>
      </c>
      <c r="I353" s="51" t="s">
        <v>100</v>
      </c>
      <c r="J353" s="51" t="s">
        <v>100</v>
      </c>
      <c r="K353" s="51" t="s">
        <v>100</v>
      </c>
      <c r="L353" s="51">
        <v>1</v>
      </c>
      <c r="M353" s="51" t="s">
        <v>102</v>
      </c>
      <c r="N353" s="51">
        <v>90</v>
      </c>
      <c r="P353" s="51" t="s">
        <v>100</v>
      </c>
      <c r="Q353" s="51" t="s">
        <v>191</v>
      </c>
      <c r="T353" s="51">
        <v>201609</v>
      </c>
      <c r="U353" s="51" t="s">
        <v>34</v>
      </c>
      <c r="V353" s="51">
        <v>0</v>
      </c>
      <c r="W353" s="6">
        <v>-40596</v>
      </c>
      <c r="AA353" s="51" t="s">
        <v>35</v>
      </c>
      <c r="AB353" s="51" t="s">
        <v>59</v>
      </c>
      <c r="AD353" s="51" t="s">
        <v>435</v>
      </c>
      <c r="AE353" s="51" t="s">
        <v>60</v>
      </c>
      <c r="AG353" s="51" t="s">
        <v>100</v>
      </c>
      <c r="AH353" s="51" t="s">
        <v>105</v>
      </c>
    </row>
    <row r="354" spans="1:34" x14ac:dyDescent="0.3">
      <c r="A354" s="51" t="s">
        <v>30</v>
      </c>
      <c r="B354" s="51">
        <v>1</v>
      </c>
      <c r="C354" s="51">
        <v>26</v>
      </c>
      <c r="D354" s="51">
        <v>442</v>
      </c>
      <c r="E354" s="51" t="s">
        <v>196</v>
      </c>
      <c r="F354" s="51" t="s">
        <v>11</v>
      </c>
      <c r="G354" s="51" t="s">
        <v>190</v>
      </c>
      <c r="H354" s="51" t="s">
        <v>190</v>
      </c>
      <c r="I354" s="51" t="s">
        <v>100</v>
      </c>
      <c r="J354" s="51" t="s">
        <v>100</v>
      </c>
      <c r="K354" s="51" t="s">
        <v>100</v>
      </c>
      <c r="L354" s="51">
        <v>1</v>
      </c>
      <c r="M354" s="51" t="s">
        <v>102</v>
      </c>
      <c r="N354" s="51">
        <v>90</v>
      </c>
      <c r="P354" s="51" t="s">
        <v>100</v>
      </c>
      <c r="Q354" s="51" t="s">
        <v>191</v>
      </c>
      <c r="T354" s="51">
        <v>201609</v>
      </c>
      <c r="U354" s="51" t="s">
        <v>34</v>
      </c>
      <c r="V354" s="51">
        <v>0</v>
      </c>
      <c r="W354" s="6">
        <v>-3615.09</v>
      </c>
      <c r="AA354" s="51" t="s">
        <v>35</v>
      </c>
      <c r="AB354" s="51" t="s">
        <v>59</v>
      </c>
      <c r="AD354" s="51" t="s">
        <v>435</v>
      </c>
      <c r="AE354" s="51" t="s">
        <v>60</v>
      </c>
      <c r="AG354" s="51" t="s">
        <v>100</v>
      </c>
      <c r="AH354" s="51" t="s">
        <v>105</v>
      </c>
    </row>
    <row r="355" spans="1:34" x14ac:dyDescent="0.3">
      <c r="A355" s="51" t="s">
        <v>30</v>
      </c>
      <c r="B355" s="51">
        <v>1</v>
      </c>
      <c r="C355" s="51">
        <v>26</v>
      </c>
      <c r="D355" s="51">
        <v>442</v>
      </c>
      <c r="E355" s="51" t="s">
        <v>197</v>
      </c>
      <c r="F355" s="51" t="s">
        <v>12</v>
      </c>
      <c r="G355" s="51" t="s">
        <v>190</v>
      </c>
      <c r="H355" s="51" t="s">
        <v>190</v>
      </c>
      <c r="I355" s="51" t="s">
        <v>100</v>
      </c>
      <c r="J355" s="51" t="s">
        <v>100</v>
      </c>
      <c r="K355" s="51" t="s">
        <v>100</v>
      </c>
      <c r="L355" s="51">
        <v>1</v>
      </c>
      <c r="M355" s="51" t="s">
        <v>102</v>
      </c>
      <c r="N355" s="51">
        <v>90</v>
      </c>
      <c r="P355" s="51" t="s">
        <v>100</v>
      </c>
      <c r="Q355" s="51" t="s">
        <v>191</v>
      </c>
      <c r="T355" s="51">
        <v>201609</v>
      </c>
      <c r="U355" s="51" t="s">
        <v>34</v>
      </c>
      <c r="V355" s="51">
        <v>0</v>
      </c>
      <c r="W355" s="6">
        <v>-11814.07</v>
      </c>
      <c r="AA355" s="51" t="s">
        <v>35</v>
      </c>
      <c r="AB355" s="51" t="s">
        <v>59</v>
      </c>
      <c r="AD355" s="51" t="s">
        <v>435</v>
      </c>
      <c r="AE355" s="51" t="s">
        <v>60</v>
      </c>
      <c r="AG355" s="51" t="s">
        <v>100</v>
      </c>
      <c r="AH355" s="51" t="s">
        <v>105</v>
      </c>
    </row>
    <row r="356" spans="1:34" x14ac:dyDescent="0.3">
      <c r="A356" s="51" t="s">
        <v>30</v>
      </c>
      <c r="B356" s="51">
        <v>1</v>
      </c>
      <c r="C356" s="51">
        <v>26</v>
      </c>
      <c r="D356" s="51">
        <v>442</v>
      </c>
      <c r="E356" s="51" t="s">
        <v>198</v>
      </c>
      <c r="F356" s="51" t="s">
        <v>13</v>
      </c>
      <c r="G356" s="51" t="s">
        <v>190</v>
      </c>
      <c r="H356" s="51" t="s">
        <v>190</v>
      </c>
      <c r="I356" s="51" t="s">
        <v>100</v>
      </c>
      <c r="J356" s="51" t="s">
        <v>100</v>
      </c>
      <c r="K356" s="51" t="s">
        <v>100</v>
      </c>
      <c r="L356" s="51">
        <v>1</v>
      </c>
      <c r="M356" s="51" t="s">
        <v>102</v>
      </c>
      <c r="N356" s="51">
        <v>90</v>
      </c>
      <c r="P356" s="51" t="s">
        <v>100</v>
      </c>
      <c r="Q356" s="51" t="s">
        <v>191</v>
      </c>
      <c r="T356" s="51">
        <v>201609</v>
      </c>
      <c r="U356" s="51" t="s">
        <v>34</v>
      </c>
      <c r="V356" s="51">
        <v>0</v>
      </c>
      <c r="W356" s="6">
        <v>-8777.5499999999993</v>
      </c>
      <c r="AA356" s="51" t="s">
        <v>35</v>
      </c>
      <c r="AB356" s="51" t="s">
        <v>59</v>
      </c>
      <c r="AD356" s="51" t="s">
        <v>435</v>
      </c>
      <c r="AE356" s="51" t="s">
        <v>60</v>
      </c>
      <c r="AG356" s="51" t="s">
        <v>100</v>
      </c>
      <c r="AH356" s="51" t="s">
        <v>105</v>
      </c>
    </row>
    <row r="357" spans="1:34" x14ac:dyDescent="0.3">
      <c r="A357" s="51" t="s">
        <v>30</v>
      </c>
      <c r="B357" s="51">
        <v>1</v>
      </c>
      <c r="C357" s="51">
        <v>27</v>
      </c>
      <c r="D357" s="51">
        <v>440</v>
      </c>
      <c r="E357" s="51" t="s">
        <v>189</v>
      </c>
      <c r="F357" s="51" t="s">
        <v>5</v>
      </c>
      <c r="G357" s="51" t="s">
        <v>190</v>
      </c>
      <c r="H357" s="51" t="s">
        <v>190</v>
      </c>
      <c r="I357" s="51" t="s">
        <v>100</v>
      </c>
      <c r="J357" s="51" t="s">
        <v>100</v>
      </c>
      <c r="K357" s="51" t="s">
        <v>100</v>
      </c>
      <c r="L357" s="51">
        <v>1</v>
      </c>
      <c r="M357" s="51" t="s">
        <v>102</v>
      </c>
      <c r="N357" s="51">
        <v>90</v>
      </c>
      <c r="P357" s="51" t="s">
        <v>100</v>
      </c>
      <c r="Q357" s="51" t="s">
        <v>191</v>
      </c>
      <c r="T357" s="51">
        <v>201609</v>
      </c>
      <c r="U357" s="51" t="s">
        <v>34</v>
      </c>
      <c r="V357" s="51">
        <v>0</v>
      </c>
      <c r="W357" s="6">
        <v>-43156.19</v>
      </c>
      <c r="AA357" s="51" t="s">
        <v>35</v>
      </c>
      <c r="AB357" s="51" t="s">
        <v>59</v>
      </c>
      <c r="AD357" s="51" t="s">
        <v>435</v>
      </c>
      <c r="AE357" s="51" t="s">
        <v>60</v>
      </c>
      <c r="AG357" s="51" t="s">
        <v>100</v>
      </c>
      <c r="AH357" s="51" t="s">
        <v>105</v>
      </c>
    </row>
    <row r="358" spans="1:34" x14ac:dyDescent="0.3">
      <c r="A358" s="51" t="s">
        <v>30</v>
      </c>
      <c r="B358" s="51">
        <v>1</v>
      </c>
      <c r="C358" s="51">
        <v>27</v>
      </c>
      <c r="D358" s="51">
        <v>442</v>
      </c>
      <c r="E358" s="51" t="s">
        <v>193</v>
      </c>
      <c r="F358" s="51" t="s">
        <v>8</v>
      </c>
      <c r="G358" s="51" t="s">
        <v>190</v>
      </c>
      <c r="H358" s="51" t="s">
        <v>190</v>
      </c>
      <c r="I358" s="51" t="s">
        <v>100</v>
      </c>
      <c r="J358" s="51" t="s">
        <v>100</v>
      </c>
      <c r="K358" s="51" t="s">
        <v>100</v>
      </c>
      <c r="L358" s="51">
        <v>1</v>
      </c>
      <c r="M358" s="51" t="s">
        <v>102</v>
      </c>
      <c r="N358" s="51">
        <v>90</v>
      </c>
      <c r="P358" s="51" t="s">
        <v>100</v>
      </c>
      <c r="Q358" s="51" t="s">
        <v>191</v>
      </c>
      <c r="T358" s="51">
        <v>201609</v>
      </c>
      <c r="U358" s="51" t="s">
        <v>34</v>
      </c>
      <c r="V358" s="51">
        <v>0</v>
      </c>
      <c r="W358" s="6">
        <v>-14614.24</v>
      </c>
      <c r="AA358" s="51" t="s">
        <v>35</v>
      </c>
      <c r="AB358" s="51" t="s">
        <v>59</v>
      </c>
      <c r="AD358" s="51" t="s">
        <v>435</v>
      </c>
      <c r="AE358" s="51" t="s">
        <v>60</v>
      </c>
      <c r="AG358" s="51" t="s">
        <v>100</v>
      </c>
      <c r="AH358" s="51" t="s">
        <v>105</v>
      </c>
    </row>
    <row r="359" spans="1:34" x14ac:dyDescent="0.3">
      <c r="A359" s="51" t="s">
        <v>30</v>
      </c>
      <c r="B359" s="51">
        <v>1</v>
      </c>
      <c r="C359" s="51">
        <v>27</v>
      </c>
      <c r="D359" s="51">
        <v>442</v>
      </c>
      <c r="E359" s="51" t="s">
        <v>194</v>
      </c>
      <c r="F359" s="51" t="s">
        <v>9</v>
      </c>
      <c r="G359" s="51" t="s">
        <v>190</v>
      </c>
      <c r="H359" s="51" t="s">
        <v>190</v>
      </c>
      <c r="I359" s="51" t="s">
        <v>100</v>
      </c>
      <c r="J359" s="51" t="s">
        <v>100</v>
      </c>
      <c r="K359" s="51" t="s">
        <v>100</v>
      </c>
      <c r="L359" s="51">
        <v>1</v>
      </c>
      <c r="M359" s="51" t="s">
        <v>102</v>
      </c>
      <c r="N359" s="51">
        <v>90</v>
      </c>
      <c r="P359" s="51" t="s">
        <v>100</v>
      </c>
      <c r="Q359" s="51" t="s">
        <v>191</v>
      </c>
      <c r="T359" s="51">
        <v>201609</v>
      </c>
      <c r="U359" s="51" t="s">
        <v>34</v>
      </c>
      <c r="V359" s="51">
        <v>0</v>
      </c>
      <c r="W359" s="6">
        <v>-170.2</v>
      </c>
      <c r="AA359" s="51" t="s">
        <v>35</v>
      </c>
      <c r="AB359" s="51" t="s">
        <v>59</v>
      </c>
      <c r="AD359" s="51" t="s">
        <v>435</v>
      </c>
      <c r="AE359" s="51" t="s">
        <v>60</v>
      </c>
      <c r="AG359" s="51" t="s">
        <v>100</v>
      </c>
      <c r="AH359" s="51" t="s">
        <v>105</v>
      </c>
    </row>
    <row r="360" spans="1:34" x14ac:dyDescent="0.3">
      <c r="A360" s="51" t="s">
        <v>30</v>
      </c>
      <c r="B360" s="51">
        <v>1</v>
      </c>
      <c r="C360" s="51">
        <v>27</v>
      </c>
      <c r="D360" s="51">
        <v>442</v>
      </c>
      <c r="E360" s="51" t="s">
        <v>195</v>
      </c>
      <c r="F360" s="51" t="s">
        <v>10</v>
      </c>
      <c r="G360" s="51" t="s">
        <v>190</v>
      </c>
      <c r="H360" s="51" t="s">
        <v>190</v>
      </c>
      <c r="I360" s="51" t="s">
        <v>100</v>
      </c>
      <c r="J360" s="51" t="s">
        <v>100</v>
      </c>
      <c r="K360" s="51" t="s">
        <v>100</v>
      </c>
      <c r="L360" s="51">
        <v>1</v>
      </c>
      <c r="M360" s="51" t="s">
        <v>102</v>
      </c>
      <c r="N360" s="51">
        <v>90</v>
      </c>
      <c r="P360" s="51" t="s">
        <v>100</v>
      </c>
      <c r="Q360" s="51" t="s">
        <v>191</v>
      </c>
      <c r="T360" s="51">
        <v>201609</v>
      </c>
      <c r="U360" s="51" t="s">
        <v>34</v>
      </c>
      <c r="V360" s="51">
        <v>0</v>
      </c>
      <c r="W360" s="6">
        <v>-10293.700000000001</v>
      </c>
      <c r="AA360" s="51" t="s">
        <v>35</v>
      </c>
      <c r="AB360" s="51" t="s">
        <v>59</v>
      </c>
      <c r="AD360" s="51" t="s">
        <v>435</v>
      </c>
      <c r="AE360" s="51" t="s">
        <v>60</v>
      </c>
      <c r="AG360" s="51" t="s">
        <v>100</v>
      </c>
      <c r="AH360" s="51" t="s">
        <v>105</v>
      </c>
    </row>
    <row r="361" spans="1:34" x14ac:dyDescent="0.3">
      <c r="A361" s="51" t="s">
        <v>30</v>
      </c>
      <c r="B361" s="51">
        <v>1</v>
      </c>
      <c r="C361" s="51">
        <v>27</v>
      </c>
      <c r="D361" s="51">
        <v>442</v>
      </c>
      <c r="E361" s="51" t="s">
        <v>196</v>
      </c>
      <c r="F361" s="51" t="s">
        <v>11</v>
      </c>
      <c r="G361" s="51" t="s">
        <v>190</v>
      </c>
      <c r="H361" s="51" t="s">
        <v>190</v>
      </c>
      <c r="I361" s="51" t="s">
        <v>100</v>
      </c>
      <c r="J361" s="51" t="s">
        <v>100</v>
      </c>
      <c r="K361" s="51" t="s">
        <v>100</v>
      </c>
      <c r="L361" s="51">
        <v>1</v>
      </c>
      <c r="M361" s="51" t="s">
        <v>102</v>
      </c>
      <c r="N361" s="51">
        <v>90</v>
      </c>
      <c r="P361" s="51" t="s">
        <v>100</v>
      </c>
      <c r="Q361" s="51" t="s">
        <v>191</v>
      </c>
      <c r="T361" s="51">
        <v>201609</v>
      </c>
      <c r="U361" s="51" t="s">
        <v>34</v>
      </c>
      <c r="V361" s="51">
        <v>0</v>
      </c>
      <c r="W361" s="6">
        <v>-177.17</v>
      </c>
      <c r="AA361" s="51" t="s">
        <v>35</v>
      </c>
      <c r="AB361" s="51" t="s">
        <v>59</v>
      </c>
      <c r="AD361" s="51" t="s">
        <v>435</v>
      </c>
      <c r="AE361" s="51" t="s">
        <v>60</v>
      </c>
      <c r="AG361" s="51" t="s">
        <v>100</v>
      </c>
      <c r="AH361" s="51" t="s">
        <v>105</v>
      </c>
    </row>
    <row r="362" spans="1:34" x14ac:dyDescent="0.3">
      <c r="A362" s="51" t="s">
        <v>30</v>
      </c>
      <c r="B362" s="51">
        <v>1</v>
      </c>
      <c r="C362" s="51">
        <v>27</v>
      </c>
      <c r="D362" s="51">
        <v>442</v>
      </c>
      <c r="E362" s="51" t="s">
        <v>197</v>
      </c>
      <c r="F362" s="51" t="s">
        <v>12</v>
      </c>
      <c r="G362" s="51" t="s">
        <v>190</v>
      </c>
      <c r="H362" s="51" t="s">
        <v>190</v>
      </c>
      <c r="I362" s="51" t="s">
        <v>100</v>
      </c>
      <c r="J362" s="51" t="s">
        <v>100</v>
      </c>
      <c r="K362" s="51" t="s">
        <v>100</v>
      </c>
      <c r="L362" s="51">
        <v>1</v>
      </c>
      <c r="M362" s="51" t="s">
        <v>102</v>
      </c>
      <c r="N362" s="51">
        <v>90</v>
      </c>
      <c r="P362" s="51" t="s">
        <v>100</v>
      </c>
      <c r="Q362" s="51" t="s">
        <v>191</v>
      </c>
      <c r="T362" s="51">
        <v>201609</v>
      </c>
      <c r="U362" s="51" t="s">
        <v>34</v>
      </c>
      <c r="V362" s="51">
        <v>0</v>
      </c>
      <c r="W362" s="6">
        <v>-7166.22</v>
      </c>
      <c r="AA362" s="51" t="s">
        <v>35</v>
      </c>
      <c r="AB362" s="51" t="s">
        <v>59</v>
      </c>
      <c r="AD362" s="51" t="s">
        <v>435</v>
      </c>
      <c r="AE362" s="51" t="s">
        <v>60</v>
      </c>
      <c r="AG362" s="51" t="s">
        <v>100</v>
      </c>
      <c r="AH362" s="51" t="s">
        <v>105</v>
      </c>
    </row>
    <row r="363" spans="1:34" x14ac:dyDescent="0.3">
      <c r="A363" s="51" t="s">
        <v>30</v>
      </c>
      <c r="B363" s="51">
        <v>1</v>
      </c>
      <c r="C363" s="51">
        <v>28</v>
      </c>
      <c r="D363" s="51">
        <v>440</v>
      </c>
      <c r="E363" s="51" t="s">
        <v>189</v>
      </c>
      <c r="F363" s="51" t="s">
        <v>5</v>
      </c>
      <c r="G363" s="51" t="s">
        <v>190</v>
      </c>
      <c r="H363" s="51" t="s">
        <v>190</v>
      </c>
      <c r="I363" s="51" t="s">
        <v>100</v>
      </c>
      <c r="J363" s="51" t="s">
        <v>100</v>
      </c>
      <c r="K363" s="51" t="s">
        <v>100</v>
      </c>
      <c r="L363" s="51">
        <v>1</v>
      </c>
      <c r="M363" s="51" t="s">
        <v>102</v>
      </c>
      <c r="N363" s="51">
        <v>90</v>
      </c>
      <c r="P363" s="51" t="s">
        <v>100</v>
      </c>
      <c r="Q363" s="51" t="s">
        <v>191</v>
      </c>
      <c r="T363" s="51">
        <v>201609</v>
      </c>
      <c r="U363" s="51" t="s">
        <v>34</v>
      </c>
      <c r="V363" s="51">
        <v>0</v>
      </c>
      <c r="W363" s="6">
        <v>-69182.95</v>
      </c>
      <c r="AA363" s="51" t="s">
        <v>35</v>
      </c>
      <c r="AB363" s="51" t="s">
        <v>59</v>
      </c>
      <c r="AD363" s="51" t="s">
        <v>435</v>
      </c>
      <c r="AE363" s="51" t="s">
        <v>60</v>
      </c>
      <c r="AG363" s="51" t="s">
        <v>100</v>
      </c>
      <c r="AH363" s="51" t="s">
        <v>105</v>
      </c>
    </row>
    <row r="364" spans="1:34" x14ac:dyDescent="0.3">
      <c r="A364" s="51" t="s">
        <v>30</v>
      </c>
      <c r="B364" s="51">
        <v>1</v>
      </c>
      <c r="C364" s="51">
        <v>28</v>
      </c>
      <c r="D364" s="51">
        <v>442</v>
      </c>
      <c r="E364" s="51" t="s">
        <v>437</v>
      </c>
      <c r="F364" s="51" t="s">
        <v>7</v>
      </c>
      <c r="G364" s="51" t="s">
        <v>190</v>
      </c>
      <c r="H364" s="51" t="s">
        <v>190</v>
      </c>
      <c r="I364" s="51" t="s">
        <v>100</v>
      </c>
      <c r="J364" s="51" t="s">
        <v>100</v>
      </c>
      <c r="K364" s="51" t="s">
        <v>100</v>
      </c>
      <c r="L364" s="51">
        <v>1</v>
      </c>
      <c r="M364" s="51" t="s">
        <v>102</v>
      </c>
      <c r="N364" s="51">
        <v>90</v>
      </c>
      <c r="P364" s="51" t="s">
        <v>100</v>
      </c>
      <c r="Q364" s="51" t="s">
        <v>191</v>
      </c>
      <c r="T364" s="51">
        <v>201609</v>
      </c>
      <c r="U364" s="51" t="s">
        <v>34</v>
      </c>
      <c r="V364" s="51">
        <v>0</v>
      </c>
      <c r="W364" s="6">
        <v>-3364.51</v>
      </c>
      <c r="AA364" s="51" t="s">
        <v>35</v>
      </c>
      <c r="AB364" s="51" t="s">
        <v>59</v>
      </c>
      <c r="AD364" s="51" t="s">
        <v>435</v>
      </c>
      <c r="AE364" s="51" t="s">
        <v>60</v>
      </c>
      <c r="AG364" s="51" t="s">
        <v>100</v>
      </c>
      <c r="AH364" s="51" t="s">
        <v>105</v>
      </c>
    </row>
    <row r="365" spans="1:34" x14ac:dyDescent="0.3">
      <c r="A365" s="51" t="s">
        <v>30</v>
      </c>
      <c r="B365" s="51">
        <v>1</v>
      </c>
      <c r="C365" s="51">
        <v>28</v>
      </c>
      <c r="D365" s="51">
        <v>442</v>
      </c>
      <c r="E365" s="51" t="s">
        <v>193</v>
      </c>
      <c r="F365" s="51" t="s">
        <v>8</v>
      </c>
      <c r="G365" s="51" t="s">
        <v>190</v>
      </c>
      <c r="H365" s="51" t="s">
        <v>190</v>
      </c>
      <c r="I365" s="51" t="s">
        <v>100</v>
      </c>
      <c r="J365" s="51" t="s">
        <v>100</v>
      </c>
      <c r="K365" s="51" t="s">
        <v>100</v>
      </c>
      <c r="L365" s="51">
        <v>1</v>
      </c>
      <c r="M365" s="51" t="s">
        <v>102</v>
      </c>
      <c r="N365" s="51">
        <v>90</v>
      </c>
      <c r="P365" s="51" t="s">
        <v>100</v>
      </c>
      <c r="Q365" s="51" t="s">
        <v>191</v>
      </c>
      <c r="T365" s="51">
        <v>201609</v>
      </c>
      <c r="U365" s="51" t="s">
        <v>34</v>
      </c>
      <c r="V365" s="51">
        <v>0</v>
      </c>
      <c r="W365" s="6">
        <v>-13836</v>
      </c>
      <c r="AA365" s="51" t="s">
        <v>35</v>
      </c>
      <c r="AB365" s="51" t="s">
        <v>59</v>
      </c>
      <c r="AD365" s="51" t="s">
        <v>435</v>
      </c>
      <c r="AE365" s="51" t="s">
        <v>60</v>
      </c>
      <c r="AG365" s="51" t="s">
        <v>100</v>
      </c>
      <c r="AH365" s="51" t="s">
        <v>105</v>
      </c>
    </row>
    <row r="366" spans="1:34" x14ac:dyDescent="0.3">
      <c r="A366" s="51" t="s">
        <v>30</v>
      </c>
      <c r="B366" s="51">
        <v>1</v>
      </c>
      <c r="C366" s="51">
        <v>28</v>
      </c>
      <c r="D366" s="51">
        <v>442</v>
      </c>
      <c r="E366" s="51" t="s">
        <v>194</v>
      </c>
      <c r="F366" s="51" t="s">
        <v>9</v>
      </c>
      <c r="G366" s="51" t="s">
        <v>190</v>
      </c>
      <c r="H366" s="51" t="s">
        <v>190</v>
      </c>
      <c r="I366" s="51" t="s">
        <v>100</v>
      </c>
      <c r="J366" s="51" t="s">
        <v>100</v>
      </c>
      <c r="K366" s="51" t="s">
        <v>100</v>
      </c>
      <c r="L366" s="51">
        <v>1</v>
      </c>
      <c r="M366" s="51" t="s">
        <v>102</v>
      </c>
      <c r="N366" s="51">
        <v>90</v>
      </c>
      <c r="P366" s="51" t="s">
        <v>100</v>
      </c>
      <c r="Q366" s="51" t="s">
        <v>191</v>
      </c>
      <c r="T366" s="51">
        <v>201609</v>
      </c>
      <c r="U366" s="51" t="s">
        <v>34</v>
      </c>
      <c r="V366" s="51">
        <v>0</v>
      </c>
      <c r="W366" s="6">
        <v>-274.55</v>
      </c>
      <c r="AA366" s="51" t="s">
        <v>35</v>
      </c>
      <c r="AB366" s="51" t="s">
        <v>59</v>
      </c>
      <c r="AD366" s="51" t="s">
        <v>435</v>
      </c>
      <c r="AE366" s="51" t="s">
        <v>60</v>
      </c>
      <c r="AG366" s="51" t="s">
        <v>100</v>
      </c>
      <c r="AH366" s="51" t="s">
        <v>105</v>
      </c>
    </row>
    <row r="367" spans="1:34" x14ac:dyDescent="0.3">
      <c r="A367" s="51" t="s">
        <v>30</v>
      </c>
      <c r="B367" s="51">
        <v>1</v>
      </c>
      <c r="C367" s="51">
        <v>28</v>
      </c>
      <c r="D367" s="51">
        <v>442</v>
      </c>
      <c r="E367" s="51" t="s">
        <v>195</v>
      </c>
      <c r="F367" s="51" t="s">
        <v>10</v>
      </c>
      <c r="G367" s="51" t="s">
        <v>190</v>
      </c>
      <c r="H367" s="51" t="s">
        <v>190</v>
      </c>
      <c r="I367" s="51" t="s">
        <v>100</v>
      </c>
      <c r="J367" s="51" t="s">
        <v>100</v>
      </c>
      <c r="K367" s="51" t="s">
        <v>100</v>
      </c>
      <c r="L367" s="51">
        <v>1</v>
      </c>
      <c r="M367" s="51" t="s">
        <v>102</v>
      </c>
      <c r="N367" s="51">
        <v>90</v>
      </c>
      <c r="P367" s="51" t="s">
        <v>100</v>
      </c>
      <c r="Q367" s="51" t="s">
        <v>191</v>
      </c>
      <c r="T367" s="51">
        <v>201609</v>
      </c>
      <c r="U367" s="51" t="s">
        <v>34</v>
      </c>
      <c r="V367" s="51">
        <v>0</v>
      </c>
      <c r="W367" s="6">
        <v>-12249.8</v>
      </c>
      <c r="AA367" s="51" t="s">
        <v>35</v>
      </c>
      <c r="AB367" s="51" t="s">
        <v>59</v>
      </c>
      <c r="AD367" s="51" t="s">
        <v>435</v>
      </c>
      <c r="AE367" s="51" t="s">
        <v>60</v>
      </c>
      <c r="AG367" s="51" t="s">
        <v>100</v>
      </c>
      <c r="AH367" s="51" t="s">
        <v>105</v>
      </c>
    </row>
    <row r="368" spans="1:34" x14ac:dyDescent="0.3">
      <c r="A368" s="51" t="s">
        <v>30</v>
      </c>
      <c r="B368" s="51">
        <v>1</v>
      </c>
      <c r="C368" s="51">
        <v>28</v>
      </c>
      <c r="D368" s="51">
        <v>442</v>
      </c>
      <c r="E368" s="51" t="s">
        <v>196</v>
      </c>
      <c r="F368" s="51" t="s">
        <v>11</v>
      </c>
      <c r="G368" s="51" t="s">
        <v>190</v>
      </c>
      <c r="H368" s="51" t="s">
        <v>190</v>
      </c>
      <c r="I368" s="51" t="s">
        <v>100</v>
      </c>
      <c r="J368" s="51" t="s">
        <v>100</v>
      </c>
      <c r="K368" s="51" t="s">
        <v>100</v>
      </c>
      <c r="L368" s="51">
        <v>1</v>
      </c>
      <c r="M368" s="51" t="s">
        <v>102</v>
      </c>
      <c r="N368" s="51">
        <v>90</v>
      </c>
      <c r="P368" s="51" t="s">
        <v>100</v>
      </c>
      <c r="Q368" s="51" t="s">
        <v>191</v>
      </c>
      <c r="T368" s="51">
        <v>201609</v>
      </c>
      <c r="U368" s="51" t="s">
        <v>34</v>
      </c>
      <c r="V368" s="51">
        <v>0</v>
      </c>
      <c r="W368" s="6">
        <v>-2768.16</v>
      </c>
      <c r="AA368" s="51" t="s">
        <v>35</v>
      </c>
      <c r="AB368" s="51" t="s">
        <v>59</v>
      </c>
      <c r="AD368" s="51" t="s">
        <v>435</v>
      </c>
      <c r="AE368" s="51" t="s">
        <v>60</v>
      </c>
      <c r="AG368" s="51" t="s">
        <v>100</v>
      </c>
      <c r="AH368" s="51" t="s">
        <v>105</v>
      </c>
    </row>
    <row r="369" spans="1:34" x14ac:dyDescent="0.3">
      <c r="A369" s="51" t="s">
        <v>30</v>
      </c>
      <c r="B369" s="51">
        <v>1</v>
      </c>
      <c r="C369" s="51">
        <v>28</v>
      </c>
      <c r="D369" s="51">
        <v>442</v>
      </c>
      <c r="E369" s="51" t="s">
        <v>197</v>
      </c>
      <c r="F369" s="51" t="s">
        <v>12</v>
      </c>
      <c r="G369" s="51" t="s">
        <v>190</v>
      </c>
      <c r="H369" s="51" t="s">
        <v>190</v>
      </c>
      <c r="I369" s="51" t="s">
        <v>100</v>
      </c>
      <c r="J369" s="51" t="s">
        <v>100</v>
      </c>
      <c r="K369" s="51" t="s">
        <v>100</v>
      </c>
      <c r="L369" s="51">
        <v>1</v>
      </c>
      <c r="M369" s="51" t="s">
        <v>102</v>
      </c>
      <c r="N369" s="51">
        <v>90</v>
      </c>
      <c r="P369" s="51" t="s">
        <v>100</v>
      </c>
      <c r="Q369" s="51" t="s">
        <v>191</v>
      </c>
      <c r="T369" s="51">
        <v>201609</v>
      </c>
      <c r="U369" s="51" t="s">
        <v>34</v>
      </c>
      <c r="V369" s="51">
        <v>0</v>
      </c>
      <c r="W369" s="6">
        <v>-6703.07</v>
      </c>
      <c r="AA369" s="51" t="s">
        <v>35</v>
      </c>
      <c r="AB369" s="51" t="s">
        <v>59</v>
      </c>
      <c r="AD369" s="51" t="s">
        <v>435</v>
      </c>
      <c r="AE369" s="51" t="s">
        <v>60</v>
      </c>
      <c r="AG369" s="51" t="s">
        <v>100</v>
      </c>
      <c r="AH369" s="51" t="s">
        <v>105</v>
      </c>
    </row>
    <row r="370" spans="1:34" x14ac:dyDescent="0.3">
      <c r="A370" s="51" t="s">
        <v>30</v>
      </c>
      <c r="B370" s="51">
        <v>1</v>
      </c>
      <c r="C370" s="51">
        <v>28</v>
      </c>
      <c r="D370" s="51">
        <v>442</v>
      </c>
      <c r="E370" s="51" t="s">
        <v>198</v>
      </c>
      <c r="F370" s="51" t="s">
        <v>13</v>
      </c>
      <c r="G370" s="51" t="s">
        <v>190</v>
      </c>
      <c r="H370" s="51" t="s">
        <v>190</v>
      </c>
      <c r="I370" s="51" t="s">
        <v>100</v>
      </c>
      <c r="J370" s="51" t="s">
        <v>100</v>
      </c>
      <c r="K370" s="51" t="s">
        <v>100</v>
      </c>
      <c r="L370" s="51">
        <v>1</v>
      </c>
      <c r="M370" s="51" t="s">
        <v>102</v>
      </c>
      <c r="N370" s="51">
        <v>90</v>
      </c>
      <c r="P370" s="51" t="s">
        <v>100</v>
      </c>
      <c r="Q370" s="51" t="s">
        <v>191</v>
      </c>
      <c r="T370" s="51">
        <v>201609</v>
      </c>
      <c r="U370" s="51" t="s">
        <v>34</v>
      </c>
      <c r="V370" s="51">
        <v>0</v>
      </c>
      <c r="W370" s="6">
        <v>-3372.08</v>
      </c>
      <c r="AA370" s="51" t="s">
        <v>35</v>
      </c>
      <c r="AB370" s="51" t="s">
        <v>59</v>
      </c>
      <c r="AD370" s="51" t="s">
        <v>435</v>
      </c>
      <c r="AE370" s="51" t="s">
        <v>60</v>
      </c>
      <c r="AG370" s="51" t="s">
        <v>100</v>
      </c>
      <c r="AH370" s="51" t="s">
        <v>105</v>
      </c>
    </row>
    <row r="371" spans="1:34" x14ac:dyDescent="0.3">
      <c r="A371" s="51" t="s">
        <v>30</v>
      </c>
      <c r="B371" s="51">
        <v>1</v>
      </c>
      <c r="C371" s="51" t="s">
        <v>199</v>
      </c>
      <c r="D371" s="51">
        <v>440</v>
      </c>
      <c r="E371" s="51" t="s">
        <v>189</v>
      </c>
      <c r="F371" s="51" t="s">
        <v>5</v>
      </c>
      <c r="G371" s="51" t="s">
        <v>190</v>
      </c>
      <c r="H371" s="51" t="s">
        <v>190</v>
      </c>
      <c r="I371" s="51" t="s">
        <v>100</v>
      </c>
      <c r="J371" s="51" t="s">
        <v>100</v>
      </c>
      <c r="K371" s="51" t="s">
        <v>100</v>
      </c>
      <c r="L371" s="51">
        <v>1</v>
      </c>
      <c r="M371" s="51" t="s">
        <v>102</v>
      </c>
      <c r="N371" s="51">
        <v>90</v>
      </c>
      <c r="P371" s="51" t="s">
        <v>100</v>
      </c>
      <c r="Q371" s="51" t="s">
        <v>191</v>
      </c>
      <c r="T371" s="51">
        <v>201609</v>
      </c>
      <c r="U371" s="51" t="s">
        <v>34</v>
      </c>
      <c r="V371" s="51">
        <v>0</v>
      </c>
      <c r="W371" s="6">
        <v>-47781.14</v>
      </c>
      <c r="AA371" s="51" t="s">
        <v>35</v>
      </c>
      <c r="AB371" s="51" t="s">
        <v>59</v>
      </c>
      <c r="AD371" s="51" t="s">
        <v>435</v>
      </c>
      <c r="AE371" s="51" t="s">
        <v>60</v>
      </c>
      <c r="AG371" s="51" t="s">
        <v>100</v>
      </c>
      <c r="AH371" s="51" t="s">
        <v>105</v>
      </c>
    </row>
    <row r="372" spans="1:34" x14ac:dyDescent="0.3">
      <c r="A372" s="51" t="s">
        <v>30</v>
      </c>
      <c r="B372" s="51">
        <v>1</v>
      </c>
      <c r="C372" s="51" t="s">
        <v>199</v>
      </c>
      <c r="D372" s="51">
        <v>442</v>
      </c>
      <c r="E372" s="51" t="s">
        <v>437</v>
      </c>
      <c r="F372" s="51" t="s">
        <v>7</v>
      </c>
      <c r="G372" s="51" t="s">
        <v>190</v>
      </c>
      <c r="H372" s="51" t="s">
        <v>190</v>
      </c>
      <c r="I372" s="51" t="s">
        <v>100</v>
      </c>
      <c r="J372" s="51" t="s">
        <v>100</v>
      </c>
      <c r="K372" s="51" t="s">
        <v>100</v>
      </c>
      <c r="L372" s="51">
        <v>1</v>
      </c>
      <c r="M372" s="51" t="s">
        <v>102</v>
      </c>
      <c r="N372" s="51">
        <v>90</v>
      </c>
      <c r="P372" s="51" t="s">
        <v>100</v>
      </c>
      <c r="Q372" s="51" t="s">
        <v>191</v>
      </c>
      <c r="T372" s="51">
        <v>201609</v>
      </c>
      <c r="U372" s="51" t="s">
        <v>34</v>
      </c>
      <c r="V372" s="51">
        <v>0</v>
      </c>
      <c r="W372" s="6">
        <v>-3047.66</v>
      </c>
      <c r="AA372" s="51" t="s">
        <v>35</v>
      </c>
      <c r="AB372" s="51" t="s">
        <v>59</v>
      </c>
      <c r="AD372" s="51" t="s">
        <v>435</v>
      </c>
      <c r="AE372" s="51" t="s">
        <v>60</v>
      </c>
      <c r="AG372" s="51" t="s">
        <v>100</v>
      </c>
      <c r="AH372" s="51" t="s">
        <v>105</v>
      </c>
    </row>
    <row r="373" spans="1:34" x14ac:dyDescent="0.3">
      <c r="A373" s="51" t="s">
        <v>30</v>
      </c>
      <c r="B373" s="51">
        <v>1</v>
      </c>
      <c r="C373" s="51" t="s">
        <v>199</v>
      </c>
      <c r="D373" s="51">
        <v>442</v>
      </c>
      <c r="E373" s="51" t="s">
        <v>193</v>
      </c>
      <c r="F373" s="51" t="s">
        <v>8</v>
      </c>
      <c r="G373" s="51" t="s">
        <v>190</v>
      </c>
      <c r="H373" s="51" t="s">
        <v>190</v>
      </c>
      <c r="I373" s="51" t="s">
        <v>100</v>
      </c>
      <c r="J373" s="51" t="s">
        <v>100</v>
      </c>
      <c r="K373" s="51" t="s">
        <v>100</v>
      </c>
      <c r="L373" s="51">
        <v>1</v>
      </c>
      <c r="M373" s="51" t="s">
        <v>102</v>
      </c>
      <c r="N373" s="51">
        <v>90</v>
      </c>
      <c r="P373" s="51" t="s">
        <v>100</v>
      </c>
      <c r="Q373" s="51" t="s">
        <v>191</v>
      </c>
      <c r="T373" s="51">
        <v>201609</v>
      </c>
      <c r="U373" s="51" t="s">
        <v>34</v>
      </c>
      <c r="V373" s="51">
        <v>0</v>
      </c>
      <c r="W373" s="6">
        <v>-16345.15</v>
      </c>
      <c r="AA373" s="51" t="s">
        <v>35</v>
      </c>
      <c r="AB373" s="51" t="s">
        <v>59</v>
      </c>
      <c r="AD373" s="51" t="s">
        <v>435</v>
      </c>
      <c r="AE373" s="51" t="s">
        <v>60</v>
      </c>
      <c r="AG373" s="51" t="s">
        <v>100</v>
      </c>
      <c r="AH373" s="51" t="s">
        <v>105</v>
      </c>
    </row>
    <row r="374" spans="1:34" x14ac:dyDescent="0.3">
      <c r="A374" s="51" t="s">
        <v>30</v>
      </c>
      <c r="B374" s="51">
        <v>1</v>
      </c>
      <c r="C374" s="51" t="s">
        <v>199</v>
      </c>
      <c r="D374" s="51">
        <v>442</v>
      </c>
      <c r="E374" s="51" t="s">
        <v>194</v>
      </c>
      <c r="F374" s="51" t="s">
        <v>9</v>
      </c>
      <c r="G374" s="51" t="s">
        <v>190</v>
      </c>
      <c r="H374" s="51" t="s">
        <v>190</v>
      </c>
      <c r="I374" s="51" t="s">
        <v>100</v>
      </c>
      <c r="J374" s="51" t="s">
        <v>100</v>
      </c>
      <c r="K374" s="51" t="s">
        <v>100</v>
      </c>
      <c r="L374" s="51">
        <v>1</v>
      </c>
      <c r="M374" s="51" t="s">
        <v>102</v>
      </c>
      <c r="N374" s="51">
        <v>90</v>
      </c>
      <c r="P374" s="51" t="s">
        <v>100</v>
      </c>
      <c r="Q374" s="51" t="s">
        <v>191</v>
      </c>
      <c r="T374" s="51">
        <v>201609</v>
      </c>
      <c r="U374" s="51" t="s">
        <v>34</v>
      </c>
      <c r="V374" s="51">
        <v>0</v>
      </c>
      <c r="W374" s="6">
        <v>-719.94</v>
      </c>
      <c r="AA374" s="51" t="s">
        <v>35</v>
      </c>
      <c r="AB374" s="51" t="s">
        <v>59</v>
      </c>
      <c r="AD374" s="51" t="s">
        <v>435</v>
      </c>
      <c r="AE374" s="51" t="s">
        <v>60</v>
      </c>
      <c r="AG374" s="51" t="s">
        <v>100</v>
      </c>
      <c r="AH374" s="51" t="s">
        <v>105</v>
      </c>
    </row>
    <row r="375" spans="1:34" x14ac:dyDescent="0.3">
      <c r="A375" s="51" t="s">
        <v>30</v>
      </c>
      <c r="B375" s="51">
        <v>1</v>
      </c>
      <c r="C375" s="51" t="s">
        <v>199</v>
      </c>
      <c r="D375" s="51">
        <v>442</v>
      </c>
      <c r="E375" s="51" t="s">
        <v>195</v>
      </c>
      <c r="F375" s="51" t="s">
        <v>10</v>
      </c>
      <c r="G375" s="51" t="s">
        <v>190</v>
      </c>
      <c r="H375" s="51" t="s">
        <v>190</v>
      </c>
      <c r="I375" s="51" t="s">
        <v>100</v>
      </c>
      <c r="J375" s="51" t="s">
        <v>100</v>
      </c>
      <c r="K375" s="51" t="s">
        <v>100</v>
      </c>
      <c r="L375" s="51">
        <v>1</v>
      </c>
      <c r="M375" s="51" t="s">
        <v>102</v>
      </c>
      <c r="N375" s="51">
        <v>90</v>
      </c>
      <c r="P375" s="51" t="s">
        <v>100</v>
      </c>
      <c r="Q375" s="51" t="s">
        <v>191</v>
      </c>
      <c r="T375" s="51">
        <v>201609</v>
      </c>
      <c r="U375" s="51" t="s">
        <v>34</v>
      </c>
      <c r="V375" s="51">
        <v>0</v>
      </c>
      <c r="W375" s="6">
        <v>-20143.91</v>
      </c>
      <c r="AA375" s="51" t="s">
        <v>35</v>
      </c>
      <c r="AB375" s="51" t="s">
        <v>59</v>
      </c>
      <c r="AD375" s="51" t="s">
        <v>435</v>
      </c>
      <c r="AE375" s="51" t="s">
        <v>60</v>
      </c>
      <c r="AG375" s="51" t="s">
        <v>100</v>
      </c>
      <c r="AH375" s="51" t="s">
        <v>105</v>
      </c>
    </row>
    <row r="376" spans="1:34" x14ac:dyDescent="0.3">
      <c r="A376" s="51" t="s">
        <v>30</v>
      </c>
      <c r="B376" s="51">
        <v>1</v>
      </c>
      <c r="C376" s="51" t="s">
        <v>199</v>
      </c>
      <c r="D376" s="51">
        <v>442</v>
      </c>
      <c r="E376" s="51" t="s">
        <v>196</v>
      </c>
      <c r="F376" s="51" t="s">
        <v>11</v>
      </c>
      <c r="G376" s="51" t="s">
        <v>190</v>
      </c>
      <c r="H376" s="51" t="s">
        <v>190</v>
      </c>
      <c r="I376" s="51" t="s">
        <v>100</v>
      </c>
      <c r="J376" s="51" t="s">
        <v>100</v>
      </c>
      <c r="K376" s="51" t="s">
        <v>100</v>
      </c>
      <c r="L376" s="51">
        <v>1</v>
      </c>
      <c r="M376" s="51" t="s">
        <v>102</v>
      </c>
      <c r="N376" s="51">
        <v>90</v>
      </c>
      <c r="P376" s="51" t="s">
        <v>100</v>
      </c>
      <c r="Q376" s="51" t="s">
        <v>191</v>
      </c>
      <c r="T376" s="51">
        <v>201609</v>
      </c>
      <c r="U376" s="51" t="s">
        <v>34</v>
      </c>
      <c r="V376" s="51">
        <v>0</v>
      </c>
      <c r="W376" s="6">
        <v>-5932.12</v>
      </c>
      <c r="AA376" s="51" t="s">
        <v>35</v>
      </c>
      <c r="AB376" s="51" t="s">
        <v>59</v>
      </c>
      <c r="AD376" s="51" t="s">
        <v>435</v>
      </c>
      <c r="AE376" s="51" t="s">
        <v>60</v>
      </c>
      <c r="AG376" s="51" t="s">
        <v>100</v>
      </c>
      <c r="AH376" s="51" t="s">
        <v>105</v>
      </c>
    </row>
    <row r="377" spans="1:34" x14ac:dyDescent="0.3">
      <c r="A377" s="51" t="s">
        <v>30</v>
      </c>
      <c r="B377" s="51">
        <v>1</v>
      </c>
      <c r="C377" s="51" t="s">
        <v>199</v>
      </c>
      <c r="D377" s="51">
        <v>442</v>
      </c>
      <c r="E377" s="51" t="s">
        <v>197</v>
      </c>
      <c r="F377" s="51" t="s">
        <v>12</v>
      </c>
      <c r="G377" s="51" t="s">
        <v>190</v>
      </c>
      <c r="H377" s="51" t="s">
        <v>190</v>
      </c>
      <c r="I377" s="51" t="s">
        <v>100</v>
      </c>
      <c r="J377" s="51" t="s">
        <v>100</v>
      </c>
      <c r="K377" s="51" t="s">
        <v>100</v>
      </c>
      <c r="L377" s="51">
        <v>1</v>
      </c>
      <c r="M377" s="51" t="s">
        <v>102</v>
      </c>
      <c r="N377" s="51">
        <v>90</v>
      </c>
      <c r="P377" s="51" t="s">
        <v>100</v>
      </c>
      <c r="Q377" s="51" t="s">
        <v>191</v>
      </c>
      <c r="T377" s="51">
        <v>201609</v>
      </c>
      <c r="U377" s="51" t="s">
        <v>34</v>
      </c>
      <c r="V377" s="51">
        <v>0</v>
      </c>
      <c r="W377" s="6">
        <v>-5942.63</v>
      </c>
      <c r="AA377" s="51" t="s">
        <v>35</v>
      </c>
      <c r="AB377" s="51" t="s">
        <v>59</v>
      </c>
      <c r="AD377" s="51" t="s">
        <v>435</v>
      </c>
      <c r="AE377" s="51" t="s">
        <v>60</v>
      </c>
      <c r="AG377" s="51" t="s">
        <v>100</v>
      </c>
      <c r="AH377" s="51" t="s">
        <v>105</v>
      </c>
    </row>
    <row r="378" spans="1:34" x14ac:dyDescent="0.3">
      <c r="A378" s="51" t="s">
        <v>30</v>
      </c>
      <c r="B378" s="51">
        <v>1</v>
      </c>
      <c r="C378" s="51" t="s">
        <v>199</v>
      </c>
      <c r="D378" s="51">
        <v>442</v>
      </c>
      <c r="E378" s="51" t="s">
        <v>198</v>
      </c>
      <c r="F378" s="51" t="s">
        <v>13</v>
      </c>
      <c r="G378" s="51" t="s">
        <v>190</v>
      </c>
      <c r="H378" s="51" t="s">
        <v>190</v>
      </c>
      <c r="I378" s="51" t="s">
        <v>100</v>
      </c>
      <c r="J378" s="51" t="s">
        <v>100</v>
      </c>
      <c r="K378" s="51" t="s">
        <v>100</v>
      </c>
      <c r="L378" s="51">
        <v>1</v>
      </c>
      <c r="M378" s="51" t="s">
        <v>102</v>
      </c>
      <c r="N378" s="51">
        <v>90</v>
      </c>
      <c r="P378" s="51" t="s">
        <v>100</v>
      </c>
      <c r="Q378" s="51" t="s">
        <v>191</v>
      </c>
      <c r="T378" s="51">
        <v>201609</v>
      </c>
      <c r="U378" s="51" t="s">
        <v>34</v>
      </c>
      <c r="V378" s="51">
        <v>0</v>
      </c>
      <c r="W378" s="6">
        <v>-13715.35</v>
      </c>
      <c r="AA378" s="51" t="s">
        <v>35</v>
      </c>
      <c r="AB378" s="51" t="s">
        <v>59</v>
      </c>
      <c r="AD378" s="51" t="s">
        <v>435</v>
      </c>
      <c r="AE378" s="51" t="s">
        <v>60</v>
      </c>
      <c r="AG378" s="51" t="s">
        <v>100</v>
      </c>
      <c r="AH378" s="51" t="s">
        <v>105</v>
      </c>
    </row>
    <row r="379" spans="1:34" x14ac:dyDescent="0.3">
      <c r="A379" s="51" t="s">
        <v>30</v>
      </c>
      <c r="B379" s="51">
        <v>1</v>
      </c>
      <c r="C379" s="51" t="s">
        <v>200</v>
      </c>
      <c r="D379" s="51">
        <v>440</v>
      </c>
      <c r="E379" s="51" t="s">
        <v>189</v>
      </c>
      <c r="F379" s="51" t="s">
        <v>5</v>
      </c>
      <c r="G379" s="51" t="s">
        <v>190</v>
      </c>
      <c r="H379" s="51" t="s">
        <v>190</v>
      </c>
      <c r="I379" s="51" t="s">
        <v>100</v>
      </c>
      <c r="J379" s="51" t="s">
        <v>100</v>
      </c>
      <c r="K379" s="51" t="s">
        <v>100</v>
      </c>
      <c r="L379" s="51">
        <v>1</v>
      </c>
      <c r="M379" s="51" t="s">
        <v>102</v>
      </c>
      <c r="N379" s="51">
        <v>90</v>
      </c>
      <c r="P379" s="51" t="s">
        <v>100</v>
      </c>
      <c r="Q379" s="51" t="s">
        <v>191</v>
      </c>
      <c r="T379" s="51">
        <v>201609</v>
      </c>
      <c r="U379" s="51" t="s">
        <v>34</v>
      </c>
      <c r="V379" s="51">
        <v>0</v>
      </c>
      <c r="W379" s="6">
        <v>-51346.51</v>
      </c>
      <c r="AA379" s="51" t="s">
        <v>35</v>
      </c>
      <c r="AB379" s="51" t="s">
        <v>59</v>
      </c>
      <c r="AD379" s="51" t="s">
        <v>435</v>
      </c>
      <c r="AE379" s="51" t="s">
        <v>60</v>
      </c>
      <c r="AG379" s="51" t="s">
        <v>100</v>
      </c>
      <c r="AH379" s="51" t="s">
        <v>105</v>
      </c>
    </row>
    <row r="380" spans="1:34" x14ac:dyDescent="0.3">
      <c r="A380" s="51" t="s">
        <v>30</v>
      </c>
      <c r="B380" s="51">
        <v>1</v>
      </c>
      <c r="C380" s="51" t="s">
        <v>200</v>
      </c>
      <c r="D380" s="51">
        <v>442</v>
      </c>
      <c r="E380" s="51" t="s">
        <v>437</v>
      </c>
      <c r="F380" s="51" t="s">
        <v>7</v>
      </c>
      <c r="G380" s="51" t="s">
        <v>190</v>
      </c>
      <c r="H380" s="51" t="s">
        <v>190</v>
      </c>
      <c r="I380" s="51" t="s">
        <v>100</v>
      </c>
      <c r="J380" s="51" t="s">
        <v>100</v>
      </c>
      <c r="K380" s="51" t="s">
        <v>100</v>
      </c>
      <c r="L380" s="51">
        <v>1</v>
      </c>
      <c r="M380" s="51" t="s">
        <v>102</v>
      </c>
      <c r="N380" s="51">
        <v>90</v>
      </c>
      <c r="P380" s="51" t="s">
        <v>100</v>
      </c>
      <c r="Q380" s="51" t="s">
        <v>191</v>
      </c>
      <c r="T380" s="51">
        <v>201609</v>
      </c>
      <c r="U380" s="51" t="s">
        <v>34</v>
      </c>
      <c r="V380" s="51">
        <v>0</v>
      </c>
      <c r="W380" s="6">
        <v>-6919.93</v>
      </c>
      <c r="AA380" s="51" t="s">
        <v>35</v>
      </c>
      <c r="AB380" s="51" t="s">
        <v>59</v>
      </c>
      <c r="AD380" s="51" t="s">
        <v>435</v>
      </c>
      <c r="AE380" s="51" t="s">
        <v>60</v>
      </c>
      <c r="AG380" s="51" t="s">
        <v>100</v>
      </c>
      <c r="AH380" s="51" t="s">
        <v>105</v>
      </c>
    </row>
    <row r="381" spans="1:34" x14ac:dyDescent="0.3">
      <c r="A381" s="51" t="s">
        <v>30</v>
      </c>
      <c r="B381" s="51">
        <v>1</v>
      </c>
      <c r="C381" s="51" t="s">
        <v>200</v>
      </c>
      <c r="D381" s="51">
        <v>442</v>
      </c>
      <c r="E381" s="51" t="s">
        <v>193</v>
      </c>
      <c r="F381" s="51" t="s">
        <v>8</v>
      </c>
      <c r="G381" s="51" t="s">
        <v>190</v>
      </c>
      <c r="H381" s="51" t="s">
        <v>190</v>
      </c>
      <c r="I381" s="51" t="s">
        <v>100</v>
      </c>
      <c r="J381" s="51" t="s">
        <v>100</v>
      </c>
      <c r="K381" s="51" t="s">
        <v>100</v>
      </c>
      <c r="L381" s="51">
        <v>1</v>
      </c>
      <c r="M381" s="51" t="s">
        <v>102</v>
      </c>
      <c r="N381" s="51">
        <v>90</v>
      </c>
      <c r="P381" s="51" t="s">
        <v>100</v>
      </c>
      <c r="Q381" s="51" t="s">
        <v>191</v>
      </c>
      <c r="T381" s="51">
        <v>201609</v>
      </c>
      <c r="U381" s="51" t="s">
        <v>34</v>
      </c>
      <c r="V381" s="51">
        <v>0</v>
      </c>
      <c r="W381" s="6">
        <v>-16535.400000000001</v>
      </c>
      <c r="AA381" s="51" t="s">
        <v>35</v>
      </c>
      <c r="AB381" s="51" t="s">
        <v>59</v>
      </c>
      <c r="AD381" s="51" t="s">
        <v>435</v>
      </c>
      <c r="AE381" s="51" t="s">
        <v>60</v>
      </c>
      <c r="AG381" s="51" t="s">
        <v>100</v>
      </c>
      <c r="AH381" s="51" t="s">
        <v>105</v>
      </c>
    </row>
    <row r="382" spans="1:34" x14ac:dyDescent="0.3">
      <c r="A382" s="51" t="s">
        <v>30</v>
      </c>
      <c r="B382" s="51">
        <v>1</v>
      </c>
      <c r="C382" s="51" t="s">
        <v>200</v>
      </c>
      <c r="D382" s="51">
        <v>442</v>
      </c>
      <c r="E382" s="51" t="s">
        <v>194</v>
      </c>
      <c r="F382" s="51" t="s">
        <v>9</v>
      </c>
      <c r="G382" s="51" t="s">
        <v>190</v>
      </c>
      <c r="H382" s="51" t="s">
        <v>190</v>
      </c>
      <c r="I382" s="51" t="s">
        <v>100</v>
      </c>
      <c r="J382" s="51" t="s">
        <v>100</v>
      </c>
      <c r="K382" s="51" t="s">
        <v>100</v>
      </c>
      <c r="L382" s="51">
        <v>1</v>
      </c>
      <c r="M382" s="51" t="s">
        <v>102</v>
      </c>
      <c r="N382" s="51">
        <v>90</v>
      </c>
      <c r="P382" s="51" t="s">
        <v>100</v>
      </c>
      <c r="Q382" s="51" t="s">
        <v>191</v>
      </c>
      <c r="T382" s="51">
        <v>201609</v>
      </c>
      <c r="U382" s="51" t="s">
        <v>34</v>
      </c>
      <c r="V382" s="51">
        <v>0</v>
      </c>
      <c r="W382" s="6">
        <v>-288.06</v>
      </c>
      <c r="AA382" s="51" t="s">
        <v>35</v>
      </c>
      <c r="AB382" s="51" t="s">
        <v>59</v>
      </c>
      <c r="AD382" s="51" t="s">
        <v>435</v>
      </c>
      <c r="AE382" s="51" t="s">
        <v>60</v>
      </c>
      <c r="AG382" s="51" t="s">
        <v>100</v>
      </c>
      <c r="AH382" s="51" t="s">
        <v>105</v>
      </c>
    </row>
    <row r="383" spans="1:34" x14ac:dyDescent="0.3">
      <c r="A383" s="51" t="s">
        <v>30</v>
      </c>
      <c r="B383" s="51">
        <v>1</v>
      </c>
      <c r="C383" s="51" t="s">
        <v>200</v>
      </c>
      <c r="D383" s="51">
        <v>442</v>
      </c>
      <c r="E383" s="51" t="s">
        <v>195</v>
      </c>
      <c r="F383" s="51" t="s">
        <v>10</v>
      </c>
      <c r="G383" s="51" t="s">
        <v>190</v>
      </c>
      <c r="H383" s="51" t="s">
        <v>190</v>
      </c>
      <c r="I383" s="51" t="s">
        <v>100</v>
      </c>
      <c r="J383" s="51" t="s">
        <v>100</v>
      </c>
      <c r="K383" s="51" t="s">
        <v>100</v>
      </c>
      <c r="L383" s="51">
        <v>1</v>
      </c>
      <c r="M383" s="51" t="s">
        <v>102</v>
      </c>
      <c r="N383" s="51">
        <v>90</v>
      </c>
      <c r="P383" s="51" t="s">
        <v>100</v>
      </c>
      <c r="Q383" s="51" t="s">
        <v>191</v>
      </c>
      <c r="T383" s="51">
        <v>201609</v>
      </c>
      <c r="U383" s="51" t="s">
        <v>34</v>
      </c>
      <c r="V383" s="51">
        <v>0</v>
      </c>
      <c r="W383" s="6">
        <v>-14985.81</v>
      </c>
      <c r="AA383" s="51" t="s">
        <v>35</v>
      </c>
      <c r="AB383" s="51" t="s">
        <v>59</v>
      </c>
      <c r="AD383" s="51" t="s">
        <v>435</v>
      </c>
      <c r="AE383" s="51" t="s">
        <v>60</v>
      </c>
      <c r="AG383" s="51" t="s">
        <v>100</v>
      </c>
      <c r="AH383" s="51" t="s">
        <v>105</v>
      </c>
    </row>
    <row r="384" spans="1:34" x14ac:dyDescent="0.3">
      <c r="A384" s="51" t="s">
        <v>30</v>
      </c>
      <c r="B384" s="51">
        <v>1</v>
      </c>
      <c r="C384" s="51" t="s">
        <v>200</v>
      </c>
      <c r="D384" s="51">
        <v>442</v>
      </c>
      <c r="E384" s="51" t="s">
        <v>196</v>
      </c>
      <c r="F384" s="51" t="s">
        <v>11</v>
      </c>
      <c r="G384" s="51" t="s">
        <v>190</v>
      </c>
      <c r="H384" s="51" t="s">
        <v>190</v>
      </c>
      <c r="I384" s="51" t="s">
        <v>100</v>
      </c>
      <c r="J384" s="51" t="s">
        <v>100</v>
      </c>
      <c r="K384" s="51" t="s">
        <v>100</v>
      </c>
      <c r="L384" s="51">
        <v>1</v>
      </c>
      <c r="M384" s="51" t="s">
        <v>102</v>
      </c>
      <c r="N384" s="51">
        <v>90</v>
      </c>
      <c r="P384" s="51" t="s">
        <v>100</v>
      </c>
      <c r="Q384" s="51" t="s">
        <v>191</v>
      </c>
      <c r="T384" s="51">
        <v>201609</v>
      </c>
      <c r="U384" s="51" t="s">
        <v>34</v>
      </c>
      <c r="V384" s="51">
        <v>0</v>
      </c>
      <c r="W384" s="6">
        <v>-2622.32</v>
      </c>
      <c r="AA384" s="51" t="s">
        <v>35</v>
      </c>
      <c r="AB384" s="51" t="s">
        <v>59</v>
      </c>
      <c r="AD384" s="51" t="s">
        <v>435</v>
      </c>
      <c r="AE384" s="51" t="s">
        <v>60</v>
      </c>
      <c r="AG384" s="51" t="s">
        <v>100</v>
      </c>
      <c r="AH384" s="51" t="s">
        <v>105</v>
      </c>
    </row>
    <row r="385" spans="1:34" x14ac:dyDescent="0.3">
      <c r="A385" s="51" t="s">
        <v>30</v>
      </c>
      <c r="B385" s="51">
        <v>1</v>
      </c>
      <c r="C385" s="51" t="s">
        <v>200</v>
      </c>
      <c r="D385" s="51">
        <v>442</v>
      </c>
      <c r="E385" s="51" t="s">
        <v>197</v>
      </c>
      <c r="F385" s="51" t="s">
        <v>12</v>
      </c>
      <c r="G385" s="51" t="s">
        <v>190</v>
      </c>
      <c r="H385" s="51" t="s">
        <v>190</v>
      </c>
      <c r="I385" s="51" t="s">
        <v>100</v>
      </c>
      <c r="J385" s="51" t="s">
        <v>100</v>
      </c>
      <c r="K385" s="51" t="s">
        <v>100</v>
      </c>
      <c r="L385" s="51">
        <v>1</v>
      </c>
      <c r="M385" s="51" t="s">
        <v>102</v>
      </c>
      <c r="N385" s="51">
        <v>90</v>
      </c>
      <c r="P385" s="51" t="s">
        <v>100</v>
      </c>
      <c r="Q385" s="51" t="s">
        <v>191</v>
      </c>
      <c r="T385" s="51">
        <v>201609</v>
      </c>
      <c r="U385" s="51" t="s">
        <v>34</v>
      </c>
      <c r="V385" s="51">
        <v>0</v>
      </c>
      <c r="W385" s="6">
        <v>-20582.04</v>
      </c>
      <c r="AA385" s="51" t="s">
        <v>35</v>
      </c>
      <c r="AB385" s="51" t="s">
        <v>59</v>
      </c>
      <c r="AD385" s="51" t="s">
        <v>435</v>
      </c>
      <c r="AE385" s="51" t="s">
        <v>60</v>
      </c>
      <c r="AG385" s="51" t="s">
        <v>100</v>
      </c>
      <c r="AH385" s="51" t="s">
        <v>105</v>
      </c>
    </row>
    <row r="386" spans="1:34" x14ac:dyDescent="0.3">
      <c r="A386" s="51" t="s">
        <v>30</v>
      </c>
      <c r="B386" s="51">
        <v>1</v>
      </c>
      <c r="C386" s="51" t="s">
        <v>200</v>
      </c>
      <c r="D386" s="51">
        <v>442</v>
      </c>
      <c r="E386" s="51" t="s">
        <v>198</v>
      </c>
      <c r="F386" s="51" t="s">
        <v>13</v>
      </c>
      <c r="G386" s="51" t="s">
        <v>190</v>
      </c>
      <c r="H386" s="51" t="s">
        <v>190</v>
      </c>
      <c r="I386" s="51" t="s">
        <v>100</v>
      </c>
      <c r="J386" s="51" t="s">
        <v>100</v>
      </c>
      <c r="K386" s="51" t="s">
        <v>100</v>
      </c>
      <c r="L386" s="51">
        <v>1</v>
      </c>
      <c r="M386" s="51" t="s">
        <v>102</v>
      </c>
      <c r="N386" s="51">
        <v>90</v>
      </c>
      <c r="P386" s="51" t="s">
        <v>100</v>
      </c>
      <c r="Q386" s="51" t="s">
        <v>191</v>
      </c>
      <c r="T386" s="51">
        <v>201609</v>
      </c>
      <c r="U386" s="51" t="s">
        <v>34</v>
      </c>
      <c r="V386" s="51">
        <v>0</v>
      </c>
      <c r="W386" s="6">
        <v>-2743.28</v>
      </c>
      <c r="AA386" s="51" t="s">
        <v>35</v>
      </c>
      <c r="AB386" s="51" t="s">
        <v>59</v>
      </c>
      <c r="AD386" s="51" t="s">
        <v>435</v>
      </c>
      <c r="AE386" s="51" t="s">
        <v>60</v>
      </c>
      <c r="AG386" s="51" t="s">
        <v>100</v>
      </c>
      <c r="AH386" s="51" t="s">
        <v>105</v>
      </c>
    </row>
    <row r="387" spans="1:34" x14ac:dyDescent="0.3">
      <c r="A387" s="51" t="s">
        <v>30</v>
      </c>
      <c r="B387" s="51">
        <v>1</v>
      </c>
      <c r="C387" s="51" t="s">
        <v>201</v>
      </c>
      <c r="D387" s="51">
        <v>440</v>
      </c>
      <c r="E387" s="51" t="s">
        <v>189</v>
      </c>
      <c r="F387" s="51" t="s">
        <v>5</v>
      </c>
      <c r="G387" s="51" t="s">
        <v>190</v>
      </c>
      <c r="H387" s="51" t="s">
        <v>190</v>
      </c>
      <c r="I387" s="51" t="s">
        <v>100</v>
      </c>
      <c r="J387" s="51" t="s">
        <v>100</v>
      </c>
      <c r="K387" s="51" t="s">
        <v>100</v>
      </c>
      <c r="L387" s="51">
        <v>1</v>
      </c>
      <c r="M387" s="51" t="s">
        <v>102</v>
      </c>
      <c r="N387" s="51">
        <v>90</v>
      </c>
      <c r="P387" s="51" t="s">
        <v>100</v>
      </c>
      <c r="Q387" s="51" t="s">
        <v>191</v>
      </c>
      <c r="T387" s="51">
        <v>201609</v>
      </c>
      <c r="U387" s="51" t="s">
        <v>34</v>
      </c>
      <c r="V387" s="51">
        <v>0</v>
      </c>
      <c r="W387" s="6">
        <v>-98262.41</v>
      </c>
      <c r="AA387" s="51" t="s">
        <v>35</v>
      </c>
      <c r="AB387" s="51" t="s">
        <v>59</v>
      </c>
      <c r="AD387" s="51" t="s">
        <v>435</v>
      </c>
      <c r="AE387" s="51" t="s">
        <v>60</v>
      </c>
      <c r="AG387" s="51" t="s">
        <v>100</v>
      </c>
      <c r="AH387" s="51" t="s">
        <v>105</v>
      </c>
    </row>
    <row r="388" spans="1:34" x14ac:dyDescent="0.3">
      <c r="A388" s="51" t="s">
        <v>30</v>
      </c>
      <c r="B388" s="51">
        <v>1</v>
      </c>
      <c r="C388" s="51" t="s">
        <v>201</v>
      </c>
      <c r="D388" s="51">
        <v>442</v>
      </c>
      <c r="E388" s="51" t="s">
        <v>437</v>
      </c>
      <c r="F388" s="51" t="s">
        <v>7</v>
      </c>
      <c r="G388" s="51" t="s">
        <v>190</v>
      </c>
      <c r="H388" s="51" t="s">
        <v>190</v>
      </c>
      <c r="I388" s="51" t="s">
        <v>100</v>
      </c>
      <c r="J388" s="51" t="s">
        <v>100</v>
      </c>
      <c r="K388" s="51" t="s">
        <v>100</v>
      </c>
      <c r="L388" s="51">
        <v>1</v>
      </c>
      <c r="M388" s="51" t="s">
        <v>102</v>
      </c>
      <c r="N388" s="51">
        <v>90</v>
      </c>
      <c r="P388" s="51" t="s">
        <v>100</v>
      </c>
      <c r="Q388" s="51" t="s">
        <v>191</v>
      </c>
      <c r="T388" s="51">
        <v>201609</v>
      </c>
      <c r="U388" s="51" t="s">
        <v>34</v>
      </c>
      <c r="V388" s="51">
        <v>0</v>
      </c>
      <c r="W388" s="6">
        <v>-5281.2</v>
      </c>
      <c r="AA388" s="51" t="s">
        <v>35</v>
      </c>
      <c r="AB388" s="51" t="s">
        <v>59</v>
      </c>
      <c r="AD388" s="51" t="s">
        <v>435</v>
      </c>
      <c r="AE388" s="51" t="s">
        <v>60</v>
      </c>
      <c r="AG388" s="51" t="s">
        <v>100</v>
      </c>
      <c r="AH388" s="51" t="s">
        <v>105</v>
      </c>
    </row>
    <row r="389" spans="1:34" x14ac:dyDescent="0.3">
      <c r="A389" s="51" t="s">
        <v>30</v>
      </c>
      <c r="B389" s="51">
        <v>1</v>
      </c>
      <c r="C389" s="51" t="s">
        <v>201</v>
      </c>
      <c r="D389" s="51">
        <v>442</v>
      </c>
      <c r="E389" s="51" t="s">
        <v>193</v>
      </c>
      <c r="F389" s="51" t="s">
        <v>8</v>
      </c>
      <c r="G389" s="51" t="s">
        <v>190</v>
      </c>
      <c r="H389" s="51" t="s">
        <v>190</v>
      </c>
      <c r="I389" s="51" t="s">
        <v>100</v>
      </c>
      <c r="J389" s="51" t="s">
        <v>100</v>
      </c>
      <c r="K389" s="51" t="s">
        <v>100</v>
      </c>
      <c r="L389" s="51">
        <v>1</v>
      </c>
      <c r="M389" s="51" t="s">
        <v>102</v>
      </c>
      <c r="N389" s="51">
        <v>90</v>
      </c>
      <c r="P389" s="51" t="s">
        <v>100</v>
      </c>
      <c r="Q389" s="51" t="s">
        <v>191</v>
      </c>
      <c r="T389" s="51">
        <v>201609</v>
      </c>
      <c r="U389" s="51" t="s">
        <v>34</v>
      </c>
      <c r="V389" s="51">
        <v>0</v>
      </c>
      <c r="W389" s="6">
        <v>-29436.81</v>
      </c>
      <c r="AA389" s="51" t="s">
        <v>35</v>
      </c>
      <c r="AB389" s="51" t="s">
        <v>59</v>
      </c>
      <c r="AD389" s="51" t="s">
        <v>435</v>
      </c>
      <c r="AE389" s="51" t="s">
        <v>60</v>
      </c>
      <c r="AG389" s="51" t="s">
        <v>100</v>
      </c>
      <c r="AH389" s="51" t="s">
        <v>105</v>
      </c>
    </row>
    <row r="390" spans="1:34" x14ac:dyDescent="0.3">
      <c r="A390" s="51" t="s">
        <v>30</v>
      </c>
      <c r="B390" s="51">
        <v>1</v>
      </c>
      <c r="C390" s="51" t="s">
        <v>201</v>
      </c>
      <c r="D390" s="51">
        <v>442</v>
      </c>
      <c r="E390" s="51" t="s">
        <v>194</v>
      </c>
      <c r="F390" s="51" t="s">
        <v>9</v>
      </c>
      <c r="G390" s="51" t="s">
        <v>190</v>
      </c>
      <c r="H390" s="51" t="s">
        <v>190</v>
      </c>
      <c r="I390" s="51" t="s">
        <v>100</v>
      </c>
      <c r="J390" s="51" t="s">
        <v>100</v>
      </c>
      <c r="K390" s="51" t="s">
        <v>100</v>
      </c>
      <c r="L390" s="51">
        <v>1</v>
      </c>
      <c r="M390" s="51" t="s">
        <v>102</v>
      </c>
      <c r="N390" s="51">
        <v>90</v>
      </c>
      <c r="P390" s="51" t="s">
        <v>100</v>
      </c>
      <c r="Q390" s="51" t="s">
        <v>191</v>
      </c>
      <c r="T390" s="51">
        <v>201609</v>
      </c>
      <c r="U390" s="51" t="s">
        <v>34</v>
      </c>
      <c r="V390" s="51">
        <v>0</v>
      </c>
      <c r="W390" s="6">
        <v>-969.37</v>
      </c>
      <c r="AA390" s="51" t="s">
        <v>35</v>
      </c>
      <c r="AB390" s="51" t="s">
        <v>59</v>
      </c>
      <c r="AD390" s="51" t="s">
        <v>435</v>
      </c>
      <c r="AE390" s="51" t="s">
        <v>60</v>
      </c>
      <c r="AG390" s="51" t="s">
        <v>100</v>
      </c>
      <c r="AH390" s="51" t="s">
        <v>105</v>
      </c>
    </row>
    <row r="391" spans="1:34" x14ac:dyDescent="0.3">
      <c r="A391" s="51" t="s">
        <v>30</v>
      </c>
      <c r="B391" s="51">
        <v>1</v>
      </c>
      <c r="C391" s="51" t="s">
        <v>201</v>
      </c>
      <c r="D391" s="51">
        <v>442</v>
      </c>
      <c r="E391" s="51" t="s">
        <v>195</v>
      </c>
      <c r="F391" s="51" t="s">
        <v>10</v>
      </c>
      <c r="G391" s="51" t="s">
        <v>190</v>
      </c>
      <c r="H391" s="51" t="s">
        <v>190</v>
      </c>
      <c r="I391" s="51" t="s">
        <v>100</v>
      </c>
      <c r="J391" s="51" t="s">
        <v>100</v>
      </c>
      <c r="K391" s="51" t="s">
        <v>100</v>
      </c>
      <c r="L391" s="51">
        <v>1</v>
      </c>
      <c r="M391" s="51" t="s">
        <v>102</v>
      </c>
      <c r="N391" s="51">
        <v>90</v>
      </c>
      <c r="P391" s="51" t="s">
        <v>100</v>
      </c>
      <c r="Q391" s="51" t="s">
        <v>191</v>
      </c>
      <c r="T391" s="51">
        <v>201609</v>
      </c>
      <c r="U391" s="51" t="s">
        <v>34</v>
      </c>
      <c r="V391" s="51">
        <v>0</v>
      </c>
      <c r="W391" s="6">
        <v>-43255.22</v>
      </c>
      <c r="AA391" s="51" t="s">
        <v>35</v>
      </c>
      <c r="AB391" s="51" t="s">
        <v>59</v>
      </c>
      <c r="AD391" s="51" t="s">
        <v>435</v>
      </c>
      <c r="AE391" s="51" t="s">
        <v>60</v>
      </c>
      <c r="AG391" s="51" t="s">
        <v>100</v>
      </c>
      <c r="AH391" s="51" t="s">
        <v>105</v>
      </c>
    </row>
    <row r="392" spans="1:34" x14ac:dyDescent="0.3">
      <c r="A392" s="51" t="s">
        <v>30</v>
      </c>
      <c r="B392" s="51">
        <v>1</v>
      </c>
      <c r="C392" s="51" t="s">
        <v>201</v>
      </c>
      <c r="D392" s="51">
        <v>442</v>
      </c>
      <c r="E392" s="51" t="s">
        <v>196</v>
      </c>
      <c r="F392" s="51" t="s">
        <v>11</v>
      </c>
      <c r="G392" s="51" t="s">
        <v>190</v>
      </c>
      <c r="H392" s="51" t="s">
        <v>190</v>
      </c>
      <c r="I392" s="51" t="s">
        <v>100</v>
      </c>
      <c r="J392" s="51" t="s">
        <v>100</v>
      </c>
      <c r="K392" s="51" t="s">
        <v>100</v>
      </c>
      <c r="L392" s="51">
        <v>1</v>
      </c>
      <c r="M392" s="51" t="s">
        <v>102</v>
      </c>
      <c r="N392" s="51">
        <v>90</v>
      </c>
      <c r="P392" s="51" t="s">
        <v>100</v>
      </c>
      <c r="Q392" s="51" t="s">
        <v>191</v>
      </c>
      <c r="T392" s="51">
        <v>201609</v>
      </c>
      <c r="U392" s="51" t="s">
        <v>34</v>
      </c>
      <c r="V392" s="51">
        <v>0</v>
      </c>
      <c r="W392" s="6">
        <v>-5634.99</v>
      </c>
      <c r="AA392" s="51" t="s">
        <v>35</v>
      </c>
      <c r="AB392" s="51" t="s">
        <v>59</v>
      </c>
      <c r="AD392" s="51" t="s">
        <v>435</v>
      </c>
      <c r="AE392" s="51" t="s">
        <v>60</v>
      </c>
      <c r="AG392" s="51" t="s">
        <v>100</v>
      </c>
      <c r="AH392" s="51" t="s">
        <v>105</v>
      </c>
    </row>
    <row r="393" spans="1:34" x14ac:dyDescent="0.3">
      <c r="A393" s="51" t="s">
        <v>30</v>
      </c>
      <c r="B393" s="51">
        <v>1</v>
      </c>
      <c r="C393" s="51" t="s">
        <v>201</v>
      </c>
      <c r="D393" s="51">
        <v>442</v>
      </c>
      <c r="E393" s="51" t="s">
        <v>197</v>
      </c>
      <c r="F393" s="51" t="s">
        <v>12</v>
      </c>
      <c r="G393" s="51" t="s">
        <v>190</v>
      </c>
      <c r="H393" s="51" t="s">
        <v>190</v>
      </c>
      <c r="I393" s="51" t="s">
        <v>100</v>
      </c>
      <c r="J393" s="51" t="s">
        <v>100</v>
      </c>
      <c r="K393" s="51" t="s">
        <v>100</v>
      </c>
      <c r="L393" s="51">
        <v>1</v>
      </c>
      <c r="M393" s="51" t="s">
        <v>102</v>
      </c>
      <c r="N393" s="51">
        <v>90</v>
      </c>
      <c r="P393" s="51" t="s">
        <v>100</v>
      </c>
      <c r="Q393" s="51" t="s">
        <v>191</v>
      </c>
      <c r="T393" s="51">
        <v>201609</v>
      </c>
      <c r="U393" s="51" t="s">
        <v>34</v>
      </c>
      <c r="V393" s="51">
        <v>0</v>
      </c>
      <c r="W393" s="6">
        <v>-41373.25</v>
      </c>
      <c r="AA393" s="51" t="s">
        <v>35</v>
      </c>
      <c r="AB393" s="51" t="s">
        <v>59</v>
      </c>
      <c r="AD393" s="51" t="s">
        <v>435</v>
      </c>
      <c r="AE393" s="51" t="s">
        <v>60</v>
      </c>
      <c r="AG393" s="51" t="s">
        <v>100</v>
      </c>
      <c r="AH393" s="51" t="s">
        <v>105</v>
      </c>
    </row>
    <row r="394" spans="1:34" x14ac:dyDescent="0.3">
      <c r="A394" s="51" t="s">
        <v>30</v>
      </c>
      <c r="B394" s="51">
        <v>1</v>
      </c>
      <c r="C394" s="51" t="s">
        <v>201</v>
      </c>
      <c r="D394" s="51">
        <v>442</v>
      </c>
      <c r="E394" s="51" t="s">
        <v>198</v>
      </c>
      <c r="F394" s="51" t="s">
        <v>13</v>
      </c>
      <c r="G394" s="51" t="s">
        <v>190</v>
      </c>
      <c r="H394" s="51" t="s">
        <v>190</v>
      </c>
      <c r="I394" s="51" t="s">
        <v>100</v>
      </c>
      <c r="J394" s="51" t="s">
        <v>100</v>
      </c>
      <c r="K394" s="51" t="s">
        <v>100</v>
      </c>
      <c r="L394" s="51">
        <v>1</v>
      </c>
      <c r="M394" s="51" t="s">
        <v>102</v>
      </c>
      <c r="N394" s="51">
        <v>90</v>
      </c>
      <c r="P394" s="51" t="s">
        <v>100</v>
      </c>
      <c r="Q394" s="51" t="s">
        <v>191</v>
      </c>
      <c r="T394" s="51">
        <v>201609</v>
      </c>
      <c r="U394" s="51" t="s">
        <v>34</v>
      </c>
      <c r="V394" s="51">
        <v>0</v>
      </c>
      <c r="W394" s="6">
        <v>-10523.64</v>
      </c>
      <c r="AA394" s="51" t="s">
        <v>35</v>
      </c>
      <c r="AB394" s="51" t="s">
        <v>59</v>
      </c>
      <c r="AD394" s="51" t="s">
        <v>435</v>
      </c>
      <c r="AE394" s="51" t="s">
        <v>60</v>
      </c>
      <c r="AG394" s="51" t="s">
        <v>100</v>
      </c>
      <c r="AH394" s="51" t="s">
        <v>105</v>
      </c>
    </row>
    <row r="395" spans="1:34" x14ac:dyDescent="0.3">
      <c r="A395" s="51" t="s">
        <v>30</v>
      </c>
      <c r="B395" s="51">
        <v>1</v>
      </c>
      <c r="C395" s="51" t="s">
        <v>202</v>
      </c>
      <c r="D395" s="51">
        <v>440</v>
      </c>
      <c r="E395" s="51" t="s">
        <v>189</v>
      </c>
      <c r="F395" s="51" t="s">
        <v>5</v>
      </c>
      <c r="G395" s="51" t="s">
        <v>190</v>
      </c>
      <c r="H395" s="51" t="s">
        <v>190</v>
      </c>
      <c r="I395" s="51" t="s">
        <v>100</v>
      </c>
      <c r="J395" s="51" t="s">
        <v>100</v>
      </c>
      <c r="K395" s="51" t="s">
        <v>100</v>
      </c>
      <c r="L395" s="51">
        <v>1</v>
      </c>
      <c r="M395" s="51" t="s">
        <v>102</v>
      </c>
      <c r="N395" s="51">
        <v>90</v>
      </c>
      <c r="P395" s="51" t="s">
        <v>100</v>
      </c>
      <c r="Q395" s="51" t="s">
        <v>191</v>
      </c>
      <c r="T395" s="51">
        <v>201609</v>
      </c>
      <c r="U395" s="51" t="s">
        <v>34</v>
      </c>
      <c r="V395" s="51">
        <v>0</v>
      </c>
      <c r="W395" s="6">
        <v>-113090.71</v>
      </c>
      <c r="AA395" s="51" t="s">
        <v>35</v>
      </c>
      <c r="AB395" s="51" t="s">
        <v>59</v>
      </c>
      <c r="AD395" s="51" t="s">
        <v>435</v>
      </c>
      <c r="AE395" s="51" t="s">
        <v>60</v>
      </c>
      <c r="AG395" s="51" t="s">
        <v>100</v>
      </c>
      <c r="AH395" s="51" t="s">
        <v>105</v>
      </c>
    </row>
    <row r="396" spans="1:34" x14ac:dyDescent="0.3">
      <c r="A396" s="51" t="s">
        <v>30</v>
      </c>
      <c r="B396" s="51">
        <v>1</v>
      </c>
      <c r="C396" s="51" t="s">
        <v>202</v>
      </c>
      <c r="D396" s="51">
        <v>442</v>
      </c>
      <c r="E396" s="51" t="s">
        <v>436</v>
      </c>
      <c r="F396" s="51" t="s">
        <v>6</v>
      </c>
      <c r="G396" s="51" t="s">
        <v>190</v>
      </c>
      <c r="H396" s="51" t="s">
        <v>190</v>
      </c>
      <c r="I396" s="51" t="s">
        <v>100</v>
      </c>
      <c r="J396" s="51" t="s">
        <v>100</v>
      </c>
      <c r="K396" s="51" t="s">
        <v>100</v>
      </c>
      <c r="L396" s="51">
        <v>1</v>
      </c>
      <c r="M396" s="51" t="s">
        <v>102</v>
      </c>
      <c r="N396" s="51">
        <v>90</v>
      </c>
      <c r="P396" s="51" t="s">
        <v>100</v>
      </c>
      <c r="Q396" s="51" t="s">
        <v>191</v>
      </c>
      <c r="T396" s="51">
        <v>201609</v>
      </c>
      <c r="U396" s="51" t="s">
        <v>34</v>
      </c>
      <c r="V396" s="51">
        <v>0</v>
      </c>
      <c r="W396" s="6">
        <v>-6474.21</v>
      </c>
      <c r="AA396" s="51" t="s">
        <v>35</v>
      </c>
      <c r="AB396" s="51" t="s">
        <v>59</v>
      </c>
      <c r="AD396" s="51" t="s">
        <v>435</v>
      </c>
      <c r="AE396" s="51" t="s">
        <v>60</v>
      </c>
      <c r="AG396" s="51" t="s">
        <v>100</v>
      </c>
      <c r="AH396" s="51" t="s">
        <v>105</v>
      </c>
    </row>
    <row r="397" spans="1:34" x14ac:dyDescent="0.3">
      <c r="A397" s="51" t="s">
        <v>30</v>
      </c>
      <c r="B397" s="51">
        <v>1</v>
      </c>
      <c r="C397" s="51" t="s">
        <v>202</v>
      </c>
      <c r="D397" s="51">
        <v>442</v>
      </c>
      <c r="E397" s="51" t="s">
        <v>437</v>
      </c>
      <c r="F397" s="51" t="s">
        <v>7</v>
      </c>
      <c r="G397" s="51" t="s">
        <v>190</v>
      </c>
      <c r="H397" s="51" t="s">
        <v>190</v>
      </c>
      <c r="I397" s="51" t="s">
        <v>100</v>
      </c>
      <c r="J397" s="51" t="s">
        <v>100</v>
      </c>
      <c r="K397" s="51" t="s">
        <v>100</v>
      </c>
      <c r="L397" s="51">
        <v>1</v>
      </c>
      <c r="M397" s="51" t="s">
        <v>102</v>
      </c>
      <c r="N397" s="51">
        <v>90</v>
      </c>
      <c r="P397" s="51" t="s">
        <v>100</v>
      </c>
      <c r="Q397" s="51" t="s">
        <v>191</v>
      </c>
      <c r="T397" s="51">
        <v>201609</v>
      </c>
      <c r="U397" s="51" t="s">
        <v>34</v>
      </c>
      <c r="V397" s="51">
        <v>0</v>
      </c>
      <c r="W397" s="6">
        <v>-6800.83</v>
      </c>
      <c r="AA397" s="51" t="s">
        <v>35</v>
      </c>
      <c r="AB397" s="51" t="s">
        <v>59</v>
      </c>
      <c r="AD397" s="51" t="s">
        <v>435</v>
      </c>
      <c r="AE397" s="51" t="s">
        <v>60</v>
      </c>
      <c r="AG397" s="51" t="s">
        <v>100</v>
      </c>
      <c r="AH397" s="51" t="s">
        <v>105</v>
      </c>
    </row>
    <row r="398" spans="1:34" x14ac:dyDescent="0.3">
      <c r="A398" s="51" t="s">
        <v>30</v>
      </c>
      <c r="B398" s="51">
        <v>1</v>
      </c>
      <c r="C398" s="51" t="s">
        <v>202</v>
      </c>
      <c r="D398" s="51">
        <v>442</v>
      </c>
      <c r="E398" s="51" t="s">
        <v>193</v>
      </c>
      <c r="F398" s="51" t="s">
        <v>8</v>
      </c>
      <c r="G398" s="51" t="s">
        <v>190</v>
      </c>
      <c r="H398" s="51" t="s">
        <v>190</v>
      </c>
      <c r="I398" s="51" t="s">
        <v>100</v>
      </c>
      <c r="J398" s="51" t="s">
        <v>100</v>
      </c>
      <c r="K398" s="51" t="s">
        <v>100</v>
      </c>
      <c r="L398" s="51">
        <v>1</v>
      </c>
      <c r="M398" s="51" t="s">
        <v>102</v>
      </c>
      <c r="N398" s="51">
        <v>90</v>
      </c>
      <c r="P398" s="51" t="s">
        <v>100</v>
      </c>
      <c r="Q398" s="51" t="s">
        <v>191</v>
      </c>
      <c r="T398" s="51">
        <v>201609</v>
      </c>
      <c r="U398" s="51" t="s">
        <v>34</v>
      </c>
      <c r="V398" s="51">
        <v>0</v>
      </c>
      <c r="W398" s="6">
        <v>-35048.69</v>
      </c>
      <c r="AA398" s="51" t="s">
        <v>35</v>
      </c>
      <c r="AB398" s="51" t="s">
        <v>59</v>
      </c>
      <c r="AD398" s="51" t="s">
        <v>435</v>
      </c>
      <c r="AE398" s="51" t="s">
        <v>60</v>
      </c>
      <c r="AG398" s="51" t="s">
        <v>100</v>
      </c>
      <c r="AH398" s="51" t="s">
        <v>105</v>
      </c>
    </row>
    <row r="399" spans="1:34" x14ac:dyDescent="0.3">
      <c r="A399" s="51" t="s">
        <v>30</v>
      </c>
      <c r="B399" s="51">
        <v>1</v>
      </c>
      <c r="C399" s="51" t="s">
        <v>202</v>
      </c>
      <c r="D399" s="51">
        <v>442</v>
      </c>
      <c r="E399" s="51" t="s">
        <v>194</v>
      </c>
      <c r="F399" s="51" t="s">
        <v>9</v>
      </c>
      <c r="G399" s="51" t="s">
        <v>190</v>
      </c>
      <c r="H399" s="51" t="s">
        <v>190</v>
      </c>
      <c r="I399" s="51" t="s">
        <v>100</v>
      </c>
      <c r="J399" s="51" t="s">
        <v>100</v>
      </c>
      <c r="K399" s="51" t="s">
        <v>100</v>
      </c>
      <c r="L399" s="51">
        <v>1</v>
      </c>
      <c r="M399" s="51" t="s">
        <v>102</v>
      </c>
      <c r="N399" s="51">
        <v>90</v>
      </c>
      <c r="P399" s="51" t="s">
        <v>100</v>
      </c>
      <c r="Q399" s="51" t="s">
        <v>191</v>
      </c>
      <c r="T399" s="51">
        <v>201609</v>
      </c>
      <c r="U399" s="51" t="s">
        <v>34</v>
      </c>
      <c r="V399" s="51">
        <v>0</v>
      </c>
      <c r="W399" s="6">
        <v>-1456.55</v>
      </c>
      <c r="AA399" s="51" t="s">
        <v>35</v>
      </c>
      <c r="AB399" s="51" t="s">
        <v>59</v>
      </c>
      <c r="AD399" s="51" t="s">
        <v>435</v>
      </c>
      <c r="AE399" s="51" t="s">
        <v>60</v>
      </c>
      <c r="AG399" s="51" t="s">
        <v>100</v>
      </c>
      <c r="AH399" s="51" t="s">
        <v>105</v>
      </c>
    </row>
    <row r="400" spans="1:34" x14ac:dyDescent="0.3">
      <c r="A400" s="51" t="s">
        <v>30</v>
      </c>
      <c r="B400" s="51">
        <v>1</v>
      </c>
      <c r="C400" s="51" t="s">
        <v>202</v>
      </c>
      <c r="D400" s="51">
        <v>442</v>
      </c>
      <c r="E400" s="51" t="s">
        <v>195</v>
      </c>
      <c r="F400" s="51" t="s">
        <v>10</v>
      </c>
      <c r="G400" s="51" t="s">
        <v>190</v>
      </c>
      <c r="H400" s="51" t="s">
        <v>190</v>
      </c>
      <c r="I400" s="51" t="s">
        <v>100</v>
      </c>
      <c r="J400" s="51" t="s">
        <v>100</v>
      </c>
      <c r="K400" s="51" t="s">
        <v>100</v>
      </c>
      <c r="L400" s="51">
        <v>1</v>
      </c>
      <c r="M400" s="51" t="s">
        <v>102</v>
      </c>
      <c r="N400" s="51">
        <v>90</v>
      </c>
      <c r="P400" s="51" t="s">
        <v>100</v>
      </c>
      <c r="Q400" s="51" t="s">
        <v>191</v>
      </c>
      <c r="T400" s="51">
        <v>201609</v>
      </c>
      <c r="U400" s="51" t="s">
        <v>34</v>
      </c>
      <c r="V400" s="51">
        <v>0</v>
      </c>
      <c r="W400" s="6">
        <v>-40923.86</v>
      </c>
      <c r="AA400" s="51" t="s">
        <v>35</v>
      </c>
      <c r="AB400" s="51" t="s">
        <v>59</v>
      </c>
      <c r="AD400" s="51" t="s">
        <v>435</v>
      </c>
      <c r="AE400" s="51" t="s">
        <v>60</v>
      </c>
      <c r="AG400" s="51" t="s">
        <v>100</v>
      </c>
      <c r="AH400" s="51" t="s">
        <v>105</v>
      </c>
    </row>
    <row r="401" spans="1:34" x14ac:dyDescent="0.3">
      <c r="A401" s="51" t="s">
        <v>30</v>
      </c>
      <c r="B401" s="51">
        <v>1</v>
      </c>
      <c r="C401" s="51" t="s">
        <v>202</v>
      </c>
      <c r="D401" s="51">
        <v>442</v>
      </c>
      <c r="E401" s="51" t="s">
        <v>196</v>
      </c>
      <c r="F401" s="51" t="s">
        <v>11</v>
      </c>
      <c r="G401" s="51" t="s">
        <v>190</v>
      </c>
      <c r="H401" s="51" t="s">
        <v>190</v>
      </c>
      <c r="I401" s="51" t="s">
        <v>100</v>
      </c>
      <c r="J401" s="51" t="s">
        <v>100</v>
      </c>
      <c r="K401" s="51" t="s">
        <v>100</v>
      </c>
      <c r="L401" s="51">
        <v>1</v>
      </c>
      <c r="M401" s="51" t="s">
        <v>102</v>
      </c>
      <c r="N401" s="51">
        <v>90</v>
      </c>
      <c r="P401" s="51" t="s">
        <v>100</v>
      </c>
      <c r="Q401" s="51" t="s">
        <v>191</v>
      </c>
      <c r="T401" s="51">
        <v>201609</v>
      </c>
      <c r="U401" s="51" t="s">
        <v>34</v>
      </c>
      <c r="V401" s="51">
        <v>0</v>
      </c>
      <c r="W401" s="6">
        <v>-6210.82</v>
      </c>
      <c r="AA401" s="51" t="s">
        <v>35</v>
      </c>
      <c r="AB401" s="51" t="s">
        <v>59</v>
      </c>
      <c r="AD401" s="51" t="s">
        <v>435</v>
      </c>
      <c r="AE401" s="51" t="s">
        <v>60</v>
      </c>
      <c r="AG401" s="51" t="s">
        <v>100</v>
      </c>
      <c r="AH401" s="51" t="s">
        <v>105</v>
      </c>
    </row>
    <row r="402" spans="1:34" x14ac:dyDescent="0.3">
      <c r="A402" s="51" t="s">
        <v>30</v>
      </c>
      <c r="B402" s="51">
        <v>1</v>
      </c>
      <c r="C402" s="51" t="s">
        <v>202</v>
      </c>
      <c r="D402" s="51">
        <v>442</v>
      </c>
      <c r="E402" s="51" t="s">
        <v>197</v>
      </c>
      <c r="F402" s="51" t="s">
        <v>12</v>
      </c>
      <c r="G402" s="51" t="s">
        <v>190</v>
      </c>
      <c r="H402" s="51" t="s">
        <v>190</v>
      </c>
      <c r="I402" s="51" t="s">
        <v>100</v>
      </c>
      <c r="J402" s="51" t="s">
        <v>100</v>
      </c>
      <c r="K402" s="51" t="s">
        <v>100</v>
      </c>
      <c r="L402" s="51">
        <v>1</v>
      </c>
      <c r="M402" s="51" t="s">
        <v>102</v>
      </c>
      <c r="N402" s="51">
        <v>90</v>
      </c>
      <c r="P402" s="51" t="s">
        <v>100</v>
      </c>
      <c r="Q402" s="51" t="s">
        <v>191</v>
      </c>
      <c r="T402" s="51">
        <v>201609</v>
      </c>
      <c r="U402" s="51" t="s">
        <v>34</v>
      </c>
      <c r="V402" s="51">
        <v>0</v>
      </c>
      <c r="W402" s="6">
        <v>-17428.03</v>
      </c>
      <c r="AA402" s="51" t="s">
        <v>35</v>
      </c>
      <c r="AB402" s="51" t="s">
        <v>59</v>
      </c>
      <c r="AD402" s="51" t="s">
        <v>435</v>
      </c>
      <c r="AE402" s="51" t="s">
        <v>60</v>
      </c>
      <c r="AG402" s="51" t="s">
        <v>100</v>
      </c>
      <c r="AH402" s="51" t="s">
        <v>105</v>
      </c>
    </row>
    <row r="403" spans="1:34" x14ac:dyDescent="0.3">
      <c r="A403" s="51" t="s">
        <v>30</v>
      </c>
      <c r="B403" s="51">
        <v>1</v>
      </c>
      <c r="C403" s="51" t="s">
        <v>202</v>
      </c>
      <c r="D403" s="51">
        <v>442</v>
      </c>
      <c r="E403" s="51" t="s">
        <v>198</v>
      </c>
      <c r="F403" s="51" t="s">
        <v>13</v>
      </c>
      <c r="G403" s="51" t="s">
        <v>190</v>
      </c>
      <c r="H403" s="51" t="s">
        <v>190</v>
      </c>
      <c r="I403" s="51" t="s">
        <v>100</v>
      </c>
      <c r="J403" s="51" t="s">
        <v>100</v>
      </c>
      <c r="K403" s="51" t="s">
        <v>100</v>
      </c>
      <c r="L403" s="51">
        <v>1</v>
      </c>
      <c r="M403" s="51" t="s">
        <v>102</v>
      </c>
      <c r="N403" s="51">
        <v>90</v>
      </c>
      <c r="P403" s="51" t="s">
        <v>100</v>
      </c>
      <c r="Q403" s="51" t="s">
        <v>191</v>
      </c>
      <c r="T403" s="51">
        <v>201609</v>
      </c>
      <c r="U403" s="51" t="s">
        <v>34</v>
      </c>
      <c r="V403" s="51">
        <v>0</v>
      </c>
      <c r="W403" s="6">
        <v>-11614.53</v>
      </c>
      <c r="AA403" s="51" t="s">
        <v>35</v>
      </c>
      <c r="AB403" s="51" t="s">
        <v>59</v>
      </c>
      <c r="AD403" s="51" t="s">
        <v>435</v>
      </c>
      <c r="AE403" s="51" t="s">
        <v>60</v>
      </c>
      <c r="AG403" s="51" t="s">
        <v>100</v>
      </c>
      <c r="AH403" s="51" t="s">
        <v>105</v>
      </c>
    </row>
    <row r="404" spans="1:34" x14ac:dyDescent="0.3">
      <c r="A404" s="51" t="s">
        <v>30</v>
      </c>
      <c r="B404" s="51">
        <v>1</v>
      </c>
      <c r="C404" s="51" t="s">
        <v>203</v>
      </c>
      <c r="D404" s="51">
        <v>440</v>
      </c>
      <c r="E404" s="51" t="s">
        <v>189</v>
      </c>
      <c r="F404" s="51" t="s">
        <v>5</v>
      </c>
      <c r="G404" s="51" t="s">
        <v>190</v>
      </c>
      <c r="H404" s="51" t="s">
        <v>190</v>
      </c>
      <c r="I404" s="51" t="s">
        <v>100</v>
      </c>
      <c r="J404" s="51" t="s">
        <v>100</v>
      </c>
      <c r="K404" s="51" t="s">
        <v>100</v>
      </c>
      <c r="L404" s="51">
        <v>1</v>
      </c>
      <c r="M404" s="51" t="s">
        <v>102</v>
      </c>
      <c r="N404" s="51">
        <v>90</v>
      </c>
      <c r="P404" s="51" t="s">
        <v>100</v>
      </c>
      <c r="Q404" s="51" t="s">
        <v>191</v>
      </c>
      <c r="T404" s="51">
        <v>201609</v>
      </c>
      <c r="U404" s="51" t="s">
        <v>34</v>
      </c>
      <c r="V404" s="51">
        <v>0</v>
      </c>
      <c r="W404" s="6">
        <v>-207219.13</v>
      </c>
      <c r="AA404" s="51" t="s">
        <v>35</v>
      </c>
      <c r="AB404" s="51" t="s">
        <v>59</v>
      </c>
      <c r="AD404" s="51" t="s">
        <v>435</v>
      </c>
      <c r="AE404" s="51" t="s">
        <v>60</v>
      </c>
      <c r="AG404" s="51" t="s">
        <v>100</v>
      </c>
      <c r="AH404" s="51" t="s">
        <v>105</v>
      </c>
    </row>
    <row r="405" spans="1:34" x14ac:dyDescent="0.3">
      <c r="A405" s="51" t="s">
        <v>30</v>
      </c>
      <c r="B405" s="51">
        <v>1</v>
      </c>
      <c r="C405" s="51" t="s">
        <v>203</v>
      </c>
      <c r="D405" s="51">
        <v>442</v>
      </c>
      <c r="E405" s="51" t="s">
        <v>437</v>
      </c>
      <c r="F405" s="51" t="s">
        <v>7</v>
      </c>
      <c r="G405" s="51" t="s">
        <v>190</v>
      </c>
      <c r="H405" s="51" t="s">
        <v>190</v>
      </c>
      <c r="I405" s="51" t="s">
        <v>100</v>
      </c>
      <c r="J405" s="51" t="s">
        <v>100</v>
      </c>
      <c r="K405" s="51" t="s">
        <v>100</v>
      </c>
      <c r="L405" s="51">
        <v>1</v>
      </c>
      <c r="M405" s="51" t="s">
        <v>102</v>
      </c>
      <c r="N405" s="51">
        <v>90</v>
      </c>
      <c r="P405" s="51" t="s">
        <v>100</v>
      </c>
      <c r="Q405" s="51" t="s">
        <v>191</v>
      </c>
      <c r="T405" s="51">
        <v>201609</v>
      </c>
      <c r="U405" s="51" t="s">
        <v>34</v>
      </c>
      <c r="V405" s="51">
        <v>0</v>
      </c>
      <c r="W405" s="6">
        <v>-18608.07</v>
      </c>
      <c r="AA405" s="51" t="s">
        <v>35</v>
      </c>
      <c r="AB405" s="51" t="s">
        <v>59</v>
      </c>
      <c r="AD405" s="51" t="s">
        <v>435</v>
      </c>
      <c r="AE405" s="51" t="s">
        <v>60</v>
      </c>
      <c r="AG405" s="51" t="s">
        <v>100</v>
      </c>
      <c r="AH405" s="51" t="s">
        <v>105</v>
      </c>
    </row>
    <row r="406" spans="1:34" x14ac:dyDescent="0.3">
      <c r="A406" s="51" t="s">
        <v>30</v>
      </c>
      <c r="B406" s="51">
        <v>1</v>
      </c>
      <c r="C406" s="51" t="s">
        <v>203</v>
      </c>
      <c r="D406" s="51">
        <v>442</v>
      </c>
      <c r="E406" s="51" t="s">
        <v>193</v>
      </c>
      <c r="F406" s="51" t="s">
        <v>8</v>
      </c>
      <c r="G406" s="51" t="s">
        <v>190</v>
      </c>
      <c r="H406" s="51" t="s">
        <v>190</v>
      </c>
      <c r="I406" s="51" t="s">
        <v>100</v>
      </c>
      <c r="J406" s="51" t="s">
        <v>100</v>
      </c>
      <c r="K406" s="51" t="s">
        <v>100</v>
      </c>
      <c r="L406" s="51">
        <v>1</v>
      </c>
      <c r="M406" s="51" t="s">
        <v>102</v>
      </c>
      <c r="N406" s="51">
        <v>90</v>
      </c>
      <c r="P406" s="51" t="s">
        <v>100</v>
      </c>
      <c r="Q406" s="51" t="s">
        <v>191</v>
      </c>
      <c r="T406" s="51">
        <v>201609</v>
      </c>
      <c r="U406" s="51" t="s">
        <v>34</v>
      </c>
      <c r="V406" s="51">
        <v>0</v>
      </c>
      <c r="W406" s="6">
        <v>-45227.96</v>
      </c>
      <c r="AA406" s="51" t="s">
        <v>35</v>
      </c>
      <c r="AB406" s="51" t="s">
        <v>59</v>
      </c>
      <c r="AD406" s="51" t="s">
        <v>435</v>
      </c>
      <c r="AE406" s="51" t="s">
        <v>60</v>
      </c>
      <c r="AG406" s="51" t="s">
        <v>100</v>
      </c>
      <c r="AH406" s="51" t="s">
        <v>105</v>
      </c>
    </row>
    <row r="407" spans="1:34" x14ac:dyDescent="0.3">
      <c r="A407" s="51" t="s">
        <v>30</v>
      </c>
      <c r="B407" s="51">
        <v>1</v>
      </c>
      <c r="C407" s="51" t="s">
        <v>203</v>
      </c>
      <c r="D407" s="51">
        <v>442</v>
      </c>
      <c r="E407" s="51" t="s">
        <v>194</v>
      </c>
      <c r="F407" s="51" t="s">
        <v>9</v>
      </c>
      <c r="G407" s="51" t="s">
        <v>190</v>
      </c>
      <c r="H407" s="51" t="s">
        <v>190</v>
      </c>
      <c r="I407" s="51" t="s">
        <v>100</v>
      </c>
      <c r="J407" s="51" t="s">
        <v>100</v>
      </c>
      <c r="K407" s="51" t="s">
        <v>100</v>
      </c>
      <c r="L407" s="51">
        <v>1</v>
      </c>
      <c r="M407" s="51" t="s">
        <v>102</v>
      </c>
      <c r="N407" s="51">
        <v>90</v>
      </c>
      <c r="P407" s="51" t="s">
        <v>100</v>
      </c>
      <c r="Q407" s="51" t="s">
        <v>191</v>
      </c>
      <c r="T407" s="51">
        <v>201609</v>
      </c>
      <c r="U407" s="51" t="s">
        <v>34</v>
      </c>
      <c r="V407" s="51">
        <v>0</v>
      </c>
      <c r="W407" s="6">
        <v>-1444.29</v>
      </c>
      <c r="AA407" s="51" t="s">
        <v>35</v>
      </c>
      <c r="AB407" s="51" t="s">
        <v>59</v>
      </c>
      <c r="AD407" s="51" t="s">
        <v>435</v>
      </c>
      <c r="AE407" s="51" t="s">
        <v>60</v>
      </c>
      <c r="AG407" s="51" t="s">
        <v>100</v>
      </c>
      <c r="AH407" s="51" t="s">
        <v>105</v>
      </c>
    </row>
    <row r="408" spans="1:34" x14ac:dyDescent="0.3">
      <c r="A408" s="51" t="s">
        <v>30</v>
      </c>
      <c r="B408" s="51">
        <v>1</v>
      </c>
      <c r="C408" s="51" t="s">
        <v>203</v>
      </c>
      <c r="D408" s="51">
        <v>442</v>
      </c>
      <c r="E408" s="51" t="s">
        <v>195</v>
      </c>
      <c r="F408" s="51" t="s">
        <v>10</v>
      </c>
      <c r="G408" s="51" t="s">
        <v>190</v>
      </c>
      <c r="H408" s="51" t="s">
        <v>190</v>
      </c>
      <c r="I408" s="51" t="s">
        <v>100</v>
      </c>
      <c r="J408" s="51" t="s">
        <v>100</v>
      </c>
      <c r="K408" s="51" t="s">
        <v>100</v>
      </c>
      <c r="L408" s="51">
        <v>1</v>
      </c>
      <c r="M408" s="51" t="s">
        <v>102</v>
      </c>
      <c r="N408" s="51">
        <v>90</v>
      </c>
      <c r="P408" s="51" t="s">
        <v>100</v>
      </c>
      <c r="Q408" s="51" t="s">
        <v>191</v>
      </c>
      <c r="T408" s="51">
        <v>201609</v>
      </c>
      <c r="U408" s="51" t="s">
        <v>34</v>
      </c>
      <c r="V408" s="51">
        <v>0</v>
      </c>
      <c r="W408" s="6">
        <v>-84242.63</v>
      </c>
      <c r="AA408" s="51" t="s">
        <v>35</v>
      </c>
      <c r="AB408" s="51" t="s">
        <v>59</v>
      </c>
      <c r="AD408" s="51" t="s">
        <v>435</v>
      </c>
      <c r="AE408" s="51" t="s">
        <v>60</v>
      </c>
      <c r="AG408" s="51" t="s">
        <v>100</v>
      </c>
      <c r="AH408" s="51" t="s">
        <v>105</v>
      </c>
    </row>
    <row r="409" spans="1:34" x14ac:dyDescent="0.3">
      <c r="A409" s="51" t="s">
        <v>30</v>
      </c>
      <c r="B409" s="51">
        <v>1</v>
      </c>
      <c r="C409" s="51" t="s">
        <v>203</v>
      </c>
      <c r="D409" s="51">
        <v>442</v>
      </c>
      <c r="E409" s="51" t="s">
        <v>196</v>
      </c>
      <c r="F409" s="51" t="s">
        <v>11</v>
      </c>
      <c r="G409" s="51" t="s">
        <v>190</v>
      </c>
      <c r="H409" s="51" t="s">
        <v>190</v>
      </c>
      <c r="I409" s="51" t="s">
        <v>100</v>
      </c>
      <c r="J409" s="51" t="s">
        <v>100</v>
      </c>
      <c r="K409" s="51" t="s">
        <v>100</v>
      </c>
      <c r="L409" s="51">
        <v>1</v>
      </c>
      <c r="M409" s="51" t="s">
        <v>102</v>
      </c>
      <c r="N409" s="51">
        <v>90</v>
      </c>
      <c r="P409" s="51" t="s">
        <v>100</v>
      </c>
      <c r="Q409" s="51" t="s">
        <v>191</v>
      </c>
      <c r="T409" s="51">
        <v>201609</v>
      </c>
      <c r="U409" s="51" t="s">
        <v>34</v>
      </c>
      <c r="V409" s="51">
        <v>0</v>
      </c>
      <c r="W409" s="6">
        <v>-18435.080000000002</v>
      </c>
      <c r="AA409" s="51" t="s">
        <v>35</v>
      </c>
      <c r="AB409" s="51" t="s">
        <v>59</v>
      </c>
      <c r="AD409" s="51" t="s">
        <v>435</v>
      </c>
      <c r="AE409" s="51" t="s">
        <v>60</v>
      </c>
      <c r="AG409" s="51" t="s">
        <v>100</v>
      </c>
      <c r="AH409" s="51" t="s">
        <v>105</v>
      </c>
    </row>
    <row r="410" spans="1:34" x14ac:dyDescent="0.3">
      <c r="A410" s="51" t="s">
        <v>30</v>
      </c>
      <c r="B410" s="51">
        <v>1</v>
      </c>
      <c r="C410" s="51" t="s">
        <v>203</v>
      </c>
      <c r="D410" s="51">
        <v>442</v>
      </c>
      <c r="E410" s="51" t="s">
        <v>197</v>
      </c>
      <c r="F410" s="51" t="s">
        <v>12</v>
      </c>
      <c r="G410" s="51" t="s">
        <v>190</v>
      </c>
      <c r="H410" s="51" t="s">
        <v>190</v>
      </c>
      <c r="I410" s="51" t="s">
        <v>100</v>
      </c>
      <c r="J410" s="51" t="s">
        <v>100</v>
      </c>
      <c r="K410" s="51" t="s">
        <v>100</v>
      </c>
      <c r="L410" s="51">
        <v>1</v>
      </c>
      <c r="M410" s="51" t="s">
        <v>102</v>
      </c>
      <c r="N410" s="51">
        <v>90</v>
      </c>
      <c r="P410" s="51" t="s">
        <v>100</v>
      </c>
      <c r="Q410" s="51" t="s">
        <v>191</v>
      </c>
      <c r="T410" s="51">
        <v>201609</v>
      </c>
      <c r="U410" s="51" t="s">
        <v>34</v>
      </c>
      <c r="V410" s="51">
        <v>0</v>
      </c>
      <c r="W410" s="6">
        <v>-14602.88</v>
      </c>
      <c r="AA410" s="51" t="s">
        <v>35</v>
      </c>
      <c r="AB410" s="51" t="s">
        <v>59</v>
      </c>
      <c r="AD410" s="51" t="s">
        <v>435</v>
      </c>
      <c r="AE410" s="51" t="s">
        <v>60</v>
      </c>
      <c r="AG410" s="51" t="s">
        <v>100</v>
      </c>
      <c r="AH410" s="51" t="s">
        <v>105</v>
      </c>
    </row>
    <row r="411" spans="1:34" x14ac:dyDescent="0.3">
      <c r="A411" s="51" t="s">
        <v>30</v>
      </c>
      <c r="B411" s="51">
        <v>1</v>
      </c>
      <c r="C411" s="51" t="s">
        <v>203</v>
      </c>
      <c r="D411" s="51">
        <v>442</v>
      </c>
      <c r="E411" s="51" t="s">
        <v>198</v>
      </c>
      <c r="F411" s="51" t="s">
        <v>13</v>
      </c>
      <c r="G411" s="51" t="s">
        <v>190</v>
      </c>
      <c r="H411" s="51" t="s">
        <v>190</v>
      </c>
      <c r="I411" s="51" t="s">
        <v>100</v>
      </c>
      <c r="J411" s="51" t="s">
        <v>100</v>
      </c>
      <c r="K411" s="51" t="s">
        <v>100</v>
      </c>
      <c r="L411" s="51">
        <v>1</v>
      </c>
      <c r="M411" s="51" t="s">
        <v>102</v>
      </c>
      <c r="N411" s="51">
        <v>90</v>
      </c>
      <c r="P411" s="51" t="s">
        <v>100</v>
      </c>
      <c r="Q411" s="51" t="s">
        <v>191</v>
      </c>
      <c r="T411" s="51">
        <v>201609</v>
      </c>
      <c r="U411" s="51" t="s">
        <v>34</v>
      </c>
      <c r="V411" s="51">
        <v>0</v>
      </c>
      <c r="W411" s="6">
        <v>-15213.98</v>
      </c>
      <c r="AA411" s="51" t="s">
        <v>35</v>
      </c>
      <c r="AB411" s="51" t="s">
        <v>59</v>
      </c>
      <c r="AD411" s="51" t="s">
        <v>435</v>
      </c>
      <c r="AE411" s="51" t="s">
        <v>60</v>
      </c>
      <c r="AG411" s="51" t="s">
        <v>100</v>
      </c>
      <c r="AH411" s="51" t="s">
        <v>105</v>
      </c>
    </row>
    <row r="412" spans="1:34" x14ac:dyDescent="0.3">
      <c r="A412" s="51" t="s">
        <v>30</v>
      </c>
      <c r="B412" s="51">
        <v>1</v>
      </c>
      <c r="C412" s="51">
        <v>21</v>
      </c>
      <c r="D412" s="51">
        <v>440</v>
      </c>
      <c r="E412" s="51" t="s">
        <v>189</v>
      </c>
      <c r="F412" s="51" t="s">
        <v>5</v>
      </c>
      <c r="G412" s="51" t="s">
        <v>190</v>
      </c>
      <c r="H412" s="51" t="s">
        <v>190</v>
      </c>
      <c r="I412" s="51" t="s">
        <v>100</v>
      </c>
      <c r="J412" s="51" t="s">
        <v>100</v>
      </c>
      <c r="K412" s="51" t="s">
        <v>100</v>
      </c>
      <c r="L412" s="51">
        <v>1</v>
      </c>
      <c r="M412" s="51" t="s">
        <v>102</v>
      </c>
      <c r="N412" s="51">
        <v>90</v>
      </c>
      <c r="P412" s="51" t="s">
        <v>100</v>
      </c>
      <c r="Q412" s="51" t="s">
        <v>191</v>
      </c>
      <c r="T412" s="51">
        <v>201610</v>
      </c>
      <c r="U412" s="51" t="s">
        <v>34</v>
      </c>
      <c r="V412" s="51">
        <v>0</v>
      </c>
      <c r="W412" s="6">
        <v>-868516.34</v>
      </c>
      <c r="AA412" s="51" t="s">
        <v>35</v>
      </c>
      <c r="AB412" s="51" t="s">
        <v>59</v>
      </c>
      <c r="AD412" s="51" t="s">
        <v>598</v>
      </c>
      <c r="AE412" s="51" t="s">
        <v>60</v>
      </c>
      <c r="AG412" s="51" t="s">
        <v>100</v>
      </c>
      <c r="AH412" s="51" t="s">
        <v>105</v>
      </c>
    </row>
    <row r="413" spans="1:34" x14ac:dyDescent="0.3">
      <c r="A413" s="51" t="s">
        <v>30</v>
      </c>
      <c r="B413" s="51">
        <v>1</v>
      </c>
      <c r="C413" s="51">
        <v>21</v>
      </c>
      <c r="D413" s="51">
        <v>442</v>
      </c>
      <c r="E413" s="51" t="s">
        <v>436</v>
      </c>
      <c r="F413" s="51" t="s">
        <v>6</v>
      </c>
      <c r="G413" s="51" t="s">
        <v>190</v>
      </c>
      <c r="H413" s="51" t="s">
        <v>190</v>
      </c>
      <c r="I413" s="51" t="s">
        <v>100</v>
      </c>
      <c r="J413" s="51" t="s">
        <v>100</v>
      </c>
      <c r="K413" s="51" t="s">
        <v>100</v>
      </c>
      <c r="L413" s="51">
        <v>1</v>
      </c>
      <c r="M413" s="51" t="s">
        <v>102</v>
      </c>
      <c r="N413" s="51">
        <v>90</v>
      </c>
      <c r="P413" s="51" t="s">
        <v>100</v>
      </c>
      <c r="Q413" s="51" t="s">
        <v>191</v>
      </c>
      <c r="T413" s="51">
        <v>201610</v>
      </c>
      <c r="U413" s="51" t="s">
        <v>34</v>
      </c>
      <c r="V413" s="51">
        <v>0</v>
      </c>
      <c r="W413" s="6">
        <v>-184261.77</v>
      </c>
      <c r="AA413" s="51" t="s">
        <v>35</v>
      </c>
      <c r="AB413" s="51" t="s">
        <v>59</v>
      </c>
      <c r="AD413" s="51" t="s">
        <v>598</v>
      </c>
      <c r="AE413" s="51" t="s">
        <v>60</v>
      </c>
      <c r="AG413" s="51" t="s">
        <v>100</v>
      </c>
      <c r="AH413" s="51" t="s">
        <v>105</v>
      </c>
    </row>
    <row r="414" spans="1:34" x14ac:dyDescent="0.3">
      <c r="A414" s="51" t="s">
        <v>30</v>
      </c>
      <c r="B414" s="51">
        <v>1</v>
      </c>
      <c r="C414" s="51">
        <v>21</v>
      </c>
      <c r="D414" s="51">
        <v>442</v>
      </c>
      <c r="E414" s="51" t="s">
        <v>437</v>
      </c>
      <c r="F414" s="51" t="s">
        <v>7</v>
      </c>
      <c r="G414" s="51" t="s">
        <v>190</v>
      </c>
      <c r="H414" s="51" t="s">
        <v>190</v>
      </c>
      <c r="I414" s="51" t="s">
        <v>100</v>
      </c>
      <c r="J414" s="51" t="s">
        <v>100</v>
      </c>
      <c r="K414" s="51" t="s">
        <v>100</v>
      </c>
      <c r="L414" s="51">
        <v>1</v>
      </c>
      <c r="M414" s="51" t="s">
        <v>102</v>
      </c>
      <c r="N414" s="51">
        <v>90</v>
      </c>
      <c r="P414" s="51" t="s">
        <v>100</v>
      </c>
      <c r="Q414" s="51" t="s">
        <v>191</v>
      </c>
      <c r="T414" s="51">
        <v>201610</v>
      </c>
      <c r="U414" s="51" t="s">
        <v>34</v>
      </c>
      <c r="V414" s="51">
        <v>0</v>
      </c>
      <c r="W414" s="6">
        <v>-9865.2999999999993</v>
      </c>
      <c r="AA414" s="51" t="s">
        <v>35</v>
      </c>
      <c r="AB414" s="51" t="s">
        <v>59</v>
      </c>
      <c r="AD414" s="51" t="s">
        <v>598</v>
      </c>
      <c r="AE414" s="51" t="s">
        <v>60</v>
      </c>
      <c r="AG414" s="51" t="s">
        <v>100</v>
      </c>
      <c r="AH414" s="51" t="s">
        <v>105</v>
      </c>
    </row>
    <row r="415" spans="1:34" x14ac:dyDescent="0.3">
      <c r="A415" s="51" t="s">
        <v>30</v>
      </c>
      <c r="B415" s="51">
        <v>1</v>
      </c>
      <c r="C415" s="51">
        <v>21</v>
      </c>
      <c r="D415" s="51">
        <v>442</v>
      </c>
      <c r="E415" s="51" t="s">
        <v>193</v>
      </c>
      <c r="F415" s="51" t="s">
        <v>8</v>
      </c>
      <c r="G415" s="51" t="s">
        <v>190</v>
      </c>
      <c r="H415" s="51" t="s">
        <v>190</v>
      </c>
      <c r="I415" s="51" t="s">
        <v>100</v>
      </c>
      <c r="J415" s="51" t="s">
        <v>100</v>
      </c>
      <c r="K415" s="51" t="s">
        <v>100</v>
      </c>
      <c r="L415" s="51">
        <v>1</v>
      </c>
      <c r="M415" s="51" t="s">
        <v>102</v>
      </c>
      <c r="N415" s="51">
        <v>90</v>
      </c>
      <c r="P415" s="51" t="s">
        <v>100</v>
      </c>
      <c r="Q415" s="51" t="s">
        <v>191</v>
      </c>
      <c r="T415" s="51">
        <v>201610</v>
      </c>
      <c r="U415" s="51" t="s">
        <v>34</v>
      </c>
      <c r="V415" s="51">
        <v>0</v>
      </c>
      <c r="W415" s="6">
        <v>-211064.3</v>
      </c>
      <c r="AA415" s="51" t="s">
        <v>35</v>
      </c>
      <c r="AB415" s="51" t="s">
        <v>59</v>
      </c>
      <c r="AD415" s="51" t="s">
        <v>598</v>
      </c>
      <c r="AE415" s="51" t="s">
        <v>60</v>
      </c>
      <c r="AG415" s="51" t="s">
        <v>100</v>
      </c>
      <c r="AH415" s="51" t="s">
        <v>105</v>
      </c>
    </row>
    <row r="416" spans="1:34" x14ac:dyDescent="0.3">
      <c r="A416" s="51" t="s">
        <v>30</v>
      </c>
      <c r="B416" s="51">
        <v>1</v>
      </c>
      <c r="C416" s="51">
        <v>21</v>
      </c>
      <c r="D416" s="51">
        <v>442</v>
      </c>
      <c r="E416" s="51" t="s">
        <v>194</v>
      </c>
      <c r="F416" s="51" t="s">
        <v>9</v>
      </c>
      <c r="G416" s="51" t="s">
        <v>190</v>
      </c>
      <c r="H416" s="51" t="s">
        <v>190</v>
      </c>
      <c r="I416" s="51" t="s">
        <v>100</v>
      </c>
      <c r="J416" s="51" t="s">
        <v>100</v>
      </c>
      <c r="K416" s="51" t="s">
        <v>100</v>
      </c>
      <c r="L416" s="51">
        <v>1</v>
      </c>
      <c r="M416" s="51" t="s">
        <v>102</v>
      </c>
      <c r="N416" s="51">
        <v>90</v>
      </c>
      <c r="P416" s="51" t="s">
        <v>100</v>
      </c>
      <c r="Q416" s="51" t="s">
        <v>191</v>
      </c>
      <c r="T416" s="51">
        <v>201610</v>
      </c>
      <c r="U416" s="51" t="s">
        <v>34</v>
      </c>
      <c r="V416" s="51">
        <v>0</v>
      </c>
      <c r="W416" s="6">
        <v>-6338.98</v>
      </c>
      <c r="AA416" s="51" t="s">
        <v>35</v>
      </c>
      <c r="AB416" s="51" t="s">
        <v>59</v>
      </c>
      <c r="AD416" s="51" t="s">
        <v>598</v>
      </c>
      <c r="AE416" s="51" t="s">
        <v>60</v>
      </c>
      <c r="AG416" s="51" t="s">
        <v>100</v>
      </c>
      <c r="AH416" s="51" t="s">
        <v>105</v>
      </c>
    </row>
    <row r="417" spans="1:34" x14ac:dyDescent="0.3">
      <c r="A417" s="51" t="s">
        <v>30</v>
      </c>
      <c r="B417" s="51">
        <v>1</v>
      </c>
      <c r="C417" s="51">
        <v>21</v>
      </c>
      <c r="D417" s="51">
        <v>442</v>
      </c>
      <c r="E417" s="51" t="s">
        <v>195</v>
      </c>
      <c r="F417" s="51" t="s">
        <v>10</v>
      </c>
      <c r="G417" s="51" t="s">
        <v>190</v>
      </c>
      <c r="H417" s="51" t="s">
        <v>190</v>
      </c>
      <c r="I417" s="51" t="s">
        <v>100</v>
      </c>
      <c r="J417" s="51" t="s">
        <v>100</v>
      </c>
      <c r="K417" s="51" t="s">
        <v>100</v>
      </c>
      <c r="L417" s="51">
        <v>1</v>
      </c>
      <c r="M417" s="51" t="s">
        <v>102</v>
      </c>
      <c r="N417" s="51">
        <v>90</v>
      </c>
      <c r="P417" s="51" t="s">
        <v>100</v>
      </c>
      <c r="Q417" s="51" t="s">
        <v>191</v>
      </c>
      <c r="T417" s="51">
        <v>201610</v>
      </c>
      <c r="U417" s="51" t="s">
        <v>34</v>
      </c>
      <c r="V417" s="51">
        <v>0</v>
      </c>
      <c r="W417" s="6">
        <v>-644060.96</v>
      </c>
      <c r="AA417" s="51" t="s">
        <v>35</v>
      </c>
      <c r="AB417" s="51" t="s">
        <v>59</v>
      </c>
      <c r="AD417" s="51" t="s">
        <v>598</v>
      </c>
      <c r="AE417" s="51" t="s">
        <v>60</v>
      </c>
      <c r="AG417" s="51" t="s">
        <v>100</v>
      </c>
      <c r="AH417" s="51" t="s">
        <v>105</v>
      </c>
    </row>
    <row r="418" spans="1:34" x14ac:dyDescent="0.3">
      <c r="A418" s="51" t="s">
        <v>30</v>
      </c>
      <c r="B418" s="51">
        <v>1</v>
      </c>
      <c r="C418" s="51">
        <v>21</v>
      </c>
      <c r="D418" s="51">
        <v>442</v>
      </c>
      <c r="E418" s="51" t="s">
        <v>196</v>
      </c>
      <c r="F418" s="51" t="s">
        <v>11</v>
      </c>
      <c r="G418" s="51" t="s">
        <v>190</v>
      </c>
      <c r="H418" s="51" t="s">
        <v>190</v>
      </c>
      <c r="I418" s="51" t="s">
        <v>100</v>
      </c>
      <c r="J418" s="51" t="s">
        <v>100</v>
      </c>
      <c r="K418" s="51" t="s">
        <v>100</v>
      </c>
      <c r="L418" s="51">
        <v>1</v>
      </c>
      <c r="M418" s="51" t="s">
        <v>102</v>
      </c>
      <c r="N418" s="51">
        <v>90</v>
      </c>
      <c r="P418" s="51" t="s">
        <v>100</v>
      </c>
      <c r="Q418" s="51" t="s">
        <v>191</v>
      </c>
      <c r="T418" s="51">
        <v>201610</v>
      </c>
      <c r="U418" s="51" t="s">
        <v>34</v>
      </c>
      <c r="V418" s="51">
        <v>0</v>
      </c>
      <c r="W418" s="6">
        <v>-67045</v>
      </c>
      <c r="AA418" s="51" t="s">
        <v>35</v>
      </c>
      <c r="AB418" s="51" t="s">
        <v>59</v>
      </c>
      <c r="AD418" s="51" t="s">
        <v>598</v>
      </c>
      <c r="AE418" s="51" t="s">
        <v>60</v>
      </c>
      <c r="AG418" s="51" t="s">
        <v>100</v>
      </c>
      <c r="AH418" s="51" t="s">
        <v>105</v>
      </c>
    </row>
    <row r="419" spans="1:34" x14ac:dyDescent="0.3">
      <c r="A419" s="51" t="s">
        <v>30</v>
      </c>
      <c r="B419" s="51">
        <v>1</v>
      </c>
      <c r="C419" s="51">
        <v>21</v>
      </c>
      <c r="D419" s="51">
        <v>442</v>
      </c>
      <c r="E419" s="51" t="s">
        <v>197</v>
      </c>
      <c r="F419" s="51" t="s">
        <v>12</v>
      </c>
      <c r="G419" s="51" t="s">
        <v>190</v>
      </c>
      <c r="H419" s="51" t="s">
        <v>190</v>
      </c>
      <c r="I419" s="51" t="s">
        <v>100</v>
      </c>
      <c r="J419" s="51" t="s">
        <v>100</v>
      </c>
      <c r="K419" s="51" t="s">
        <v>100</v>
      </c>
      <c r="L419" s="51">
        <v>1</v>
      </c>
      <c r="M419" s="51" t="s">
        <v>102</v>
      </c>
      <c r="N419" s="51">
        <v>90</v>
      </c>
      <c r="P419" s="51" t="s">
        <v>100</v>
      </c>
      <c r="Q419" s="51" t="s">
        <v>191</v>
      </c>
      <c r="T419" s="51">
        <v>201610</v>
      </c>
      <c r="U419" s="51" t="s">
        <v>34</v>
      </c>
      <c r="V419" s="51">
        <v>0</v>
      </c>
      <c r="W419" s="6">
        <v>-204991.44</v>
      </c>
      <c r="AA419" s="51" t="s">
        <v>35</v>
      </c>
      <c r="AB419" s="51" t="s">
        <v>59</v>
      </c>
      <c r="AD419" s="51" t="s">
        <v>598</v>
      </c>
      <c r="AE419" s="51" t="s">
        <v>60</v>
      </c>
      <c r="AG419" s="51" t="s">
        <v>100</v>
      </c>
      <c r="AH419" s="51" t="s">
        <v>105</v>
      </c>
    </row>
    <row r="420" spans="1:34" x14ac:dyDescent="0.3">
      <c r="A420" s="51" t="s">
        <v>30</v>
      </c>
      <c r="B420" s="51">
        <v>1</v>
      </c>
      <c r="C420" s="51">
        <v>21</v>
      </c>
      <c r="D420" s="51">
        <v>442</v>
      </c>
      <c r="E420" s="51" t="s">
        <v>198</v>
      </c>
      <c r="F420" s="51" t="s">
        <v>13</v>
      </c>
      <c r="G420" s="51" t="s">
        <v>190</v>
      </c>
      <c r="H420" s="51" t="s">
        <v>190</v>
      </c>
      <c r="I420" s="51" t="s">
        <v>100</v>
      </c>
      <c r="J420" s="51" t="s">
        <v>100</v>
      </c>
      <c r="K420" s="51" t="s">
        <v>100</v>
      </c>
      <c r="L420" s="51">
        <v>1</v>
      </c>
      <c r="M420" s="51" t="s">
        <v>102</v>
      </c>
      <c r="N420" s="51">
        <v>90</v>
      </c>
      <c r="P420" s="51" t="s">
        <v>100</v>
      </c>
      <c r="Q420" s="51" t="s">
        <v>191</v>
      </c>
      <c r="T420" s="51">
        <v>201610</v>
      </c>
      <c r="U420" s="51" t="s">
        <v>34</v>
      </c>
      <c r="V420" s="51">
        <v>0</v>
      </c>
      <c r="W420" s="6">
        <v>-64708.480000000003</v>
      </c>
      <c r="AA420" s="51" t="s">
        <v>35</v>
      </c>
      <c r="AB420" s="51" t="s">
        <v>59</v>
      </c>
      <c r="AD420" s="51" t="s">
        <v>598</v>
      </c>
      <c r="AE420" s="51" t="s">
        <v>60</v>
      </c>
      <c r="AG420" s="51" t="s">
        <v>100</v>
      </c>
      <c r="AH420" s="51" t="s">
        <v>105</v>
      </c>
    </row>
    <row r="421" spans="1:34" x14ac:dyDescent="0.3">
      <c r="A421" s="51" t="s">
        <v>30</v>
      </c>
      <c r="B421" s="51">
        <v>1</v>
      </c>
      <c r="C421" s="51">
        <v>23</v>
      </c>
      <c r="D421" s="51">
        <v>440</v>
      </c>
      <c r="E421" s="51" t="s">
        <v>189</v>
      </c>
      <c r="F421" s="51" t="s">
        <v>5</v>
      </c>
      <c r="G421" s="51" t="s">
        <v>190</v>
      </c>
      <c r="H421" s="51" t="s">
        <v>190</v>
      </c>
      <c r="I421" s="51" t="s">
        <v>100</v>
      </c>
      <c r="J421" s="51" t="s">
        <v>100</v>
      </c>
      <c r="K421" s="51" t="s">
        <v>100</v>
      </c>
      <c r="L421" s="51">
        <v>1</v>
      </c>
      <c r="M421" s="51" t="s">
        <v>102</v>
      </c>
      <c r="N421" s="51">
        <v>90</v>
      </c>
      <c r="P421" s="51" t="s">
        <v>100</v>
      </c>
      <c r="Q421" s="51" t="s">
        <v>191</v>
      </c>
      <c r="T421" s="51">
        <v>201610</v>
      </c>
      <c r="U421" s="51" t="s">
        <v>34</v>
      </c>
      <c r="V421" s="51">
        <v>0</v>
      </c>
      <c r="W421" s="6">
        <v>-61043.6</v>
      </c>
      <c r="AA421" s="51" t="s">
        <v>35</v>
      </c>
      <c r="AB421" s="51" t="s">
        <v>59</v>
      </c>
      <c r="AD421" s="51" t="s">
        <v>598</v>
      </c>
      <c r="AE421" s="51" t="s">
        <v>60</v>
      </c>
      <c r="AG421" s="51" t="s">
        <v>100</v>
      </c>
      <c r="AH421" s="51" t="s">
        <v>105</v>
      </c>
    </row>
    <row r="422" spans="1:34" x14ac:dyDescent="0.3">
      <c r="A422" s="51" t="s">
        <v>30</v>
      </c>
      <c r="B422" s="51">
        <v>1</v>
      </c>
      <c r="C422" s="51">
        <v>23</v>
      </c>
      <c r="D422" s="51">
        <v>442</v>
      </c>
      <c r="E422" s="51" t="s">
        <v>437</v>
      </c>
      <c r="F422" s="51" t="s">
        <v>7</v>
      </c>
      <c r="G422" s="51" t="s">
        <v>190</v>
      </c>
      <c r="H422" s="51" t="s">
        <v>190</v>
      </c>
      <c r="I422" s="51" t="s">
        <v>100</v>
      </c>
      <c r="J422" s="51" t="s">
        <v>100</v>
      </c>
      <c r="K422" s="51" t="s">
        <v>100</v>
      </c>
      <c r="L422" s="51">
        <v>1</v>
      </c>
      <c r="M422" s="51" t="s">
        <v>102</v>
      </c>
      <c r="N422" s="51">
        <v>90</v>
      </c>
      <c r="P422" s="51" t="s">
        <v>100</v>
      </c>
      <c r="Q422" s="51" t="s">
        <v>191</v>
      </c>
      <c r="T422" s="51">
        <v>201610</v>
      </c>
      <c r="U422" s="51" t="s">
        <v>34</v>
      </c>
      <c r="V422" s="51">
        <v>0</v>
      </c>
      <c r="W422" s="6">
        <v>-4514.7700000000004</v>
      </c>
      <c r="AA422" s="51" t="s">
        <v>35</v>
      </c>
      <c r="AB422" s="51" t="s">
        <v>59</v>
      </c>
      <c r="AD422" s="51" t="s">
        <v>598</v>
      </c>
      <c r="AE422" s="51" t="s">
        <v>60</v>
      </c>
      <c r="AG422" s="51" t="s">
        <v>100</v>
      </c>
      <c r="AH422" s="51" t="s">
        <v>105</v>
      </c>
    </row>
    <row r="423" spans="1:34" x14ac:dyDescent="0.3">
      <c r="A423" s="51" t="s">
        <v>30</v>
      </c>
      <c r="B423" s="51">
        <v>1</v>
      </c>
      <c r="C423" s="51">
        <v>23</v>
      </c>
      <c r="D423" s="51">
        <v>442</v>
      </c>
      <c r="E423" s="51" t="s">
        <v>193</v>
      </c>
      <c r="F423" s="51" t="s">
        <v>8</v>
      </c>
      <c r="G423" s="51" t="s">
        <v>190</v>
      </c>
      <c r="H423" s="51" t="s">
        <v>190</v>
      </c>
      <c r="I423" s="51" t="s">
        <v>100</v>
      </c>
      <c r="J423" s="51" t="s">
        <v>100</v>
      </c>
      <c r="K423" s="51" t="s">
        <v>100</v>
      </c>
      <c r="L423" s="51">
        <v>1</v>
      </c>
      <c r="M423" s="51" t="s">
        <v>102</v>
      </c>
      <c r="N423" s="51">
        <v>90</v>
      </c>
      <c r="P423" s="51" t="s">
        <v>100</v>
      </c>
      <c r="Q423" s="51" t="s">
        <v>191</v>
      </c>
      <c r="T423" s="51">
        <v>201610</v>
      </c>
      <c r="U423" s="51" t="s">
        <v>34</v>
      </c>
      <c r="V423" s="51">
        <v>0</v>
      </c>
      <c r="W423" s="6">
        <v>-15433.73</v>
      </c>
      <c r="AA423" s="51" t="s">
        <v>35</v>
      </c>
      <c r="AB423" s="51" t="s">
        <v>59</v>
      </c>
      <c r="AD423" s="51" t="s">
        <v>598</v>
      </c>
      <c r="AE423" s="51" t="s">
        <v>60</v>
      </c>
      <c r="AG423" s="51" t="s">
        <v>100</v>
      </c>
      <c r="AH423" s="51" t="s">
        <v>105</v>
      </c>
    </row>
    <row r="424" spans="1:34" x14ac:dyDescent="0.3">
      <c r="A424" s="51" t="s">
        <v>30</v>
      </c>
      <c r="B424" s="51">
        <v>1</v>
      </c>
      <c r="C424" s="51">
        <v>23</v>
      </c>
      <c r="D424" s="51">
        <v>442</v>
      </c>
      <c r="E424" s="51" t="s">
        <v>194</v>
      </c>
      <c r="F424" s="51" t="s">
        <v>9</v>
      </c>
      <c r="G424" s="51" t="s">
        <v>190</v>
      </c>
      <c r="H424" s="51" t="s">
        <v>190</v>
      </c>
      <c r="I424" s="51" t="s">
        <v>100</v>
      </c>
      <c r="J424" s="51" t="s">
        <v>100</v>
      </c>
      <c r="K424" s="51" t="s">
        <v>100</v>
      </c>
      <c r="L424" s="51">
        <v>1</v>
      </c>
      <c r="M424" s="51" t="s">
        <v>102</v>
      </c>
      <c r="N424" s="51">
        <v>90</v>
      </c>
      <c r="P424" s="51" t="s">
        <v>100</v>
      </c>
      <c r="Q424" s="51" t="s">
        <v>191</v>
      </c>
      <c r="T424" s="51">
        <v>201610</v>
      </c>
      <c r="U424" s="51" t="s">
        <v>34</v>
      </c>
      <c r="V424" s="51">
        <v>0</v>
      </c>
      <c r="W424" s="6">
        <v>-452.73</v>
      </c>
      <c r="AA424" s="51" t="s">
        <v>35</v>
      </c>
      <c r="AB424" s="51" t="s">
        <v>59</v>
      </c>
      <c r="AD424" s="51" t="s">
        <v>598</v>
      </c>
      <c r="AE424" s="51" t="s">
        <v>60</v>
      </c>
      <c r="AG424" s="51" t="s">
        <v>100</v>
      </c>
      <c r="AH424" s="51" t="s">
        <v>105</v>
      </c>
    </row>
    <row r="425" spans="1:34" x14ac:dyDescent="0.3">
      <c r="A425" s="51" t="s">
        <v>30</v>
      </c>
      <c r="B425" s="51">
        <v>1</v>
      </c>
      <c r="C425" s="51">
        <v>23</v>
      </c>
      <c r="D425" s="51">
        <v>442</v>
      </c>
      <c r="E425" s="51" t="s">
        <v>195</v>
      </c>
      <c r="F425" s="51" t="s">
        <v>10</v>
      </c>
      <c r="G425" s="51" t="s">
        <v>190</v>
      </c>
      <c r="H425" s="51" t="s">
        <v>190</v>
      </c>
      <c r="I425" s="51" t="s">
        <v>100</v>
      </c>
      <c r="J425" s="51" t="s">
        <v>100</v>
      </c>
      <c r="K425" s="51" t="s">
        <v>100</v>
      </c>
      <c r="L425" s="51">
        <v>1</v>
      </c>
      <c r="M425" s="51" t="s">
        <v>102</v>
      </c>
      <c r="N425" s="51">
        <v>90</v>
      </c>
      <c r="P425" s="51" t="s">
        <v>100</v>
      </c>
      <c r="Q425" s="51" t="s">
        <v>191</v>
      </c>
      <c r="T425" s="51">
        <v>201610</v>
      </c>
      <c r="U425" s="51" t="s">
        <v>34</v>
      </c>
      <c r="V425" s="51">
        <v>0</v>
      </c>
      <c r="W425" s="6">
        <v>-22418.48</v>
      </c>
      <c r="AA425" s="51" t="s">
        <v>35</v>
      </c>
      <c r="AB425" s="51" t="s">
        <v>59</v>
      </c>
      <c r="AD425" s="51" t="s">
        <v>598</v>
      </c>
      <c r="AE425" s="51" t="s">
        <v>60</v>
      </c>
      <c r="AG425" s="51" t="s">
        <v>100</v>
      </c>
      <c r="AH425" s="51" t="s">
        <v>105</v>
      </c>
    </row>
    <row r="426" spans="1:34" x14ac:dyDescent="0.3">
      <c r="A426" s="51" t="s">
        <v>30</v>
      </c>
      <c r="B426" s="51">
        <v>1</v>
      </c>
      <c r="C426" s="51">
        <v>23</v>
      </c>
      <c r="D426" s="51">
        <v>442</v>
      </c>
      <c r="E426" s="51" t="s">
        <v>196</v>
      </c>
      <c r="F426" s="51" t="s">
        <v>11</v>
      </c>
      <c r="G426" s="51" t="s">
        <v>190</v>
      </c>
      <c r="H426" s="51" t="s">
        <v>190</v>
      </c>
      <c r="I426" s="51" t="s">
        <v>100</v>
      </c>
      <c r="J426" s="51" t="s">
        <v>100</v>
      </c>
      <c r="K426" s="51" t="s">
        <v>100</v>
      </c>
      <c r="L426" s="51">
        <v>1</v>
      </c>
      <c r="M426" s="51" t="s">
        <v>102</v>
      </c>
      <c r="N426" s="51">
        <v>90</v>
      </c>
      <c r="P426" s="51" t="s">
        <v>100</v>
      </c>
      <c r="Q426" s="51" t="s">
        <v>191</v>
      </c>
      <c r="T426" s="51">
        <v>201610</v>
      </c>
      <c r="U426" s="51" t="s">
        <v>34</v>
      </c>
      <c r="V426" s="51">
        <v>0</v>
      </c>
      <c r="W426" s="6">
        <v>-6643.23</v>
      </c>
      <c r="AA426" s="51" t="s">
        <v>35</v>
      </c>
      <c r="AB426" s="51" t="s">
        <v>59</v>
      </c>
      <c r="AD426" s="51" t="s">
        <v>598</v>
      </c>
      <c r="AE426" s="51" t="s">
        <v>60</v>
      </c>
      <c r="AG426" s="51" t="s">
        <v>100</v>
      </c>
      <c r="AH426" s="51" t="s">
        <v>105</v>
      </c>
    </row>
    <row r="427" spans="1:34" x14ac:dyDescent="0.3">
      <c r="A427" s="51" t="s">
        <v>30</v>
      </c>
      <c r="B427" s="51">
        <v>1</v>
      </c>
      <c r="C427" s="51">
        <v>23</v>
      </c>
      <c r="D427" s="51">
        <v>442</v>
      </c>
      <c r="E427" s="51" t="s">
        <v>197</v>
      </c>
      <c r="F427" s="51" t="s">
        <v>12</v>
      </c>
      <c r="G427" s="51" t="s">
        <v>190</v>
      </c>
      <c r="H427" s="51" t="s">
        <v>190</v>
      </c>
      <c r="I427" s="51" t="s">
        <v>100</v>
      </c>
      <c r="J427" s="51" t="s">
        <v>100</v>
      </c>
      <c r="K427" s="51" t="s">
        <v>100</v>
      </c>
      <c r="L427" s="51">
        <v>1</v>
      </c>
      <c r="M427" s="51" t="s">
        <v>102</v>
      </c>
      <c r="N427" s="51">
        <v>90</v>
      </c>
      <c r="P427" s="51" t="s">
        <v>100</v>
      </c>
      <c r="Q427" s="51" t="s">
        <v>191</v>
      </c>
      <c r="T427" s="51">
        <v>201610</v>
      </c>
      <c r="U427" s="51" t="s">
        <v>34</v>
      </c>
      <c r="V427" s="51">
        <v>0</v>
      </c>
      <c r="W427" s="6">
        <v>-2125.87</v>
      </c>
      <c r="AA427" s="51" t="s">
        <v>35</v>
      </c>
      <c r="AB427" s="51" t="s">
        <v>59</v>
      </c>
      <c r="AD427" s="51" t="s">
        <v>598</v>
      </c>
      <c r="AE427" s="51" t="s">
        <v>60</v>
      </c>
      <c r="AG427" s="51" t="s">
        <v>100</v>
      </c>
      <c r="AH427" s="51" t="s">
        <v>105</v>
      </c>
    </row>
    <row r="428" spans="1:34" x14ac:dyDescent="0.3">
      <c r="A428" s="51" t="s">
        <v>30</v>
      </c>
      <c r="B428" s="51">
        <v>1</v>
      </c>
      <c r="C428" s="51">
        <v>23</v>
      </c>
      <c r="D428" s="51">
        <v>442</v>
      </c>
      <c r="E428" s="51" t="s">
        <v>198</v>
      </c>
      <c r="F428" s="51" t="s">
        <v>13</v>
      </c>
      <c r="G428" s="51" t="s">
        <v>190</v>
      </c>
      <c r="H428" s="51" t="s">
        <v>190</v>
      </c>
      <c r="I428" s="51" t="s">
        <v>100</v>
      </c>
      <c r="J428" s="51" t="s">
        <v>100</v>
      </c>
      <c r="K428" s="51" t="s">
        <v>100</v>
      </c>
      <c r="L428" s="51">
        <v>1</v>
      </c>
      <c r="M428" s="51" t="s">
        <v>102</v>
      </c>
      <c r="N428" s="51">
        <v>90</v>
      </c>
      <c r="P428" s="51" t="s">
        <v>100</v>
      </c>
      <c r="Q428" s="51" t="s">
        <v>191</v>
      </c>
      <c r="T428" s="51">
        <v>201610</v>
      </c>
      <c r="U428" s="51" t="s">
        <v>34</v>
      </c>
      <c r="V428" s="51">
        <v>0</v>
      </c>
      <c r="W428" s="6">
        <v>-12919.71</v>
      </c>
      <c r="AA428" s="51" t="s">
        <v>35</v>
      </c>
      <c r="AB428" s="51" t="s">
        <v>59</v>
      </c>
      <c r="AD428" s="51" t="s">
        <v>598</v>
      </c>
      <c r="AE428" s="51" t="s">
        <v>60</v>
      </c>
      <c r="AG428" s="51" t="s">
        <v>100</v>
      </c>
      <c r="AH428" s="51" t="s">
        <v>105</v>
      </c>
    </row>
    <row r="429" spans="1:34" x14ac:dyDescent="0.3">
      <c r="A429" s="51" t="s">
        <v>30</v>
      </c>
      <c r="B429" s="51">
        <v>1</v>
      </c>
      <c r="C429" s="51">
        <v>25</v>
      </c>
      <c r="D429" s="51">
        <v>440</v>
      </c>
      <c r="E429" s="51" t="s">
        <v>189</v>
      </c>
      <c r="F429" s="51" t="s">
        <v>5</v>
      </c>
      <c r="G429" s="51" t="s">
        <v>190</v>
      </c>
      <c r="H429" s="51" t="s">
        <v>190</v>
      </c>
      <c r="I429" s="51" t="s">
        <v>100</v>
      </c>
      <c r="J429" s="51" t="s">
        <v>100</v>
      </c>
      <c r="K429" s="51" t="s">
        <v>100</v>
      </c>
      <c r="L429" s="51">
        <v>1</v>
      </c>
      <c r="M429" s="51" t="s">
        <v>102</v>
      </c>
      <c r="N429" s="51">
        <v>90</v>
      </c>
      <c r="P429" s="51" t="s">
        <v>100</v>
      </c>
      <c r="Q429" s="51" t="s">
        <v>191</v>
      </c>
      <c r="T429" s="51">
        <v>201610</v>
      </c>
      <c r="U429" s="51" t="s">
        <v>34</v>
      </c>
      <c r="V429" s="51">
        <v>0</v>
      </c>
      <c r="W429" s="6">
        <v>-98666.98</v>
      </c>
      <c r="AA429" s="51" t="s">
        <v>35</v>
      </c>
      <c r="AB429" s="51" t="s">
        <v>59</v>
      </c>
      <c r="AD429" s="51" t="s">
        <v>598</v>
      </c>
      <c r="AE429" s="51" t="s">
        <v>60</v>
      </c>
      <c r="AG429" s="51" t="s">
        <v>100</v>
      </c>
      <c r="AH429" s="51" t="s">
        <v>105</v>
      </c>
    </row>
    <row r="430" spans="1:34" x14ac:dyDescent="0.3">
      <c r="A430" s="51" t="s">
        <v>30</v>
      </c>
      <c r="B430" s="51">
        <v>1</v>
      </c>
      <c r="C430" s="51">
        <v>25</v>
      </c>
      <c r="D430" s="51">
        <v>442</v>
      </c>
      <c r="E430" s="51" t="s">
        <v>436</v>
      </c>
      <c r="F430" s="51" t="s">
        <v>6</v>
      </c>
      <c r="G430" s="51" t="s">
        <v>190</v>
      </c>
      <c r="H430" s="51" t="s">
        <v>190</v>
      </c>
      <c r="I430" s="51" t="s">
        <v>100</v>
      </c>
      <c r="J430" s="51" t="s">
        <v>100</v>
      </c>
      <c r="K430" s="51" t="s">
        <v>100</v>
      </c>
      <c r="L430" s="51">
        <v>1</v>
      </c>
      <c r="M430" s="51" t="s">
        <v>102</v>
      </c>
      <c r="N430" s="51">
        <v>90</v>
      </c>
      <c r="P430" s="51" t="s">
        <v>100</v>
      </c>
      <c r="Q430" s="51" t="s">
        <v>191</v>
      </c>
      <c r="T430" s="51">
        <v>201610</v>
      </c>
      <c r="U430" s="51" t="s">
        <v>34</v>
      </c>
      <c r="V430" s="51">
        <v>0</v>
      </c>
      <c r="W430" s="6">
        <v>-6000.64</v>
      </c>
      <c r="AA430" s="51" t="s">
        <v>35</v>
      </c>
      <c r="AB430" s="51" t="s">
        <v>59</v>
      </c>
      <c r="AD430" s="51" t="s">
        <v>598</v>
      </c>
      <c r="AE430" s="51" t="s">
        <v>60</v>
      </c>
      <c r="AG430" s="51" t="s">
        <v>100</v>
      </c>
      <c r="AH430" s="51" t="s">
        <v>105</v>
      </c>
    </row>
    <row r="431" spans="1:34" x14ac:dyDescent="0.3">
      <c r="A431" s="51" t="s">
        <v>30</v>
      </c>
      <c r="B431" s="51">
        <v>1</v>
      </c>
      <c r="C431" s="51">
        <v>25</v>
      </c>
      <c r="D431" s="51">
        <v>442</v>
      </c>
      <c r="E431" s="51" t="s">
        <v>193</v>
      </c>
      <c r="F431" s="51" t="s">
        <v>8</v>
      </c>
      <c r="G431" s="51" t="s">
        <v>190</v>
      </c>
      <c r="H431" s="51" t="s">
        <v>190</v>
      </c>
      <c r="I431" s="51" t="s">
        <v>100</v>
      </c>
      <c r="J431" s="51" t="s">
        <v>100</v>
      </c>
      <c r="K431" s="51" t="s">
        <v>100</v>
      </c>
      <c r="L431" s="51">
        <v>1</v>
      </c>
      <c r="M431" s="51" t="s">
        <v>102</v>
      </c>
      <c r="N431" s="51">
        <v>90</v>
      </c>
      <c r="P431" s="51" t="s">
        <v>100</v>
      </c>
      <c r="Q431" s="51" t="s">
        <v>191</v>
      </c>
      <c r="T431" s="51">
        <v>201610</v>
      </c>
      <c r="U431" s="51" t="s">
        <v>34</v>
      </c>
      <c r="V431" s="51">
        <v>0</v>
      </c>
      <c r="W431" s="6">
        <v>-20618.88</v>
      </c>
      <c r="AA431" s="51" t="s">
        <v>35</v>
      </c>
      <c r="AB431" s="51" t="s">
        <v>59</v>
      </c>
      <c r="AD431" s="51" t="s">
        <v>598</v>
      </c>
      <c r="AE431" s="51" t="s">
        <v>60</v>
      </c>
      <c r="AG431" s="51" t="s">
        <v>100</v>
      </c>
      <c r="AH431" s="51" t="s">
        <v>105</v>
      </c>
    </row>
    <row r="432" spans="1:34" x14ac:dyDescent="0.3">
      <c r="A432" s="51" t="s">
        <v>30</v>
      </c>
      <c r="B432" s="51">
        <v>1</v>
      </c>
      <c r="C432" s="51">
        <v>25</v>
      </c>
      <c r="D432" s="51">
        <v>442</v>
      </c>
      <c r="E432" s="51" t="s">
        <v>194</v>
      </c>
      <c r="F432" s="51" t="s">
        <v>9</v>
      </c>
      <c r="G432" s="51" t="s">
        <v>190</v>
      </c>
      <c r="H432" s="51" t="s">
        <v>190</v>
      </c>
      <c r="I432" s="51" t="s">
        <v>100</v>
      </c>
      <c r="J432" s="51" t="s">
        <v>100</v>
      </c>
      <c r="K432" s="51" t="s">
        <v>100</v>
      </c>
      <c r="L432" s="51">
        <v>1</v>
      </c>
      <c r="M432" s="51" t="s">
        <v>102</v>
      </c>
      <c r="N432" s="51">
        <v>90</v>
      </c>
      <c r="P432" s="51" t="s">
        <v>100</v>
      </c>
      <c r="Q432" s="51" t="s">
        <v>191</v>
      </c>
      <c r="T432" s="51">
        <v>201610</v>
      </c>
      <c r="U432" s="51" t="s">
        <v>34</v>
      </c>
      <c r="V432" s="51">
        <v>0</v>
      </c>
      <c r="W432" s="6">
        <v>-576.17999999999995</v>
      </c>
      <c r="AA432" s="51" t="s">
        <v>35</v>
      </c>
      <c r="AB432" s="51" t="s">
        <v>59</v>
      </c>
      <c r="AD432" s="51" t="s">
        <v>598</v>
      </c>
      <c r="AE432" s="51" t="s">
        <v>60</v>
      </c>
      <c r="AG432" s="51" t="s">
        <v>100</v>
      </c>
      <c r="AH432" s="51" t="s">
        <v>105</v>
      </c>
    </row>
    <row r="433" spans="1:34" x14ac:dyDescent="0.3">
      <c r="A433" s="51" t="s">
        <v>30</v>
      </c>
      <c r="B433" s="51">
        <v>1</v>
      </c>
      <c r="C433" s="51">
        <v>25</v>
      </c>
      <c r="D433" s="51">
        <v>442</v>
      </c>
      <c r="E433" s="51" t="s">
        <v>195</v>
      </c>
      <c r="F433" s="51" t="s">
        <v>10</v>
      </c>
      <c r="G433" s="51" t="s">
        <v>190</v>
      </c>
      <c r="H433" s="51" t="s">
        <v>190</v>
      </c>
      <c r="I433" s="51" t="s">
        <v>100</v>
      </c>
      <c r="J433" s="51" t="s">
        <v>100</v>
      </c>
      <c r="K433" s="51" t="s">
        <v>100</v>
      </c>
      <c r="L433" s="51">
        <v>1</v>
      </c>
      <c r="M433" s="51" t="s">
        <v>102</v>
      </c>
      <c r="N433" s="51">
        <v>90</v>
      </c>
      <c r="P433" s="51" t="s">
        <v>100</v>
      </c>
      <c r="Q433" s="51" t="s">
        <v>191</v>
      </c>
      <c r="T433" s="51">
        <v>201610</v>
      </c>
      <c r="U433" s="51" t="s">
        <v>34</v>
      </c>
      <c r="V433" s="51">
        <v>0</v>
      </c>
      <c r="W433" s="6">
        <v>-46456.800000000003</v>
      </c>
      <c r="AA433" s="51" t="s">
        <v>35</v>
      </c>
      <c r="AB433" s="51" t="s">
        <v>59</v>
      </c>
      <c r="AD433" s="51" t="s">
        <v>598</v>
      </c>
      <c r="AE433" s="51" t="s">
        <v>60</v>
      </c>
      <c r="AG433" s="51" t="s">
        <v>100</v>
      </c>
      <c r="AH433" s="51" t="s">
        <v>105</v>
      </c>
    </row>
    <row r="434" spans="1:34" x14ac:dyDescent="0.3">
      <c r="A434" s="51" t="s">
        <v>30</v>
      </c>
      <c r="B434" s="51">
        <v>1</v>
      </c>
      <c r="C434" s="51">
        <v>25</v>
      </c>
      <c r="D434" s="51">
        <v>442</v>
      </c>
      <c r="E434" s="51" t="s">
        <v>196</v>
      </c>
      <c r="F434" s="51" t="s">
        <v>11</v>
      </c>
      <c r="G434" s="51" t="s">
        <v>190</v>
      </c>
      <c r="H434" s="51" t="s">
        <v>190</v>
      </c>
      <c r="I434" s="51" t="s">
        <v>100</v>
      </c>
      <c r="J434" s="51" t="s">
        <v>100</v>
      </c>
      <c r="K434" s="51" t="s">
        <v>100</v>
      </c>
      <c r="L434" s="51">
        <v>1</v>
      </c>
      <c r="M434" s="51" t="s">
        <v>102</v>
      </c>
      <c r="N434" s="51">
        <v>90</v>
      </c>
      <c r="P434" s="51" t="s">
        <v>100</v>
      </c>
      <c r="Q434" s="51" t="s">
        <v>191</v>
      </c>
      <c r="T434" s="51">
        <v>201610</v>
      </c>
      <c r="U434" s="51" t="s">
        <v>34</v>
      </c>
      <c r="V434" s="51">
        <v>0</v>
      </c>
      <c r="W434" s="6">
        <v>-2225.0700000000002</v>
      </c>
      <c r="AA434" s="51" t="s">
        <v>35</v>
      </c>
      <c r="AB434" s="51" t="s">
        <v>59</v>
      </c>
      <c r="AD434" s="51" t="s">
        <v>598</v>
      </c>
      <c r="AE434" s="51" t="s">
        <v>60</v>
      </c>
      <c r="AG434" s="51" t="s">
        <v>100</v>
      </c>
      <c r="AH434" s="51" t="s">
        <v>105</v>
      </c>
    </row>
    <row r="435" spans="1:34" x14ac:dyDescent="0.3">
      <c r="A435" s="51" t="s">
        <v>30</v>
      </c>
      <c r="B435" s="51">
        <v>1</v>
      </c>
      <c r="C435" s="51">
        <v>25</v>
      </c>
      <c r="D435" s="51">
        <v>442</v>
      </c>
      <c r="E435" s="51" t="s">
        <v>197</v>
      </c>
      <c r="F435" s="51" t="s">
        <v>12</v>
      </c>
      <c r="G435" s="51" t="s">
        <v>190</v>
      </c>
      <c r="H435" s="51" t="s">
        <v>190</v>
      </c>
      <c r="I435" s="51" t="s">
        <v>100</v>
      </c>
      <c r="J435" s="51" t="s">
        <v>100</v>
      </c>
      <c r="K435" s="51" t="s">
        <v>100</v>
      </c>
      <c r="L435" s="51">
        <v>1</v>
      </c>
      <c r="M435" s="51" t="s">
        <v>102</v>
      </c>
      <c r="N435" s="51">
        <v>90</v>
      </c>
      <c r="P435" s="51" t="s">
        <v>100</v>
      </c>
      <c r="Q435" s="51" t="s">
        <v>191</v>
      </c>
      <c r="T435" s="51">
        <v>201610</v>
      </c>
      <c r="U435" s="51" t="s">
        <v>34</v>
      </c>
      <c r="V435" s="51">
        <v>0</v>
      </c>
      <c r="W435" s="6">
        <v>-5410.57</v>
      </c>
      <c r="AA435" s="51" t="s">
        <v>35</v>
      </c>
      <c r="AB435" s="51" t="s">
        <v>59</v>
      </c>
      <c r="AD435" s="51" t="s">
        <v>598</v>
      </c>
      <c r="AE435" s="51" t="s">
        <v>60</v>
      </c>
      <c r="AG435" s="51" t="s">
        <v>100</v>
      </c>
      <c r="AH435" s="51" t="s">
        <v>105</v>
      </c>
    </row>
    <row r="436" spans="1:34" x14ac:dyDescent="0.3">
      <c r="A436" s="51" t="s">
        <v>30</v>
      </c>
      <c r="B436" s="51">
        <v>1</v>
      </c>
      <c r="C436" s="51">
        <v>25</v>
      </c>
      <c r="D436" s="51">
        <v>442</v>
      </c>
      <c r="E436" s="51" t="s">
        <v>198</v>
      </c>
      <c r="F436" s="51" t="s">
        <v>13</v>
      </c>
      <c r="G436" s="51" t="s">
        <v>190</v>
      </c>
      <c r="H436" s="51" t="s">
        <v>190</v>
      </c>
      <c r="I436" s="51" t="s">
        <v>100</v>
      </c>
      <c r="J436" s="51" t="s">
        <v>100</v>
      </c>
      <c r="K436" s="51" t="s">
        <v>100</v>
      </c>
      <c r="L436" s="51">
        <v>1</v>
      </c>
      <c r="M436" s="51" t="s">
        <v>102</v>
      </c>
      <c r="N436" s="51">
        <v>90</v>
      </c>
      <c r="P436" s="51" t="s">
        <v>100</v>
      </c>
      <c r="Q436" s="51" t="s">
        <v>191</v>
      </c>
      <c r="T436" s="51">
        <v>201610</v>
      </c>
      <c r="U436" s="51" t="s">
        <v>34</v>
      </c>
      <c r="V436" s="51">
        <v>0</v>
      </c>
      <c r="W436" s="6">
        <v>-301.67</v>
      </c>
      <c r="AA436" s="51" t="s">
        <v>35</v>
      </c>
      <c r="AB436" s="51" t="s">
        <v>59</v>
      </c>
      <c r="AD436" s="51" t="s">
        <v>598</v>
      </c>
      <c r="AE436" s="51" t="s">
        <v>60</v>
      </c>
      <c r="AG436" s="51" t="s">
        <v>100</v>
      </c>
      <c r="AH436" s="51" t="s">
        <v>105</v>
      </c>
    </row>
    <row r="437" spans="1:34" x14ac:dyDescent="0.3">
      <c r="A437" s="51" t="s">
        <v>30</v>
      </c>
      <c r="B437" s="51">
        <v>1</v>
      </c>
      <c r="C437" s="51">
        <v>26</v>
      </c>
      <c r="D437" s="51">
        <v>440</v>
      </c>
      <c r="E437" s="51" t="s">
        <v>189</v>
      </c>
      <c r="F437" s="51" t="s">
        <v>5</v>
      </c>
      <c r="G437" s="51" t="s">
        <v>190</v>
      </c>
      <c r="H437" s="51" t="s">
        <v>190</v>
      </c>
      <c r="I437" s="51" t="s">
        <v>100</v>
      </c>
      <c r="J437" s="51" t="s">
        <v>100</v>
      </c>
      <c r="K437" s="51" t="s">
        <v>100</v>
      </c>
      <c r="L437" s="51">
        <v>1</v>
      </c>
      <c r="M437" s="51" t="s">
        <v>102</v>
      </c>
      <c r="N437" s="51">
        <v>90</v>
      </c>
      <c r="P437" s="51" t="s">
        <v>100</v>
      </c>
      <c r="Q437" s="51" t="s">
        <v>191</v>
      </c>
      <c r="T437" s="51">
        <v>201610</v>
      </c>
      <c r="U437" s="51" t="s">
        <v>34</v>
      </c>
      <c r="V437" s="51">
        <v>0</v>
      </c>
      <c r="W437" s="6">
        <v>-164364.92000000001</v>
      </c>
      <c r="AA437" s="51" t="s">
        <v>35</v>
      </c>
      <c r="AB437" s="51" t="s">
        <v>59</v>
      </c>
      <c r="AD437" s="51" t="s">
        <v>598</v>
      </c>
      <c r="AE437" s="51" t="s">
        <v>60</v>
      </c>
      <c r="AG437" s="51" t="s">
        <v>100</v>
      </c>
      <c r="AH437" s="51" t="s">
        <v>105</v>
      </c>
    </row>
    <row r="438" spans="1:34" x14ac:dyDescent="0.3">
      <c r="A438" s="51" t="s">
        <v>30</v>
      </c>
      <c r="B438" s="51">
        <v>1</v>
      </c>
      <c r="C438" s="51">
        <v>26</v>
      </c>
      <c r="D438" s="51">
        <v>442</v>
      </c>
      <c r="E438" s="51" t="s">
        <v>193</v>
      </c>
      <c r="F438" s="51" t="s">
        <v>8</v>
      </c>
      <c r="G438" s="51" t="s">
        <v>190</v>
      </c>
      <c r="H438" s="51" t="s">
        <v>190</v>
      </c>
      <c r="I438" s="51" t="s">
        <v>100</v>
      </c>
      <c r="J438" s="51" t="s">
        <v>100</v>
      </c>
      <c r="K438" s="51" t="s">
        <v>100</v>
      </c>
      <c r="L438" s="51">
        <v>1</v>
      </c>
      <c r="M438" s="51" t="s">
        <v>102</v>
      </c>
      <c r="N438" s="51">
        <v>90</v>
      </c>
      <c r="P438" s="51" t="s">
        <v>100</v>
      </c>
      <c r="Q438" s="51" t="s">
        <v>191</v>
      </c>
      <c r="T438" s="51">
        <v>201610</v>
      </c>
      <c r="U438" s="51" t="s">
        <v>34</v>
      </c>
      <c r="V438" s="51">
        <v>0</v>
      </c>
      <c r="W438" s="6">
        <v>-24073.33</v>
      </c>
      <c r="AA438" s="51" t="s">
        <v>35</v>
      </c>
      <c r="AB438" s="51" t="s">
        <v>59</v>
      </c>
      <c r="AD438" s="51" t="s">
        <v>598</v>
      </c>
      <c r="AE438" s="51" t="s">
        <v>60</v>
      </c>
      <c r="AG438" s="51" t="s">
        <v>100</v>
      </c>
      <c r="AH438" s="51" t="s">
        <v>105</v>
      </c>
    </row>
    <row r="439" spans="1:34" x14ac:dyDescent="0.3">
      <c r="A439" s="51" t="s">
        <v>30</v>
      </c>
      <c r="B439" s="51">
        <v>1</v>
      </c>
      <c r="C439" s="51">
        <v>26</v>
      </c>
      <c r="D439" s="51">
        <v>442</v>
      </c>
      <c r="E439" s="51" t="s">
        <v>194</v>
      </c>
      <c r="F439" s="51" t="s">
        <v>9</v>
      </c>
      <c r="G439" s="51" t="s">
        <v>190</v>
      </c>
      <c r="H439" s="51" t="s">
        <v>190</v>
      </c>
      <c r="I439" s="51" t="s">
        <v>100</v>
      </c>
      <c r="J439" s="51" t="s">
        <v>100</v>
      </c>
      <c r="K439" s="51" t="s">
        <v>100</v>
      </c>
      <c r="L439" s="51">
        <v>1</v>
      </c>
      <c r="M439" s="51" t="s">
        <v>102</v>
      </c>
      <c r="N439" s="51">
        <v>90</v>
      </c>
      <c r="P439" s="51" t="s">
        <v>100</v>
      </c>
      <c r="Q439" s="51" t="s">
        <v>191</v>
      </c>
      <c r="T439" s="51">
        <v>201610</v>
      </c>
      <c r="U439" s="51" t="s">
        <v>34</v>
      </c>
      <c r="V439" s="51">
        <v>0</v>
      </c>
      <c r="W439" s="6">
        <v>-981.7</v>
      </c>
      <c r="AA439" s="51" t="s">
        <v>35</v>
      </c>
      <c r="AB439" s="51" t="s">
        <v>59</v>
      </c>
      <c r="AD439" s="51" t="s">
        <v>598</v>
      </c>
      <c r="AE439" s="51" t="s">
        <v>60</v>
      </c>
      <c r="AG439" s="51" t="s">
        <v>100</v>
      </c>
      <c r="AH439" s="51" t="s">
        <v>105</v>
      </c>
    </row>
    <row r="440" spans="1:34" x14ac:dyDescent="0.3">
      <c r="A440" s="51" t="s">
        <v>30</v>
      </c>
      <c r="B440" s="51">
        <v>1</v>
      </c>
      <c r="C440" s="51">
        <v>26</v>
      </c>
      <c r="D440" s="51">
        <v>442</v>
      </c>
      <c r="E440" s="51" t="s">
        <v>195</v>
      </c>
      <c r="F440" s="51" t="s">
        <v>10</v>
      </c>
      <c r="G440" s="51" t="s">
        <v>190</v>
      </c>
      <c r="H440" s="51" t="s">
        <v>190</v>
      </c>
      <c r="I440" s="51" t="s">
        <v>100</v>
      </c>
      <c r="J440" s="51" t="s">
        <v>100</v>
      </c>
      <c r="K440" s="51" t="s">
        <v>100</v>
      </c>
      <c r="L440" s="51">
        <v>1</v>
      </c>
      <c r="M440" s="51" t="s">
        <v>102</v>
      </c>
      <c r="N440" s="51">
        <v>90</v>
      </c>
      <c r="P440" s="51" t="s">
        <v>100</v>
      </c>
      <c r="Q440" s="51" t="s">
        <v>191</v>
      </c>
      <c r="T440" s="51">
        <v>201610</v>
      </c>
      <c r="U440" s="51" t="s">
        <v>34</v>
      </c>
      <c r="V440" s="51">
        <v>0</v>
      </c>
      <c r="W440" s="6">
        <v>-37738.14</v>
      </c>
      <c r="AA440" s="51" t="s">
        <v>35</v>
      </c>
      <c r="AB440" s="51" t="s">
        <v>59</v>
      </c>
      <c r="AD440" s="51" t="s">
        <v>598</v>
      </c>
      <c r="AE440" s="51" t="s">
        <v>60</v>
      </c>
      <c r="AG440" s="51" t="s">
        <v>100</v>
      </c>
      <c r="AH440" s="51" t="s">
        <v>105</v>
      </c>
    </row>
    <row r="441" spans="1:34" x14ac:dyDescent="0.3">
      <c r="A441" s="51" t="s">
        <v>30</v>
      </c>
      <c r="B441" s="51">
        <v>1</v>
      </c>
      <c r="C441" s="51">
        <v>26</v>
      </c>
      <c r="D441" s="51">
        <v>442</v>
      </c>
      <c r="E441" s="51" t="s">
        <v>196</v>
      </c>
      <c r="F441" s="51" t="s">
        <v>11</v>
      </c>
      <c r="G441" s="51" t="s">
        <v>190</v>
      </c>
      <c r="H441" s="51" t="s">
        <v>190</v>
      </c>
      <c r="I441" s="51" t="s">
        <v>100</v>
      </c>
      <c r="J441" s="51" t="s">
        <v>100</v>
      </c>
      <c r="K441" s="51" t="s">
        <v>100</v>
      </c>
      <c r="L441" s="51">
        <v>1</v>
      </c>
      <c r="M441" s="51" t="s">
        <v>102</v>
      </c>
      <c r="N441" s="51">
        <v>90</v>
      </c>
      <c r="P441" s="51" t="s">
        <v>100</v>
      </c>
      <c r="Q441" s="51" t="s">
        <v>191</v>
      </c>
      <c r="T441" s="51">
        <v>201610</v>
      </c>
      <c r="U441" s="51" t="s">
        <v>34</v>
      </c>
      <c r="V441" s="51">
        <v>0</v>
      </c>
      <c r="W441" s="6">
        <v>-3527.78</v>
      </c>
      <c r="AA441" s="51" t="s">
        <v>35</v>
      </c>
      <c r="AB441" s="51" t="s">
        <v>59</v>
      </c>
      <c r="AD441" s="51" t="s">
        <v>598</v>
      </c>
      <c r="AE441" s="51" t="s">
        <v>60</v>
      </c>
      <c r="AG441" s="51" t="s">
        <v>100</v>
      </c>
      <c r="AH441" s="51" t="s">
        <v>105</v>
      </c>
    </row>
    <row r="442" spans="1:34" x14ac:dyDescent="0.3">
      <c r="A442" s="51" t="s">
        <v>30</v>
      </c>
      <c r="B442" s="51">
        <v>1</v>
      </c>
      <c r="C442" s="51">
        <v>26</v>
      </c>
      <c r="D442" s="51">
        <v>442</v>
      </c>
      <c r="E442" s="51" t="s">
        <v>197</v>
      </c>
      <c r="F442" s="51" t="s">
        <v>12</v>
      </c>
      <c r="G442" s="51" t="s">
        <v>190</v>
      </c>
      <c r="H442" s="51" t="s">
        <v>190</v>
      </c>
      <c r="I442" s="51" t="s">
        <v>100</v>
      </c>
      <c r="J442" s="51" t="s">
        <v>100</v>
      </c>
      <c r="K442" s="51" t="s">
        <v>100</v>
      </c>
      <c r="L442" s="51">
        <v>1</v>
      </c>
      <c r="M442" s="51" t="s">
        <v>102</v>
      </c>
      <c r="N442" s="51">
        <v>90</v>
      </c>
      <c r="P442" s="51" t="s">
        <v>100</v>
      </c>
      <c r="Q442" s="51" t="s">
        <v>191</v>
      </c>
      <c r="T442" s="51">
        <v>201610</v>
      </c>
      <c r="U442" s="51" t="s">
        <v>34</v>
      </c>
      <c r="V442" s="51">
        <v>0</v>
      </c>
      <c r="W442" s="6">
        <v>-11019.51</v>
      </c>
      <c r="AA442" s="51" t="s">
        <v>35</v>
      </c>
      <c r="AB442" s="51" t="s">
        <v>59</v>
      </c>
      <c r="AD442" s="51" t="s">
        <v>598</v>
      </c>
      <c r="AE442" s="51" t="s">
        <v>60</v>
      </c>
      <c r="AG442" s="51" t="s">
        <v>100</v>
      </c>
      <c r="AH442" s="51" t="s">
        <v>105</v>
      </c>
    </row>
    <row r="443" spans="1:34" x14ac:dyDescent="0.3">
      <c r="A443" s="51" t="s">
        <v>30</v>
      </c>
      <c r="B443" s="51">
        <v>1</v>
      </c>
      <c r="C443" s="51">
        <v>26</v>
      </c>
      <c r="D443" s="51">
        <v>442</v>
      </c>
      <c r="E443" s="51" t="s">
        <v>198</v>
      </c>
      <c r="F443" s="51" t="s">
        <v>13</v>
      </c>
      <c r="G443" s="51" t="s">
        <v>190</v>
      </c>
      <c r="H443" s="51" t="s">
        <v>190</v>
      </c>
      <c r="I443" s="51" t="s">
        <v>100</v>
      </c>
      <c r="J443" s="51" t="s">
        <v>100</v>
      </c>
      <c r="K443" s="51" t="s">
        <v>100</v>
      </c>
      <c r="L443" s="51">
        <v>1</v>
      </c>
      <c r="M443" s="51" t="s">
        <v>102</v>
      </c>
      <c r="N443" s="51">
        <v>90</v>
      </c>
      <c r="P443" s="51" t="s">
        <v>100</v>
      </c>
      <c r="Q443" s="51" t="s">
        <v>191</v>
      </c>
      <c r="T443" s="51">
        <v>201610</v>
      </c>
      <c r="U443" s="51" t="s">
        <v>34</v>
      </c>
      <c r="V443" s="51">
        <v>0</v>
      </c>
      <c r="W443" s="6">
        <v>-8639.9599999999991</v>
      </c>
      <c r="AA443" s="51" t="s">
        <v>35</v>
      </c>
      <c r="AB443" s="51" t="s">
        <v>59</v>
      </c>
      <c r="AD443" s="51" t="s">
        <v>598</v>
      </c>
      <c r="AE443" s="51" t="s">
        <v>60</v>
      </c>
      <c r="AG443" s="51" t="s">
        <v>100</v>
      </c>
      <c r="AH443" s="51" t="s">
        <v>105</v>
      </c>
    </row>
    <row r="444" spans="1:34" x14ac:dyDescent="0.3">
      <c r="A444" s="51" t="s">
        <v>30</v>
      </c>
      <c r="B444" s="51">
        <v>1</v>
      </c>
      <c r="C444" s="51">
        <v>27</v>
      </c>
      <c r="D444" s="51">
        <v>440</v>
      </c>
      <c r="E444" s="51" t="s">
        <v>189</v>
      </c>
      <c r="F444" s="51" t="s">
        <v>5</v>
      </c>
      <c r="G444" s="51" t="s">
        <v>190</v>
      </c>
      <c r="H444" s="51" t="s">
        <v>190</v>
      </c>
      <c r="I444" s="51" t="s">
        <v>100</v>
      </c>
      <c r="J444" s="51" t="s">
        <v>100</v>
      </c>
      <c r="K444" s="51" t="s">
        <v>100</v>
      </c>
      <c r="L444" s="51">
        <v>1</v>
      </c>
      <c r="M444" s="51" t="s">
        <v>102</v>
      </c>
      <c r="N444" s="51">
        <v>90</v>
      </c>
      <c r="P444" s="51" t="s">
        <v>100</v>
      </c>
      <c r="Q444" s="51" t="s">
        <v>191</v>
      </c>
      <c r="T444" s="51">
        <v>201610</v>
      </c>
      <c r="U444" s="51" t="s">
        <v>34</v>
      </c>
      <c r="V444" s="51">
        <v>0</v>
      </c>
      <c r="W444" s="6">
        <v>-30763.21</v>
      </c>
      <c r="AA444" s="51" t="s">
        <v>35</v>
      </c>
      <c r="AB444" s="51" t="s">
        <v>59</v>
      </c>
      <c r="AD444" s="51" t="s">
        <v>598</v>
      </c>
      <c r="AE444" s="51" t="s">
        <v>60</v>
      </c>
      <c r="AG444" s="51" t="s">
        <v>100</v>
      </c>
      <c r="AH444" s="51" t="s">
        <v>105</v>
      </c>
    </row>
    <row r="445" spans="1:34" x14ac:dyDescent="0.3">
      <c r="A445" s="51" t="s">
        <v>30</v>
      </c>
      <c r="B445" s="51">
        <v>1</v>
      </c>
      <c r="C445" s="51">
        <v>27</v>
      </c>
      <c r="D445" s="51">
        <v>442</v>
      </c>
      <c r="E445" s="51" t="s">
        <v>193</v>
      </c>
      <c r="F445" s="51" t="s">
        <v>8</v>
      </c>
      <c r="G445" s="51" t="s">
        <v>190</v>
      </c>
      <c r="H445" s="51" t="s">
        <v>190</v>
      </c>
      <c r="I445" s="51" t="s">
        <v>100</v>
      </c>
      <c r="J445" s="51" t="s">
        <v>100</v>
      </c>
      <c r="K445" s="51" t="s">
        <v>100</v>
      </c>
      <c r="L445" s="51">
        <v>1</v>
      </c>
      <c r="M445" s="51" t="s">
        <v>102</v>
      </c>
      <c r="N445" s="51">
        <v>90</v>
      </c>
      <c r="P445" s="51" t="s">
        <v>100</v>
      </c>
      <c r="Q445" s="51" t="s">
        <v>191</v>
      </c>
      <c r="T445" s="51">
        <v>201610</v>
      </c>
      <c r="U445" s="51" t="s">
        <v>34</v>
      </c>
      <c r="V445" s="51">
        <v>0</v>
      </c>
      <c r="W445" s="6">
        <v>-11763.03</v>
      </c>
      <c r="AA445" s="51" t="s">
        <v>35</v>
      </c>
      <c r="AB445" s="51" t="s">
        <v>59</v>
      </c>
      <c r="AD445" s="51" t="s">
        <v>598</v>
      </c>
      <c r="AE445" s="51" t="s">
        <v>60</v>
      </c>
      <c r="AG445" s="51" t="s">
        <v>100</v>
      </c>
      <c r="AH445" s="51" t="s">
        <v>105</v>
      </c>
    </row>
    <row r="446" spans="1:34" x14ac:dyDescent="0.3">
      <c r="A446" s="51" t="s">
        <v>30</v>
      </c>
      <c r="B446" s="51">
        <v>1</v>
      </c>
      <c r="C446" s="51">
        <v>27</v>
      </c>
      <c r="D446" s="51">
        <v>442</v>
      </c>
      <c r="E446" s="51" t="s">
        <v>194</v>
      </c>
      <c r="F446" s="51" t="s">
        <v>9</v>
      </c>
      <c r="G446" s="51" t="s">
        <v>190</v>
      </c>
      <c r="H446" s="51" t="s">
        <v>190</v>
      </c>
      <c r="I446" s="51" t="s">
        <v>100</v>
      </c>
      <c r="J446" s="51" t="s">
        <v>100</v>
      </c>
      <c r="K446" s="51" t="s">
        <v>100</v>
      </c>
      <c r="L446" s="51">
        <v>1</v>
      </c>
      <c r="M446" s="51" t="s">
        <v>102</v>
      </c>
      <c r="N446" s="51">
        <v>90</v>
      </c>
      <c r="P446" s="51" t="s">
        <v>100</v>
      </c>
      <c r="Q446" s="51" t="s">
        <v>191</v>
      </c>
      <c r="T446" s="51">
        <v>201610</v>
      </c>
      <c r="U446" s="51" t="s">
        <v>34</v>
      </c>
      <c r="V446" s="51">
        <v>0</v>
      </c>
      <c r="W446" s="6">
        <v>-144.16999999999999</v>
      </c>
      <c r="AA446" s="51" t="s">
        <v>35</v>
      </c>
      <c r="AB446" s="51" t="s">
        <v>59</v>
      </c>
      <c r="AD446" s="51" t="s">
        <v>598</v>
      </c>
      <c r="AE446" s="51" t="s">
        <v>60</v>
      </c>
      <c r="AG446" s="51" t="s">
        <v>100</v>
      </c>
      <c r="AH446" s="51" t="s">
        <v>105</v>
      </c>
    </row>
    <row r="447" spans="1:34" x14ac:dyDescent="0.3">
      <c r="A447" s="51" t="s">
        <v>30</v>
      </c>
      <c r="B447" s="51">
        <v>1</v>
      </c>
      <c r="C447" s="51">
        <v>27</v>
      </c>
      <c r="D447" s="51">
        <v>442</v>
      </c>
      <c r="E447" s="51" t="s">
        <v>195</v>
      </c>
      <c r="F447" s="51" t="s">
        <v>10</v>
      </c>
      <c r="G447" s="51" t="s">
        <v>190</v>
      </c>
      <c r="H447" s="51" t="s">
        <v>190</v>
      </c>
      <c r="I447" s="51" t="s">
        <v>100</v>
      </c>
      <c r="J447" s="51" t="s">
        <v>100</v>
      </c>
      <c r="K447" s="51" t="s">
        <v>100</v>
      </c>
      <c r="L447" s="51">
        <v>1</v>
      </c>
      <c r="M447" s="51" t="s">
        <v>102</v>
      </c>
      <c r="N447" s="51">
        <v>90</v>
      </c>
      <c r="P447" s="51" t="s">
        <v>100</v>
      </c>
      <c r="Q447" s="51" t="s">
        <v>191</v>
      </c>
      <c r="T447" s="51">
        <v>201610</v>
      </c>
      <c r="U447" s="51" t="s">
        <v>34</v>
      </c>
      <c r="V447" s="51">
        <v>0</v>
      </c>
      <c r="W447" s="6">
        <v>-8663.0400000000009</v>
      </c>
      <c r="AA447" s="51" t="s">
        <v>35</v>
      </c>
      <c r="AB447" s="51" t="s">
        <v>59</v>
      </c>
      <c r="AD447" s="51" t="s">
        <v>598</v>
      </c>
      <c r="AE447" s="51" t="s">
        <v>60</v>
      </c>
      <c r="AG447" s="51" t="s">
        <v>100</v>
      </c>
      <c r="AH447" s="51" t="s">
        <v>105</v>
      </c>
    </row>
    <row r="448" spans="1:34" x14ac:dyDescent="0.3">
      <c r="A448" s="51" t="s">
        <v>30</v>
      </c>
      <c r="B448" s="51">
        <v>1</v>
      </c>
      <c r="C448" s="51">
        <v>27</v>
      </c>
      <c r="D448" s="51">
        <v>442</v>
      </c>
      <c r="E448" s="51" t="s">
        <v>196</v>
      </c>
      <c r="F448" s="51" t="s">
        <v>11</v>
      </c>
      <c r="G448" s="51" t="s">
        <v>190</v>
      </c>
      <c r="H448" s="51" t="s">
        <v>190</v>
      </c>
      <c r="I448" s="51" t="s">
        <v>100</v>
      </c>
      <c r="J448" s="51" t="s">
        <v>100</v>
      </c>
      <c r="K448" s="51" t="s">
        <v>100</v>
      </c>
      <c r="L448" s="51">
        <v>1</v>
      </c>
      <c r="M448" s="51" t="s">
        <v>102</v>
      </c>
      <c r="N448" s="51">
        <v>90</v>
      </c>
      <c r="P448" s="51" t="s">
        <v>100</v>
      </c>
      <c r="Q448" s="51" t="s">
        <v>191</v>
      </c>
      <c r="T448" s="51">
        <v>201610</v>
      </c>
      <c r="U448" s="51" t="s">
        <v>34</v>
      </c>
      <c r="V448" s="51">
        <v>0</v>
      </c>
      <c r="W448" s="6">
        <v>-167.26</v>
      </c>
      <c r="AA448" s="51" t="s">
        <v>35</v>
      </c>
      <c r="AB448" s="51" t="s">
        <v>59</v>
      </c>
      <c r="AD448" s="51" t="s">
        <v>598</v>
      </c>
      <c r="AE448" s="51" t="s">
        <v>60</v>
      </c>
      <c r="AG448" s="51" t="s">
        <v>100</v>
      </c>
      <c r="AH448" s="51" t="s">
        <v>105</v>
      </c>
    </row>
    <row r="449" spans="1:34" x14ac:dyDescent="0.3">
      <c r="A449" s="51" t="s">
        <v>30</v>
      </c>
      <c r="B449" s="51">
        <v>1</v>
      </c>
      <c r="C449" s="51">
        <v>27</v>
      </c>
      <c r="D449" s="51">
        <v>442</v>
      </c>
      <c r="E449" s="51" t="s">
        <v>197</v>
      </c>
      <c r="F449" s="51" t="s">
        <v>12</v>
      </c>
      <c r="G449" s="51" t="s">
        <v>190</v>
      </c>
      <c r="H449" s="51" t="s">
        <v>190</v>
      </c>
      <c r="I449" s="51" t="s">
        <v>100</v>
      </c>
      <c r="J449" s="51" t="s">
        <v>100</v>
      </c>
      <c r="K449" s="51" t="s">
        <v>100</v>
      </c>
      <c r="L449" s="51">
        <v>1</v>
      </c>
      <c r="M449" s="51" t="s">
        <v>102</v>
      </c>
      <c r="N449" s="51">
        <v>90</v>
      </c>
      <c r="P449" s="51" t="s">
        <v>100</v>
      </c>
      <c r="Q449" s="51" t="s">
        <v>191</v>
      </c>
      <c r="T449" s="51">
        <v>201610</v>
      </c>
      <c r="U449" s="51" t="s">
        <v>34</v>
      </c>
      <c r="V449" s="51">
        <v>0</v>
      </c>
      <c r="W449" s="6">
        <v>-6227.01</v>
      </c>
      <c r="AA449" s="51" t="s">
        <v>35</v>
      </c>
      <c r="AB449" s="51" t="s">
        <v>59</v>
      </c>
      <c r="AD449" s="51" t="s">
        <v>598</v>
      </c>
      <c r="AE449" s="51" t="s">
        <v>60</v>
      </c>
      <c r="AG449" s="51" t="s">
        <v>100</v>
      </c>
      <c r="AH449" s="51" t="s">
        <v>105</v>
      </c>
    </row>
    <row r="450" spans="1:34" x14ac:dyDescent="0.3">
      <c r="A450" s="51" t="s">
        <v>30</v>
      </c>
      <c r="B450" s="51">
        <v>1</v>
      </c>
      <c r="C450" s="51">
        <v>28</v>
      </c>
      <c r="D450" s="51">
        <v>440</v>
      </c>
      <c r="E450" s="51" t="s">
        <v>189</v>
      </c>
      <c r="F450" s="51" t="s">
        <v>5</v>
      </c>
      <c r="G450" s="51" t="s">
        <v>190</v>
      </c>
      <c r="H450" s="51" t="s">
        <v>190</v>
      </c>
      <c r="I450" s="51" t="s">
        <v>100</v>
      </c>
      <c r="J450" s="51" t="s">
        <v>100</v>
      </c>
      <c r="K450" s="51" t="s">
        <v>100</v>
      </c>
      <c r="L450" s="51">
        <v>1</v>
      </c>
      <c r="M450" s="51" t="s">
        <v>102</v>
      </c>
      <c r="N450" s="51">
        <v>90</v>
      </c>
      <c r="P450" s="51" t="s">
        <v>100</v>
      </c>
      <c r="Q450" s="51" t="s">
        <v>191</v>
      </c>
      <c r="T450" s="51">
        <v>201610</v>
      </c>
      <c r="U450" s="51" t="s">
        <v>34</v>
      </c>
      <c r="V450" s="51">
        <v>0</v>
      </c>
      <c r="W450" s="6">
        <v>-52066.93</v>
      </c>
      <c r="AA450" s="51" t="s">
        <v>35</v>
      </c>
      <c r="AB450" s="51" t="s">
        <v>59</v>
      </c>
      <c r="AD450" s="51" t="s">
        <v>598</v>
      </c>
      <c r="AE450" s="51" t="s">
        <v>60</v>
      </c>
      <c r="AG450" s="51" t="s">
        <v>100</v>
      </c>
      <c r="AH450" s="51" t="s">
        <v>105</v>
      </c>
    </row>
    <row r="451" spans="1:34" x14ac:dyDescent="0.3">
      <c r="A451" s="51" t="s">
        <v>30</v>
      </c>
      <c r="B451" s="51">
        <v>1</v>
      </c>
      <c r="C451" s="51">
        <v>28</v>
      </c>
      <c r="D451" s="51">
        <v>442</v>
      </c>
      <c r="E451" s="51" t="s">
        <v>437</v>
      </c>
      <c r="F451" s="51" t="s">
        <v>7</v>
      </c>
      <c r="G451" s="51" t="s">
        <v>190</v>
      </c>
      <c r="H451" s="51" t="s">
        <v>190</v>
      </c>
      <c r="I451" s="51" t="s">
        <v>100</v>
      </c>
      <c r="J451" s="51" t="s">
        <v>100</v>
      </c>
      <c r="K451" s="51" t="s">
        <v>100</v>
      </c>
      <c r="L451" s="51">
        <v>1</v>
      </c>
      <c r="M451" s="51" t="s">
        <v>102</v>
      </c>
      <c r="N451" s="51">
        <v>90</v>
      </c>
      <c r="P451" s="51" t="s">
        <v>100</v>
      </c>
      <c r="Q451" s="51" t="s">
        <v>191</v>
      </c>
      <c r="T451" s="51">
        <v>201610</v>
      </c>
      <c r="U451" s="51" t="s">
        <v>34</v>
      </c>
      <c r="V451" s="51">
        <v>0</v>
      </c>
      <c r="W451" s="6">
        <v>-4164.58</v>
      </c>
      <c r="AA451" s="51" t="s">
        <v>35</v>
      </c>
      <c r="AB451" s="51" t="s">
        <v>59</v>
      </c>
      <c r="AD451" s="51" t="s">
        <v>598</v>
      </c>
      <c r="AE451" s="51" t="s">
        <v>60</v>
      </c>
      <c r="AG451" s="51" t="s">
        <v>100</v>
      </c>
      <c r="AH451" s="51" t="s">
        <v>105</v>
      </c>
    </row>
    <row r="452" spans="1:34" x14ac:dyDescent="0.3">
      <c r="A452" s="51" t="s">
        <v>30</v>
      </c>
      <c r="B452" s="51">
        <v>1</v>
      </c>
      <c r="C452" s="51">
        <v>28</v>
      </c>
      <c r="D452" s="51">
        <v>442</v>
      </c>
      <c r="E452" s="51" t="s">
        <v>193</v>
      </c>
      <c r="F452" s="51" t="s">
        <v>8</v>
      </c>
      <c r="G452" s="51" t="s">
        <v>190</v>
      </c>
      <c r="H452" s="51" t="s">
        <v>190</v>
      </c>
      <c r="I452" s="51" t="s">
        <v>100</v>
      </c>
      <c r="J452" s="51" t="s">
        <v>100</v>
      </c>
      <c r="K452" s="51" t="s">
        <v>100</v>
      </c>
      <c r="L452" s="51">
        <v>1</v>
      </c>
      <c r="M452" s="51" t="s">
        <v>102</v>
      </c>
      <c r="N452" s="51">
        <v>90</v>
      </c>
      <c r="P452" s="51" t="s">
        <v>100</v>
      </c>
      <c r="Q452" s="51" t="s">
        <v>191</v>
      </c>
      <c r="T452" s="51">
        <v>201610</v>
      </c>
      <c r="U452" s="51" t="s">
        <v>34</v>
      </c>
      <c r="V452" s="51">
        <v>0</v>
      </c>
      <c r="W452" s="6">
        <v>-11561.15</v>
      </c>
      <c r="AA452" s="51" t="s">
        <v>35</v>
      </c>
      <c r="AB452" s="51" t="s">
        <v>59</v>
      </c>
      <c r="AD452" s="51" t="s">
        <v>598</v>
      </c>
      <c r="AE452" s="51" t="s">
        <v>60</v>
      </c>
      <c r="AG452" s="51" t="s">
        <v>100</v>
      </c>
      <c r="AH452" s="51" t="s">
        <v>105</v>
      </c>
    </row>
    <row r="453" spans="1:34" x14ac:dyDescent="0.3">
      <c r="A453" s="51" t="s">
        <v>30</v>
      </c>
      <c r="B453" s="51">
        <v>1</v>
      </c>
      <c r="C453" s="51">
        <v>28</v>
      </c>
      <c r="D453" s="51">
        <v>442</v>
      </c>
      <c r="E453" s="51" t="s">
        <v>194</v>
      </c>
      <c r="F453" s="51" t="s">
        <v>9</v>
      </c>
      <c r="G453" s="51" t="s">
        <v>190</v>
      </c>
      <c r="H453" s="51" t="s">
        <v>190</v>
      </c>
      <c r="I453" s="51" t="s">
        <v>100</v>
      </c>
      <c r="J453" s="51" t="s">
        <v>100</v>
      </c>
      <c r="K453" s="51" t="s">
        <v>100</v>
      </c>
      <c r="L453" s="51">
        <v>1</v>
      </c>
      <c r="M453" s="51" t="s">
        <v>102</v>
      </c>
      <c r="N453" s="51">
        <v>90</v>
      </c>
      <c r="P453" s="51" t="s">
        <v>100</v>
      </c>
      <c r="Q453" s="51" t="s">
        <v>191</v>
      </c>
      <c r="T453" s="51">
        <v>201610</v>
      </c>
      <c r="U453" s="51" t="s">
        <v>34</v>
      </c>
      <c r="V453" s="51">
        <v>0</v>
      </c>
      <c r="W453" s="6">
        <v>-248.51</v>
      </c>
      <c r="AA453" s="51" t="s">
        <v>35</v>
      </c>
      <c r="AB453" s="51" t="s">
        <v>59</v>
      </c>
      <c r="AD453" s="51" t="s">
        <v>598</v>
      </c>
      <c r="AE453" s="51" t="s">
        <v>60</v>
      </c>
      <c r="AG453" s="51" t="s">
        <v>100</v>
      </c>
      <c r="AH453" s="51" t="s">
        <v>105</v>
      </c>
    </row>
    <row r="454" spans="1:34" x14ac:dyDescent="0.3">
      <c r="A454" s="51" t="s">
        <v>30</v>
      </c>
      <c r="B454" s="51">
        <v>1</v>
      </c>
      <c r="C454" s="51">
        <v>28</v>
      </c>
      <c r="D454" s="51">
        <v>442</v>
      </c>
      <c r="E454" s="51" t="s">
        <v>195</v>
      </c>
      <c r="F454" s="51" t="s">
        <v>10</v>
      </c>
      <c r="G454" s="51" t="s">
        <v>190</v>
      </c>
      <c r="H454" s="51" t="s">
        <v>190</v>
      </c>
      <c r="I454" s="51" t="s">
        <v>100</v>
      </c>
      <c r="J454" s="51" t="s">
        <v>100</v>
      </c>
      <c r="K454" s="51" t="s">
        <v>100</v>
      </c>
      <c r="L454" s="51">
        <v>1</v>
      </c>
      <c r="M454" s="51" t="s">
        <v>102</v>
      </c>
      <c r="N454" s="51">
        <v>90</v>
      </c>
      <c r="P454" s="51" t="s">
        <v>100</v>
      </c>
      <c r="Q454" s="51" t="s">
        <v>191</v>
      </c>
      <c r="T454" s="51">
        <v>201610</v>
      </c>
      <c r="U454" s="51" t="s">
        <v>34</v>
      </c>
      <c r="V454" s="51">
        <v>0</v>
      </c>
      <c r="W454" s="6">
        <v>-10409.52</v>
      </c>
      <c r="AA454" s="51" t="s">
        <v>35</v>
      </c>
      <c r="AB454" s="51" t="s">
        <v>59</v>
      </c>
      <c r="AD454" s="51" t="s">
        <v>598</v>
      </c>
      <c r="AE454" s="51" t="s">
        <v>60</v>
      </c>
      <c r="AG454" s="51" t="s">
        <v>100</v>
      </c>
      <c r="AH454" s="51" t="s">
        <v>105</v>
      </c>
    </row>
    <row r="455" spans="1:34" x14ac:dyDescent="0.3">
      <c r="A455" s="51" t="s">
        <v>30</v>
      </c>
      <c r="B455" s="51">
        <v>1</v>
      </c>
      <c r="C455" s="51">
        <v>28</v>
      </c>
      <c r="D455" s="51">
        <v>442</v>
      </c>
      <c r="E455" s="51" t="s">
        <v>196</v>
      </c>
      <c r="F455" s="51" t="s">
        <v>11</v>
      </c>
      <c r="G455" s="51" t="s">
        <v>190</v>
      </c>
      <c r="H455" s="51" t="s">
        <v>190</v>
      </c>
      <c r="I455" s="51" t="s">
        <v>100</v>
      </c>
      <c r="J455" s="51" t="s">
        <v>100</v>
      </c>
      <c r="K455" s="51" t="s">
        <v>100</v>
      </c>
      <c r="L455" s="51">
        <v>1</v>
      </c>
      <c r="M455" s="51" t="s">
        <v>102</v>
      </c>
      <c r="N455" s="51">
        <v>90</v>
      </c>
      <c r="P455" s="51" t="s">
        <v>100</v>
      </c>
      <c r="Q455" s="51" t="s">
        <v>191</v>
      </c>
      <c r="T455" s="51">
        <v>201610</v>
      </c>
      <c r="U455" s="51" t="s">
        <v>34</v>
      </c>
      <c r="V455" s="51">
        <v>0</v>
      </c>
      <c r="W455" s="6">
        <v>-2711.22</v>
      </c>
      <c r="AA455" s="51" t="s">
        <v>35</v>
      </c>
      <c r="AB455" s="51" t="s">
        <v>59</v>
      </c>
      <c r="AD455" s="51" t="s">
        <v>598</v>
      </c>
      <c r="AE455" s="51" t="s">
        <v>60</v>
      </c>
      <c r="AG455" s="51" t="s">
        <v>100</v>
      </c>
      <c r="AH455" s="51" t="s">
        <v>105</v>
      </c>
    </row>
    <row r="456" spans="1:34" x14ac:dyDescent="0.3">
      <c r="A456" s="51" t="s">
        <v>30</v>
      </c>
      <c r="B456" s="51">
        <v>1</v>
      </c>
      <c r="C456" s="51">
        <v>28</v>
      </c>
      <c r="D456" s="51">
        <v>442</v>
      </c>
      <c r="E456" s="51" t="s">
        <v>197</v>
      </c>
      <c r="F456" s="51" t="s">
        <v>12</v>
      </c>
      <c r="G456" s="51" t="s">
        <v>190</v>
      </c>
      <c r="H456" s="51" t="s">
        <v>190</v>
      </c>
      <c r="I456" s="51" t="s">
        <v>100</v>
      </c>
      <c r="J456" s="51" t="s">
        <v>100</v>
      </c>
      <c r="K456" s="51" t="s">
        <v>100</v>
      </c>
      <c r="L456" s="51">
        <v>1</v>
      </c>
      <c r="M456" s="51" t="s">
        <v>102</v>
      </c>
      <c r="N456" s="51">
        <v>90</v>
      </c>
      <c r="P456" s="51" t="s">
        <v>100</v>
      </c>
      <c r="Q456" s="51" t="s">
        <v>191</v>
      </c>
      <c r="T456" s="51">
        <v>201610</v>
      </c>
      <c r="U456" s="51" t="s">
        <v>34</v>
      </c>
      <c r="V456" s="51">
        <v>0</v>
      </c>
      <c r="W456" s="6">
        <v>-6033.88</v>
      </c>
      <c r="AA456" s="51" t="s">
        <v>35</v>
      </c>
      <c r="AB456" s="51" t="s">
        <v>59</v>
      </c>
      <c r="AD456" s="51" t="s">
        <v>598</v>
      </c>
      <c r="AE456" s="51" t="s">
        <v>60</v>
      </c>
      <c r="AG456" s="51" t="s">
        <v>100</v>
      </c>
      <c r="AH456" s="51" t="s">
        <v>105</v>
      </c>
    </row>
    <row r="457" spans="1:34" x14ac:dyDescent="0.3">
      <c r="A457" s="51" t="s">
        <v>30</v>
      </c>
      <c r="B457" s="51">
        <v>1</v>
      </c>
      <c r="C457" s="51">
        <v>28</v>
      </c>
      <c r="D457" s="51">
        <v>442</v>
      </c>
      <c r="E457" s="51" t="s">
        <v>198</v>
      </c>
      <c r="F457" s="51" t="s">
        <v>13</v>
      </c>
      <c r="G457" s="51" t="s">
        <v>190</v>
      </c>
      <c r="H457" s="51" t="s">
        <v>190</v>
      </c>
      <c r="I457" s="51" t="s">
        <v>100</v>
      </c>
      <c r="J457" s="51" t="s">
        <v>100</v>
      </c>
      <c r="K457" s="51" t="s">
        <v>100</v>
      </c>
      <c r="L457" s="51">
        <v>1</v>
      </c>
      <c r="M457" s="51" t="s">
        <v>102</v>
      </c>
      <c r="N457" s="51">
        <v>90</v>
      </c>
      <c r="P457" s="51" t="s">
        <v>100</v>
      </c>
      <c r="Q457" s="51" t="s">
        <v>191</v>
      </c>
      <c r="T457" s="51">
        <v>201610</v>
      </c>
      <c r="U457" s="51" t="s">
        <v>34</v>
      </c>
      <c r="V457" s="51">
        <v>0</v>
      </c>
      <c r="W457" s="6">
        <v>-3260.16</v>
      </c>
      <c r="AA457" s="51" t="s">
        <v>35</v>
      </c>
      <c r="AB457" s="51" t="s">
        <v>59</v>
      </c>
      <c r="AD457" s="51" t="s">
        <v>598</v>
      </c>
      <c r="AE457" s="51" t="s">
        <v>60</v>
      </c>
      <c r="AG457" s="51" t="s">
        <v>100</v>
      </c>
      <c r="AH457" s="51" t="s">
        <v>105</v>
      </c>
    </row>
    <row r="458" spans="1:34" x14ac:dyDescent="0.3">
      <c r="A458" s="51" t="s">
        <v>30</v>
      </c>
      <c r="B458" s="51">
        <v>1</v>
      </c>
      <c r="C458" s="51" t="s">
        <v>199</v>
      </c>
      <c r="D458" s="51">
        <v>440</v>
      </c>
      <c r="E458" s="51" t="s">
        <v>189</v>
      </c>
      <c r="F458" s="51" t="s">
        <v>5</v>
      </c>
      <c r="G458" s="51" t="s">
        <v>190</v>
      </c>
      <c r="H458" s="51" t="s">
        <v>190</v>
      </c>
      <c r="I458" s="51" t="s">
        <v>100</v>
      </c>
      <c r="J458" s="51" t="s">
        <v>100</v>
      </c>
      <c r="K458" s="51" t="s">
        <v>100</v>
      </c>
      <c r="L458" s="51">
        <v>1</v>
      </c>
      <c r="M458" s="51" t="s">
        <v>102</v>
      </c>
      <c r="N458" s="51">
        <v>90</v>
      </c>
      <c r="P458" s="51" t="s">
        <v>100</v>
      </c>
      <c r="Q458" s="51" t="s">
        <v>191</v>
      </c>
      <c r="T458" s="51">
        <v>201610</v>
      </c>
      <c r="U458" s="51" t="s">
        <v>34</v>
      </c>
      <c r="V458" s="51">
        <v>0</v>
      </c>
      <c r="W458" s="6">
        <v>-36223.660000000003</v>
      </c>
      <c r="AA458" s="51" t="s">
        <v>35</v>
      </c>
      <c r="AB458" s="51" t="s">
        <v>59</v>
      </c>
      <c r="AD458" s="51" t="s">
        <v>598</v>
      </c>
      <c r="AE458" s="51" t="s">
        <v>60</v>
      </c>
      <c r="AG458" s="51" t="s">
        <v>100</v>
      </c>
      <c r="AH458" s="51" t="s">
        <v>105</v>
      </c>
    </row>
    <row r="459" spans="1:34" x14ac:dyDescent="0.3">
      <c r="A459" s="51" t="s">
        <v>30</v>
      </c>
      <c r="B459" s="51">
        <v>1</v>
      </c>
      <c r="C459" s="51" t="s">
        <v>199</v>
      </c>
      <c r="D459" s="51">
        <v>442</v>
      </c>
      <c r="E459" s="51" t="s">
        <v>437</v>
      </c>
      <c r="F459" s="51" t="s">
        <v>7</v>
      </c>
      <c r="G459" s="51" t="s">
        <v>190</v>
      </c>
      <c r="H459" s="51" t="s">
        <v>190</v>
      </c>
      <c r="I459" s="51" t="s">
        <v>100</v>
      </c>
      <c r="J459" s="51" t="s">
        <v>100</v>
      </c>
      <c r="K459" s="51" t="s">
        <v>100</v>
      </c>
      <c r="L459" s="51">
        <v>1</v>
      </c>
      <c r="M459" s="51" t="s">
        <v>102</v>
      </c>
      <c r="N459" s="51">
        <v>90</v>
      </c>
      <c r="P459" s="51" t="s">
        <v>100</v>
      </c>
      <c r="Q459" s="51" t="s">
        <v>191</v>
      </c>
      <c r="T459" s="51">
        <v>201610</v>
      </c>
      <c r="U459" s="51" t="s">
        <v>34</v>
      </c>
      <c r="V459" s="51">
        <v>0</v>
      </c>
      <c r="W459" s="6">
        <v>-2508.73</v>
      </c>
      <c r="AA459" s="51" t="s">
        <v>35</v>
      </c>
      <c r="AB459" s="51" t="s">
        <v>59</v>
      </c>
      <c r="AD459" s="51" t="s">
        <v>598</v>
      </c>
      <c r="AE459" s="51" t="s">
        <v>60</v>
      </c>
      <c r="AG459" s="51" t="s">
        <v>100</v>
      </c>
      <c r="AH459" s="51" t="s">
        <v>105</v>
      </c>
    </row>
    <row r="460" spans="1:34" x14ac:dyDescent="0.3">
      <c r="A460" s="51" t="s">
        <v>30</v>
      </c>
      <c r="B460" s="51">
        <v>1</v>
      </c>
      <c r="C460" s="51" t="s">
        <v>199</v>
      </c>
      <c r="D460" s="51">
        <v>442</v>
      </c>
      <c r="E460" s="51" t="s">
        <v>193</v>
      </c>
      <c r="F460" s="51" t="s">
        <v>8</v>
      </c>
      <c r="G460" s="51" t="s">
        <v>190</v>
      </c>
      <c r="H460" s="51" t="s">
        <v>190</v>
      </c>
      <c r="I460" s="51" t="s">
        <v>100</v>
      </c>
      <c r="J460" s="51" t="s">
        <v>100</v>
      </c>
      <c r="K460" s="51" t="s">
        <v>100</v>
      </c>
      <c r="L460" s="51">
        <v>1</v>
      </c>
      <c r="M460" s="51" t="s">
        <v>102</v>
      </c>
      <c r="N460" s="51">
        <v>90</v>
      </c>
      <c r="P460" s="51" t="s">
        <v>100</v>
      </c>
      <c r="Q460" s="51" t="s">
        <v>191</v>
      </c>
      <c r="T460" s="51">
        <v>201610</v>
      </c>
      <c r="U460" s="51" t="s">
        <v>34</v>
      </c>
      <c r="V460" s="51">
        <v>0</v>
      </c>
      <c r="W460" s="6">
        <v>-14405.29</v>
      </c>
      <c r="AA460" s="51" t="s">
        <v>35</v>
      </c>
      <c r="AB460" s="51" t="s">
        <v>59</v>
      </c>
      <c r="AD460" s="51" t="s">
        <v>598</v>
      </c>
      <c r="AE460" s="51" t="s">
        <v>60</v>
      </c>
      <c r="AG460" s="51" t="s">
        <v>100</v>
      </c>
      <c r="AH460" s="51" t="s">
        <v>105</v>
      </c>
    </row>
    <row r="461" spans="1:34" x14ac:dyDescent="0.3">
      <c r="A461" s="51" t="s">
        <v>30</v>
      </c>
      <c r="B461" s="51">
        <v>1</v>
      </c>
      <c r="C461" s="51" t="s">
        <v>199</v>
      </c>
      <c r="D461" s="51">
        <v>442</v>
      </c>
      <c r="E461" s="51" t="s">
        <v>194</v>
      </c>
      <c r="F461" s="51" t="s">
        <v>9</v>
      </c>
      <c r="G461" s="51" t="s">
        <v>190</v>
      </c>
      <c r="H461" s="51" t="s">
        <v>190</v>
      </c>
      <c r="I461" s="51" t="s">
        <v>100</v>
      </c>
      <c r="J461" s="51" t="s">
        <v>100</v>
      </c>
      <c r="K461" s="51" t="s">
        <v>100</v>
      </c>
      <c r="L461" s="51">
        <v>1</v>
      </c>
      <c r="M461" s="51" t="s">
        <v>102</v>
      </c>
      <c r="N461" s="51">
        <v>90</v>
      </c>
      <c r="P461" s="51" t="s">
        <v>100</v>
      </c>
      <c r="Q461" s="51" t="s">
        <v>191</v>
      </c>
      <c r="T461" s="51">
        <v>201610</v>
      </c>
      <c r="U461" s="51" t="s">
        <v>34</v>
      </c>
      <c r="V461" s="51">
        <v>0</v>
      </c>
      <c r="W461" s="6">
        <v>-992.63</v>
      </c>
      <c r="AA461" s="51" t="s">
        <v>35</v>
      </c>
      <c r="AB461" s="51" t="s">
        <v>59</v>
      </c>
      <c r="AD461" s="51" t="s">
        <v>598</v>
      </c>
      <c r="AE461" s="51" t="s">
        <v>60</v>
      </c>
      <c r="AG461" s="51" t="s">
        <v>100</v>
      </c>
      <c r="AH461" s="51" t="s">
        <v>105</v>
      </c>
    </row>
    <row r="462" spans="1:34" x14ac:dyDescent="0.3">
      <c r="A462" s="51" t="s">
        <v>30</v>
      </c>
      <c r="B462" s="51">
        <v>1</v>
      </c>
      <c r="C462" s="51" t="s">
        <v>199</v>
      </c>
      <c r="D462" s="51">
        <v>442</v>
      </c>
      <c r="E462" s="51" t="s">
        <v>195</v>
      </c>
      <c r="F462" s="51" t="s">
        <v>10</v>
      </c>
      <c r="G462" s="51" t="s">
        <v>190</v>
      </c>
      <c r="H462" s="51" t="s">
        <v>190</v>
      </c>
      <c r="I462" s="51" t="s">
        <v>100</v>
      </c>
      <c r="J462" s="51" t="s">
        <v>100</v>
      </c>
      <c r="K462" s="51" t="s">
        <v>100</v>
      </c>
      <c r="L462" s="51">
        <v>1</v>
      </c>
      <c r="M462" s="51" t="s">
        <v>102</v>
      </c>
      <c r="N462" s="51">
        <v>90</v>
      </c>
      <c r="P462" s="51" t="s">
        <v>100</v>
      </c>
      <c r="Q462" s="51" t="s">
        <v>191</v>
      </c>
      <c r="T462" s="51">
        <v>201610</v>
      </c>
      <c r="U462" s="51" t="s">
        <v>34</v>
      </c>
      <c r="V462" s="51">
        <v>0</v>
      </c>
      <c r="W462" s="6">
        <v>-17919.79</v>
      </c>
      <c r="AA462" s="51" t="s">
        <v>35</v>
      </c>
      <c r="AB462" s="51" t="s">
        <v>59</v>
      </c>
      <c r="AD462" s="51" t="s">
        <v>598</v>
      </c>
      <c r="AE462" s="51" t="s">
        <v>60</v>
      </c>
      <c r="AG462" s="51" t="s">
        <v>100</v>
      </c>
      <c r="AH462" s="51" t="s">
        <v>105</v>
      </c>
    </row>
    <row r="463" spans="1:34" x14ac:dyDescent="0.3">
      <c r="A463" s="51" t="s">
        <v>30</v>
      </c>
      <c r="B463" s="51">
        <v>1</v>
      </c>
      <c r="C463" s="51" t="s">
        <v>199</v>
      </c>
      <c r="D463" s="51">
        <v>442</v>
      </c>
      <c r="E463" s="51" t="s">
        <v>196</v>
      </c>
      <c r="F463" s="51" t="s">
        <v>11</v>
      </c>
      <c r="G463" s="51" t="s">
        <v>190</v>
      </c>
      <c r="H463" s="51" t="s">
        <v>190</v>
      </c>
      <c r="I463" s="51" t="s">
        <v>100</v>
      </c>
      <c r="J463" s="51" t="s">
        <v>100</v>
      </c>
      <c r="K463" s="51" t="s">
        <v>100</v>
      </c>
      <c r="L463" s="51">
        <v>1</v>
      </c>
      <c r="M463" s="51" t="s">
        <v>102</v>
      </c>
      <c r="N463" s="51">
        <v>90</v>
      </c>
      <c r="P463" s="51" t="s">
        <v>100</v>
      </c>
      <c r="Q463" s="51" t="s">
        <v>191</v>
      </c>
      <c r="T463" s="51">
        <v>201610</v>
      </c>
      <c r="U463" s="51" t="s">
        <v>34</v>
      </c>
      <c r="V463" s="51">
        <v>0</v>
      </c>
      <c r="W463" s="6">
        <v>-2142.9699999999998</v>
      </c>
      <c r="AA463" s="51" t="s">
        <v>35</v>
      </c>
      <c r="AB463" s="51" t="s">
        <v>59</v>
      </c>
      <c r="AD463" s="51" t="s">
        <v>598</v>
      </c>
      <c r="AE463" s="51" t="s">
        <v>60</v>
      </c>
      <c r="AG463" s="51" t="s">
        <v>100</v>
      </c>
      <c r="AH463" s="51" t="s">
        <v>105</v>
      </c>
    </row>
    <row r="464" spans="1:34" x14ac:dyDescent="0.3">
      <c r="A464" s="51" t="s">
        <v>30</v>
      </c>
      <c r="B464" s="51">
        <v>1</v>
      </c>
      <c r="C464" s="51" t="s">
        <v>199</v>
      </c>
      <c r="D464" s="51">
        <v>442</v>
      </c>
      <c r="E464" s="51" t="s">
        <v>197</v>
      </c>
      <c r="F464" s="51" t="s">
        <v>12</v>
      </c>
      <c r="G464" s="51" t="s">
        <v>190</v>
      </c>
      <c r="H464" s="51" t="s">
        <v>190</v>
      </c>
      <c r="I464" s="51" t="s">
        <v>100</v>
      </c>
      <c r="J464" s="51" t="s">
        <v>100</v>
      </c>
      <c r="K464" s="51" t="s">
        <v>100</v>
      </c>
      <c r="L464" s="51">
        <v>1</v>
      </c>
      <c r="M464" s="51" t="s">
        <v>102</v>
      </c>
      <c r="N464" s="51">
        <v>90</v>
      </c>
      <c r="P464" s="51" t="s">
        <v>100</v>
      </c>
      <c r="Q464" s="51" t="s">
        <v>191</v>
      </c>
      <c r="T464" s="51">
        <v>201610</v>
      </c>
      <c r="U464" s="51" t="s">
        <v>34</v>
      </c>
      <c r="V464" s="51">
        <v>0</v>
      </c>
      <c r="W464" s="6">
        <v>-5217.3100000000004</v>
      </c>
      <c r="AA464" s="51" t="s">
        <v>35</v>
      </c>
      <c r="AB464" s="51" t="s">
        <v>59</v>
      </c>
      <c r="AD464" s="51" t="s">
        <v>598</v>
      </c>
      <c r="AE464" s="51" t="s">
        <v>60</v>
      </c>
      <c r="AG464" s="51" t="s">
        <v>100</v>
      </c>
      <c r="AH464" s="51" t="s">
        <v>105</v>
      </c>
    </row>
    <row r="465" spans="1:34" x14ac:dyDescent="0.3">
      <c r="A465" s="51" t="s">
        <v>30</v>
      </c>
      <c r="B465" s="51">
        <v>1</v>
      </c>
      <c r="C465" s="51" t="s">
        <v>199</v>
      </c>
      <c r="D465" s="51">
        <v>442</v>
      </c>
      <c r="E465" s="51" t="s">
        <v>198</v>
      </c>
      <c r="F465" s="51" t="s">
        <v>13</v>
      </c>
      <c r="G465" s="51" t="s">
        <v>190</v>
      </c>
      <c r="H465" s="51" t="s">
        <v>190</v>
      </c>
      <c r="I465" s="51" t="s">
        <v>100</v>
      </c>
      <c r="J465" s="51" t="s">
        <v>100</v>
      </c>
      <c r="K465" s="51" t="s">
        <v>100</v>
      </c>
      <c r="L465" s="51">
        <v>1</v>
      </c>
      <c r="M465" s="51" t="s">
        <v>102</v>
      </c>
      <c r="N465" s="51">
        <v>90</v>
      </c>
      <c r="P465" s="51" t="s">
        <v>100</v>
      </c>
      <c r="Q465" s="51" t="s">
        <v>191</v>
      </c>
      <c r="T465" s="51">
        <v>201610</v>
      </c>
      <c r="U465" s="51" t="s">
        <v>34</v>
      </c>
      <c r="V465" s="51">
        <v>0</v>
      </c>
      <c r="W465" s="6">
        <v>-7877.48</v>
      </c>
      <c r="AA465" s="51" t="s">
        <v>35</v>
      </c>
      <c r="AB465" s="51" t="s">
        <v>59</v>
      </c>
      <c r="AD465" s="51" t="s">
        <v>598</v>
      </c>
      <c r="AE465" s="51" t="s">
        <v>60</v>
      </c>
      <c r="AG465" s="51" t="s">
        <v>100</v>
      </c>
      <c r="AH465" s="51" t="s">
        <v>105</v>
      </c>
    </row>
    <row r="466" spans="1:34" x14ac:dyDescent="0.3">
      <c r="A466" s="51" t="s">
        <v>30</v>
      </c>
      <c r="B466" s="51">
        <v>1</v>
      </c>
      <c r="C466" s="51" t="s">
        <v>200</v>
      </c>
      <c r="D466" s="51">
        <v>440</v>
      </c>
      <c r="E466" s="51" t="s">
        <v>189</v>
      </c>
      <c r="F466" s="51" t="s">
        <v>5</v>
      </c>
      <c r="G466" s="51" t="s">
        <v>190</v>
      </c>
      <c r="H466" s="51" t="s">
        <v>190</v>
      </c>
      <c r="I466" s="51" t="s">
        <v>100</v>
      </c>
      <c r="J466" s="51" t="s">
        <v>100</v>
      </c>
      <c r="K466" s="51" t="s">
        <v>100</v>
      </c>
      <c r="L466" s="51">
        <v>1</v>
      </c>
      <c r="M466" s="51" t="s">
        <v>102</v>
      </c>
      <c r="N466" s="51">
        <v>90</v>
      </c>
      <c r="P466" s="51" t="s">
        <v>100</v>
      </c>
      <c r="Q466" s="51" t="s">
        <v>191</v>
      </c>
      <c r="T466" s="51">
        <v>201610</v>
      </c>
      <c r="U466" s="51" t="s">
        <v>34</v>
      </c>
      <c r="V466" s="51">
        <v>0</v>
      </c>
      <c r="W466" s="6">
        <v>-38865.620000000003</v>
      </c>
      <c r="AA466" s="51" t="s">
        <v>35</v>
      </c>
      <c r="AB466" s="51" t="s">
        <v>59</v>
      </c>
      <c r="AD466" s="51" t="s">
        <v>598</v>
      </c>
      <c r="AE466" s="51" t="s">
        <v>60</v>
      </c>
      <c r="AG466" s="51" t="s">
        <v>100</v>
      </c>
      <c r="AH466" s="51" t="s">
        <v>105</v>
      </c>
    </row>
    <row r="467" spans="1:34" x14ac:dyDescent="0.3">
      <c r="A467" s="51" t="s">
        <v>30</v>
      </c>
      <c r="B467" s="51">
        <v>1</v>
      </c>
      <c r="C467" s="51" t="s">
        <v>200</v>
      </c>
      <c r="D467" s="51">
        <v>442</v>
      </c>
      <c r="E467" s="51" t="s">
        <v>437</v>
      </c>
      <c r="F467" s="51" t="s">
        <v>7</v>
      </c>
      <c r="G467" s="51" t="s">
        <v>190</v>
      </c>
      <c r="H467" s="51" t="s">
        <v>190</v>
      </c>
      <c r="I467" s="51" t="s">
        <v>100</v>
      </c>
      <c r="J467" s="51" t="s">
        <v>100</v>
      </c>
      <c r="K467" s="51" t="s">
        <v>100</v>
      </c>
      <c r="L467" s="51">
        <v>1</v>
      </c>
      <c r="M467" s="51" t="s">
        <v>102</v>
      </c>
      <c r="N467" s="51">
        <v>90</v>
      </c>
      <c r="P467" s="51" t="s">
        <v>100</v>
      </c>
      <c r="Q467" s="51" t="s">
        <v>191</v>
      </c>
      <c r="T467" s="51">
        <v>201610</v>
      </c>
      <c r="U467" s="51" t="s">
        <v>34</v>
      </c>
      <c r="V467" s="51">
        <v>0</v>
      </c>
      <c r="W467" s="6">
        <v>-6388.94</v>
      </c>
      <c r="AA467" s="51" t="s">
        <v>35</v>
      </c>
      <c r="AB467" s="51" t="s">
        <v>59</v>
      </c>
      <c r="AD467" s="51" t="s">
        <v>598</v>
      </c>
      <c r="AE467" s="51" t="s">
        <v>60</v>
      </c>
      <c r="AG467" s="51" t="s">
        <v>100</v>
      </c>
      <c r="AH467" s="51" t="s">
        <v>105</v>
      </c>
    </row>
    <row r="468" spans="1:34" x14ac:dyDescent="0.3">
      <c r="A468" s="51" t="s">
        <v>30</v>
      </c>
      <c r="B468" s="51">
        <v>1</v>
      </c>
      <c r="C468" s="51" t="s">
        <v>200</v>
      </c>
      <c r="D468" s="51">
        <v>442</v>
      </c>
      <c r="E468" s="51" t="s">
        <v>193</v>
      </c>
      <c r="F468" s="51" t="s">
        <v>8</v>
      </c>
      <c r="G468" s="51" t="s">
        <v>190</v>
      </c>
      <c r="H468" s="51" t="s">
        <v>190</v>
      </c>
      <c r="I468" s="51" t="s">
        <v>100</v>
      </c>
      <c r="J468" s="51" t="s">
        <v>100</v>
      </c>
      <c r="K468" s="51" t="s">
        <v>100</v>
      </c>
      <c r="L468" s="51">
        <v>1</v>
      </c>
      <c r="M468" s="51" t="s">
        <v>102</v>
      </c>
      <c r="N468" s="51">
        <v>90</v>
      </c>
      <c r="P468" s="51" t="s">
        <v>100</v>
      </c>
      <c r="Q468" s="51" t="s">
        <v>191</v>
      </c>
      <c r="T468" s="51">
        <v>201610</v>
      </c>
      <c r="U468" s="51" t="s">
        <v>34</v>
      </c>
      <c r="V468" s="51">
        <v>0</v>
      </c>
      <c r="W468" s="6">
        <v>-14312.03</v>
      </c>
      <c r="AA468" s="51" t="s">
        <v>35</v>
      </c>
      <c r="AB468" s="51" t="s">
        <v>59</v>
      </c>
      <c r="AD468" s="51" t="s">
        <v>598</v>
      </c>
      <c r="AE468" s="51" t="s">
        <v>60</v>
      </c>
      <c r="AG468" s="51" t="s">
        <v>100</v>
      </c>
      <c r="AH468" s="51" t="s">
        <v>105</v>
      </c>
    </row>
    <row r="469" spans="1:34" x14ac:dyDescent="0.3">
      <c r="A469" s="51" t="s">
        <v>30</v>
      </c>
      <c r="B469" s="51">
        <v>1</v>
      </c>
      <c r="C469" s="51" t="s">
        <v>200</v>
      </c>
      <c r="D469" s="51">
        <v>442</v>
      </c>
      <c r="E469" s="51" t="s">
        <v>194</v>
      </c>
      <c r="F469" s="51" t="s">
        <v>9</v>
      </c>
      <c r="G469" s="51" t="s">
        <v>190</v>
      </c>
      <c r="H469" s="51" t="s">
        <v>190</v>
      </c>
      <c r="I469" s="51" t="s">
        <v>100</v>
      </c>
      <c r="J469" s="51" t="s">
        <v>100</v>
      </c>
      <c r="K469" s="51" t="s">
        <v>100</v>
      </c>
      <c r="L469" s="51">
        <v>1</v>
      </c>
      <c r="M469" s="51" t="s">
        <v>102</v>
      </c>
      <c r="N469" s="51">
        <v>90</v>
      </c>
      <c r="P469" s="51" t="s">
        <v>100</v>
      </c>
      <c r="Q469" s="51" t="s">
        <v>191</v>
      </c>
      <c r="T469" s="51">
        <v>201610</v>
      </c>
      <c r="U469" s="51" t="s">
        <v>34</v>
      </c>
      <c r="V469" s="51">
        <v>0</v>
      </c>
      <c r="W469" s="6">
        <v>-291.56</v>
      </c>
      <c r="AA469" s="51" t="s">
        <v>35</v>
      </c>
      <c r="AB469" s="51" t="s">
        <v>59</v>
      </c>
      <c r="AD469" s="51" t="s">
        <v>598</v>
      </c>
      <c r="AE469" s="51" t="s">
        <v>60</v>
      </c>
      <c r="AG469" s="51" t="s">
        <v>100</v>
      </c>
      <c r="AH469" s="51" t="s">
        <v>105</v>
      </c>
    </row>
    <row r="470" spans="1:34" x14ac:dyDescent="0.3">
      <c r="A470" s="51" t="s">
        <v>30</v>
      </c>
      <c r="B470" s="51">
        <v>1</v>
      </c>
      <c r="C470" s="51" t="s">
        <v>200</v>
      </c>
      <c r="D470" s="51">
        <v>442</v>
      </c>
      <c r="E470" s="51" t="s">
        <v>195</v>
      </c>
      <c r="F470" s="51" t="s">
        <v>10</v>
      </c>
      <c r="G470" s="51" t="s">
        <v>190</v>
      </c>
      <c r="H470" s="51" t="s">
        <v>190</v>
      </c>
      <c r="I470" s="51" t="s">
        <v>100</v>
      </c>
      <c r="J470" s="51" t="s">
        <v>100</v>
      </c>
      <c r="K470" s="51" t="s">
        <v>100</v>
      </c>
      <c r="L470" s="51">
        <v>1</v>
      </c>
      <c r="M470" s="51" t="s">
        <v>102</v>
      </c>
      <c r="N470" s="51">
        <v>90</v>
      </c>
      <c r="P470" s="51" t="s">
        <v>100</v>
      </c>
      <c r="Q470" s="51" t="s">
        <v>191</v>
      </c>
      <c r="T470" s="51">
        <v>201610</v>
      </c>
      <c r="U470" s="51" t="s">
        <v>34</v>
      </c>
      <c r="V470" s="51">
        <v>0</v>
      </c>
      <c r="W470" s="6">
        <v>-13403.16</v>
      </c>
      <c r="AA470" s="51" t="s">
        <v>35</v>
      </c>
      <c r="AB470" s="51" t="s">
        <v>59</v>
      </c>
      <c r="AD470" s="51" t="s">
        <v>598</v>
      </c>
      <c r="AE470" s="51" t="s">
        <v>60</v>
      </c>
      <c r="AG470" s="51" t="s">
        <v>100</v>
      </c>
      <c r="AH470" s="51" t="s">
        <v>105</v>
      </c>
    </row>
    <row r="471" spans="1:34" x14ac:dyDescent="0.3">
      <c r="A471" s="51" t="s">
        <v>30</v>
      </c>
      <c r="B471" s="51">
        <v>1</v>
      </c>
      <c r="C471" s="51" t="s">
        <v>200</v>
      </c>
      <c r="D471" s="51">
        <v>442</v>
      </c>
      <c r="E471" s="51" t="s">
        <v>196</v>
      </c>
      <c r="F471" s="51" t="s">
        <v>11</v>
      </c>
      <c r="G471" s="51" t="s">
        <v>190</v>
      </c>
      <c r="H471" s="51" t="s">
        <v>190</v>
      </c>
      <c r="I471" s="51" t="s">
        <v>100</v>
      </c>
      <c r="J471" s="51" t="s">
        <v>100</v>
      </c>
      <c r="K471" s="51" t="s">
        <v>100</v>
      </c>
      <c r="L471" s="51">
        <v>1</v>
      </c>
      <c r="M471" s="51" t="s">
        <v>102</v>
      </c>
      <c r="N471" s="51">
        <v>90</v>
      </c>
      <c r="P471" s="51" t="s">
        <v>100</v>
      </c>
      <c r="Q471" s="51" t="s">
        <v>191</v>
      </c>
      <c r="T471" s="51">
        <v>201610</v>
      </c>
      <c r="U471" s="51" t="s">
        <v>34</v>
      </c>
      <c r="V471" s="51">
        <v>0</v>
      </c>
      <c r="W471" s="6">
        <v>-2219.08</v>
      </c>
      <c r="AA471" s="51" t="s">
        <v>35</v>
      </c>
      <c r="AB471" s="51" t="s">
        <v>59</v>
      </c>
      <c r="AD471" s="51" t="s">
        <v>598</v>
      </c>
      <c r="AE471" s="51" t="s">
        <v>60</v>
      </c>
      <c r="AG471" s="51" t="s">
        <v>100</v>
      </c>
      <c r="AH471" s="51" t="s">
        <v>105</v>
      </c>
    </row>
    <row r="472" spans="1:34" x14ac:dyDescent="0.3">
      <c r="A472" s="51" t="s">
        <v>30</v>
      </c>
      <c r="B472" s="51">
        <v>1</v>
      </c>
      <c r="C472" s="51" t="s">
        <v>200</v>
      </c>
      <c r="D472" s="51">
        <v>442</v>
      </c>
      <c r="E472" s="51" t="s">
        <v>197</v>
      </c>
      <c r="F472" s="51" t="s">
        <v>12</v>
      </c>
      <c r="G472" s="51" t="s">
        <v>190</v>
      </c>
      <c r="H472" s="51" t="s">
        <v>190</v>
      </c>
      <c r="I472" s="51" t="s">
        <v>100</v>
      </c>
      <c r="J472" s="51" t="s">
        <v>100</v>
      </c>
      <c r="K472" s="51" t="s">
        <v>100</v>
      </c>
      <c r="L472" s="51">
        <v>1</v>
      </c>
      <c r="M472" s="51" t="s">
        <v>102</v>
      </c>
      <c r="N472" s="51">
        <v>90</v>
      </c>
      <c r="P472" s="51" t="s">
        <v>100</v>
      </c>
      <c r="Q472" s="51" t="s">
        <v>191</v>
      </c>
      <c r="T472" s="51">
        <v>201610</v>
      </c>
      <c r="U472" s="51" t="s">
        <v>34</v>
      </c>
      <c r="V472" s="51">
        <v>0</v>
      </c>
      <c r="W472" s="6">
        <v>-12471.48</v>
      </c>
      <c r="AA472" s="51" t="s">
        <v>35</v>
      </c>
      <c r="AB472" s="51" t="s">
        <v>59</v>
      </c>
      <c r="AD472" s="51" t="s">
        <v>598</v>
      </c>
      <c r="AE472" s="51" t="s">
        <v>60</v>
      </c>
      <c r="AG472" s="51" t="s">
        <v>100</v>
      </c>
      <c r="AH472" s="51" t="s">
        <v>105</v>
      </c>
    </row>
    <row r="473" spans="1:34" x14ac:dyDescent="0.3">
      <c r="A473" s="51" t="s">
        <v>30</v>
      </c>
      <c r="B473" s="51">
        <v>1</v>
      </c>
      <c r="C473" s="51" t="s">
        <v>200</v>
      </c>
      <c r="D473" s="51">
        <v>442</v>
      </c>
      <c r="E473" s="51" t="s">
        <v>198</v>
      </c>
      <c r="F473" s="51" t="s">
        <v>13</v>
      </c>
      <c r="G473" s="51" t="s">
        <v>190</v>
      </c>
      <c r="H473" s="51" t="s">
        <v>190</v>
      </c>
      <c r="I473" s="51" t="s">
        <v>100</v>
      </c>
      <c r="J473" s="51" t="s">
        <v>100</v>
      </c>
      <c r="K473" s="51" t="s">
        <v>100</v>
      </c>
      <c r="L473" s="51">
        <v>1</v>
      </c>
      <c r="M473" s="51" t="s">
        <v>102</v>
      </c>
      <c r="N473" s="51">
        <v>90</v>
      </c>
      <c r="P473" s="51" t="s">
        <v>100</v>
      </c>
      <c r="Q473" s="51" t="s">
        <v>191</v>
      </c>
      <c r="T473" s="51">
        <v>201610</v>
      </c>
      <c r="U473" s="51" t="s">
        <v>34</v>
      </c>
      <c r="V473" s="51">
        <v>0</v>
      </c>
      <c r="W473" s="6">
        <v>-2632.68</v>
      </c>
      <c r="AA473" s="51" t="s">
        <v>35</v>
      </c>
      <c r="AB473" s="51" t="s">
        <v>59</v>
      </c>
      <c r="AD473" s="51" t="s">
        <v>598</v>
      </c>
      <c r="AE473" s="51" t="s">
        <v>60</v>
      </c>
      <c r="AG473" s="51" t="s">
        <v>100</v>
      </c>
      <c r="AH473" s="51" t="s">
        <v>105</v>
      </c>
    </row>
    <row r="474" spans="1:34" x14ac:dyDescent="0.3">
      <c r="A474" s="51" t="s">
        <v>30</v>
      </c>
      <c r="B474" s="51">
        <v>1</v>
      </c>
      <c r="C474" s="51" t="s">
        <v>201</v>
      </c>
      <c r="D474" s="51">
        <v>440</v>
      </c>
      <c r="E474" s="51" t="s">
        <v>189</v>
      </c>
      <c r="F474" s="51" t="s">
        <v>5</v>
      </c>
      <c r="G474" s="51" t="s">
        <v>190</v>
      </c>
      <c r="H474" s="51" t="s">
        <v>190</v>
      </c>
      <c r="I474" s="51" t="s">
        <v>100</v>
      </c>
      <c r="J474" s="51" t="s">
        <v>100</v>
      </c>
      <c r="K474" s="51" t="s">
        <v>100</v>
      </c>
      <c r="L474" s="51">
        <v>1</v>
      </c>
      <c r="M474" s="51" t="s">
        <v>102</v>
      </c>
      <c r="N474" s="51">
        <v>90</v>
      </c>
      <c r="P474" s="51" t="s">
        <v>100</v>
      </c>
      <c r="Q474" s="51" t="s">
        <v>191</v>
      </c>
      <c r="T474" s="51">
        <v>201610</v>
      </c>
      <c r="U474" s="51" t="s">
        <v>34</v>
      </c>
      <c r="V474" s="51">
        <v>0</v>
      </c>
      <c r="W474" s="6">
        <v>-73242.67</v>
      </c>
      <c r="AA474" s="51" t="s">
        <v>35</v>
      </c>
      <c r="AB474" s="51" t="s">
        <v>59</v>
      </c>
      <c r="AD474" s="51" t="s">
        <v>598</v>
      </c>
      <c r="AE474" s="51" t="s">
        <v>60</v>
      </c>
      <c r="AG474" s="51" t="s">
        <v>100</v>
      </c>
      <c r="AH474" s="51" t="s">
        <v>105</v>
      </c>
    </row>
    <row r="475" spans="1:34" x14ac:dyDescent="0.3">
      <c r="A475" s="51" t="s">
        <v>30</v>
      </c>
      <c r="B475" s="51">
        <v>1</v>
      </c>
      <c r="C475" s="51" t="s">
        <v>201</v>
      </c>
      <c r="D475" s="51">
        <v>442</v>
      </c>
      <c r="E475" s="51" t="s">
        <v>437</v>
      </c>
      <c r="F475" s="51" t="s">
        <v>7</v>
      </c>
      <c r="G475" s="51" t="s">
        <v>190</v>
      </c>
      <c r="H475" s="51" t="s">
        <v>190</v>
      </c>
      <c r="I475" s="51" t="s">
        <v>100</v>
      </c>
      <c r="J475" s="51" t="s">
        <v>100</v>
      </c>
      <c r="K475" s="51" t="s">
        <v>100</v>
      </c>
      <c r="L475" s="51">
        <v>1</v>
      </c>
      <c r="M475" s="51" t="s">
        <v>102</v>
      </c>
      <c r="N475" s="51">
        <v>90</v>
      </c>
      <c r="P475" s="51" t="s">
        <v>100</v>
      </c>
      <c r="Q475" s="51" t="s">
        <v>191</v>
      </c>
      <c r="T475" s="51">
        <v>201610</v>
      </c>
      <c r="U475" s="51" t="s">
        <v>34</v>
      </c>
      <c r="V475" s="51">
        <v>0</v>
      </c>
      <c r="W475" s="6">
        <v>-4872.57</v>
      </c>
      <c r="AA475" s="51" t="s">
        <v>35</v>
      </c>
      <c r="AB475" s="51" t="s">
        <v>59</v>
      </c>
      <c r="AD475" s="51" t="s">
        <v>598</v>
      </c>
      <c r="AE475" s="51" t="s">
        <v>60</v>
      </c>
      <c r="AG475" s="51" t="s">
        <v>100</v>
      </c>
      <c r="AH475" s="51" t="s">
        <v>105</v>
      </c>
    </row>
    <row r="476" spans="1:34" x14ac:dyDescent="0.3">
      <c r="A476" s="51" t="s">
        <v>30</v>
      </c>
      <c r="B476" s="51">
        <v>1</v>
      </c>
      <c r="C476" s="51" t="s">
        <v>201</v>
      </c>
      <c r="D476" s="51">
        <v>442</v>
      </c>
      <c r="E476" s="51" t="s">
        <v>193</v>
      </c>
      <c r="F476" s="51" t="s">
        <v>8</v>
      </c>
      <c r="G476" s="51" t="s">
        <v>190</v>
      </c>
      <c r="H476" s="51" t="s">
        <v>190</v>
      </c>
      <c r="I476" s="51" t="s">
        <v>100</v>
      </c>
      <c r="J476" s="51" t="s">
        <v>100</v>
      </c>
      <c r="K476" s="51" t="s">
        <v>100</v>
      </c>
      <c r="L476" s="51">
        <v>1</v>
      </c>
      <c r="M476" s="51" t="s">
        <v>102</v>
      </c>
      <c r="N476" s="51">
        <v>90</v>
      </c>
      <c r="P476" s="51" t="s">
        <v>100</v>
      </c>
      <c r="Q476" s="51" t="s">
        <v>191</v>
      </c>
      <c r="T476" s="51">
        <v>201610</v>
      </c>
      <c r="U476" s="51" t="s">
        <v>34</v>
      </c>
      <c r="V476" s="51">
        <v>0</v>
      </c>
      <c r="W476" s="6">
        <v>-25457.14</v>
      </c>
      <c r="AA476" s="51" t="s">
        <v>35</v>
      </c>
      <c r="AB476" s="51" t="s">
        <v>59</v>
      </c>
      <c r="AD476" s="51" t="s">
        <v>598</v>
      </c>
      <c r="AE476" s="51" t="s">
        <v>60</v>
      </c>
      <c r="AG476" s="51" t="s">
        <v>100</v>
      </c>
      <c r="AH476" s="51" t="s">
        <v>105</v>
      </c>
    </row>
    <row r="477" spans="1:34" x14ac:dyDescent="0.3">
      <c r="A477" s="51" t="s">
        <v>30</v>
      </c>
      <c r="B477" s="51">
        <v>1</v>
      </c>
      <c r="C477" s="51" t="s">
        <v>201</v>
      </c>
      <c r="D477" s="51">
        <v>442</v>
      </c>
      <c r="E477" s="51" t="s">
        <v>194</v>
      </c>
      <c r="F477" s="51" t="s">
        <v>9</v>
      </c>
      <c r="G477" s="51" t="s">
        <v>190</v>
      </c>
      <c r="H477" s="51" t="s">
        <v>190</v>
      </c>
      <c r="I477" s="51" t="s">
        <v>100</v>
      </c>
      <c r="J477" s="51" t="s">
        <v>100</v>
      </c>
      <c r="K477" s="51" t="s">
        <v>100</v>
      </c>
      <c r="L477" s="51">
        <v>1</v>
      </c>
      <c r="M477" s="51" t="s">
        <v>102</v>
      </c>
      <c r="N477" s="51">
        <v>90</v>
      </c>
      <c r="P477" s="51" t="s">
        <v>100</v>
      </c>
      <c r="Q477" s="51" t="s">
        <v>191</v>
      </c>
      <c r="T477" s="51">
        <v>201610</v>
      </c>
      <c r="U477" s="51" t="s">
        <v>34</v>
      </c>
      <c r="V477" s="51">
        <v>0</v>
      </c>
      <c r="W477" s="6">
        <v>-789.3</v>
      </c>
      <c r="AA477" s="51" t="s">
        <v>35</v>
      </c>
      <c r="AB477" s="51" t="s">
        <v>59</v>
      </c>
      <c r="AD477" s="51" t="s">
        <v>598</v>
      </c>
      <c r="AE477" s="51" t="s">
        <v>60</v>
      </c>
      <c r="AG477" s="51" t="s">
        <v>100</v>
      </c>
      <c r="AH477" s="51" t="s">
        <v>105</v>
      </c>
    </row>
    <row r="478" spans="1:34" x14ac:dyDescent="0.3">
      <c r="A478" s="51" t="s">
        <v>30</v>
      </c>
      <c r="B478" s="51">
        <v>1</v>
      </c>
      <c r="C478" s="51" t="s">
        <v>201</v>
      </c>
      <c r="D478" s="51">
        <v>442</v>
      </c>
      <c r="E478" s="51" t="s">
        <v>195</v>
      </c>
      <c r="F478" s="51" t="s">
        <v>10</v>
      </c>
      <c r="G478" s="51" t="s">
        <v>190</v>
      </c>
      <c r="H478" s="51" t="s">
        <v>190</v>
      </c>
      <c r="I478" s="51" t="s">
        <v>100</v>
      </c>
      <c r="J478" s="51" t="s">
        <v>100</v>
      </c>
      <c r="K478" s="51" t="s">
        <v>100</v>
      </c>
      <c r="L478" s="51">
        <v>1</v>
      </c>
      <c r="M478" s="51" t="s">
        <v>102</v>
      </c>
      <c r="N478" s="51">
        <v>90</v>
      </c>
      <c r="P478" s="51" t="s">
        <v>100</v>
      </c>
      <c r="Q478" s="51" t="s">
        <v>191</v>
      </c>
      <c r="T478" s="51">
        <v>201610</v>
      </c>
      <c r="U478" s="51" t="s">
        <v>34</v>
      </c>
      <c r="V478" s="51">
        <v>0</v>
      </c>
      <c r="W478" s="6">
        <v>-38462.239999999998</v>
      </c>
      <c r="AA478" s="51" t="s">
        <v>35</v>
      </c>
      <c r="AB478" s="51" t="s">
        <v>59</v>
      </c>
      <c r="AD478" s="51" t="s">
        <v>598</v>
      </c>
      <c r="AE478" s="51" t="s">
        <v>60</v>
      </c>
      <c r="AG478" s="51" t="s">
        <v>100</v>
      </c>
      <c r="AH478" s="51" t="s">
        <v>105</v>
      </c>
    </row>
    <row r="479" spans="1:34" x14ac:dyDescent="0.3">
      <c r="A479" s="51" t="s">
        <v>30</v>
      </c>
      <c r="B479" s="51">
        <v>1</v>
      </c>
      <c r="C479" s="51" t="s">
        <v>201</v>
      </c>
      <c r="D479" s="51">
        <v>442</v>
      </c>
      <c r="E479" s="51" t="s">
        <v>196</v>
      </c>
      <c r="F479" s="51" t="s">
        <v>11</v>
      </c>
      <c r="G479" s="51" t="s">
        <v>190</v>
      </c>
      <c r="H479" s="51" t="s">
        <v>190</v>
      </c>
      <c r="I479" s="51" t="s">
        <v>100</v>
      </c>
      <c r="J479" s="51" t="s">
        <v>100</v>
      </c>
      <c r="K479" s="51" t="s">
        <v>100</v>
      </c>
      <c r="L479" s="51">
        <v>1</v>
      </c>
      <c r="M479" s="51" t="s">
        <v>102</v>
      </c>
      <c r="N479" s="51">
        <v>90</v>
      </c>
      <c r="P479" s="51" t="s">
        <v>100</v>
      </c>
      <c r="Q479" s="51" t="s">
        <v>191</v>
      </c>
      <c r="T479" s="51">
        <v>201610</v>
      </c>
      <c r="U479" s="51" t="s">
        <v>34</v>
      </c>
      <c r="V479" s="51">
        <v>0</v>
      </c>
      <c r="W479" s="6">
        <v>-5438.85</v>
      </c>
      <c r="AA479" s="51" t="s">
        <v>35</v>
      </c>
      <c r="AB479" s="51" t="s">
        <v>59</v>
      </c>
      <c r="AD479" s="51" t="s">
        <v>598</v>
      </c>
      <c r="AE479" s="51" t="s">
        <v>60</v>
      </c>
      <c r="AG479" s="51" t="s">
        <v>100</v>
      </c>
      <c r="AH479" s="51" t="s">
        <v>105</v>
      </c>
    </row>
    <row r="480" spans="1:34" x14ac:dyDescent="0.3">
      <c r="A480" s="51" t="s">
        <v>30</v>
      </c>
      <c r="B480" s="51">
        <v>1</v>
      </c>
      <c r="C480" s="51" t="s">
        <v>201</v>
      </c>
      <c r="D480" s="51">
        <v>442</v>
      </c>
      <c r="E480" s="51" t="s">
        <v>197</v>
      </c>
      <c r="F480" s="51" t="s">
        <v>12</v>
      </c>
      <c r="G480" s="51" t="s">
        <v>190</v>
      </c>
      <c r="H480" s="51" t="s">
        <v>190</v>
      </c>
      <c r="I480" s="51" t="s">
        <v>100</v>
      </c>
      <c r="J480" s="51" t="s">
        <v>100</v>
      </c>
      <c r="K480" s="51" t="s">
        <v>100</v>
      </c>
      <c r="L480" s="51">
        <v>1</v>
      </c>
      <c r="M480" s="51" t="s">
        <v>102</v>
      </c>
      <c r="N480" s="51">
        <v>90</v>
      </c>
      <c r="P480" s="51" t="s">
        <v>100</v>
      </c>
      <c r="Q480" s="51" t="s">
        <v>191</v>
      </c>
      <c r="T480" s="51">
        <v>201610</v>
      </c>
      <c r="U480" s="51" t="s">
        <v>34</v>
      </c>
      <c r="V480" s="51">
        <v>0</v>
      </c>
      <c r="W480" s="6">
        <v>-35011.440000000002</v>
      </c>
      <c r="AA480" s="51" t="s">
        <v>35</v>
      </c>
      <c r="AB480" s="51" t="s">
        <v>59</v>
      </c>
      <c r="AD480" s="51" t="s">
        <v>598</v>
      </c>
      <c r="AE480" s="51" t="s">
        <v>60</v>
      </c>
      <c r="AG480" s="51" t="s">
        <v>100</v>
      </c>
      <c r="AH480" s="51" t="s">
        <v>105</v>
      </c>
    </row>
    <row r="481" spans="1:34" x14ac:dyDescent="0.3">
      <c r="A481" s="51" t="s">
        <v>30</v>
      </c>
      <c r="B481" s="51">
        <v>1</v>
      </c>
      <c r="C481" s="51" t="s">
        <v>201</v>
      </c>
      <c r="D481" s="51">
        <v>442</v>
      </c>
      <c r="E481" s="51" t="s">
        <v>198</v>
      </c>
      <c r="F481" s="51" t="s">
        <v>13</v>
      </c>
      <c r="G481" s="51" t="s">
        <v>190</v>
      </c>
      <c r="H481" s="51" t="s">
        <v>190</v>
      </c>
      <c r="I481" s="51" t="s">
        <v>100</v>
      </c>
      <c r="J481" s="51" t="s">
        <v>100</v>
      </c>
      <c r="K481" s="51" t="s">
        <v>100</v>
      </c>
      <c r="L481" s="51">
        <v>1</v>
      </c>
      <c r="M481" s="51" t="s">
        <v>102</v>
      </c>
      <c r="N481" s="51">
        <v>90</v>
      </c>
      <c r="P481" s="51" t="s">
        <v>100</v>
      </c>
      <c r="Q481" s="51" t="s">
        <v>191</v>
      </c>
      <c r="T481" s="51">
        <v>201610</v>
      </c>
      <c r="U481" s="51" t="s">
        <v>34</v>
      </c>
      <c r="V481" s="51">
        <v>0</v>
      </c>
      <c r="W481" s="6">
        <v>-9843</v>
      </c>
      <c r="AA481" s="51" t="s">
        <v>35</v>
      </c>
      <c r="AB481" s="51" t="s">
        <v>59</v>
      </c>
      <c r="AD481" s="51" t="s">
        <v>598</v>
      </c>
      <c r="AE481" s="51" t="s">
        <v>60</v>
      </c>
      <c r="AG481" s="51" t="s">
        <v>100</v>
      </c>
      <c r="AH481" s="51" t="s">
        <v>105</v>
      </c>
    </row>
    <row r="482" spans="1:34" x14ac:dyDescent="0.3">
      <c r="A482" s="51" t="s">
        <v>30</v>
      </c>
      <c r="B482" s="51">
        <v>1</v>
      </c>
      <c r="C482" s="51" t="s">
        <v>202</v>
      </c>
      <c r="D482" s="51">
        <v>440</v>
      </c>
      <c r="E482" s="51" t="s">
        <v>189</v>
      </c>
      <c r="F482" s="51" t="s">
        <v>5</v>
      </c>
      <c r="G482" s="51" t="s">
        <v>190</v>
      </c>
      <c r="H482" s="51" t="s">
        <v>190</v>
      </c>
      <c r="I482" s="51" t="s">
        <v>100</v>
      </c>
      <c r="J482" s="51" t="s">
        <v>100</v>
      </c>
      <c r="K482" s="51" t="s">
        <v>100</v>
      </c>
      <c r="L482" s="51">
        <v>1</v>
      </c>
      <c r="M482" s="51" t="s">
        <v>102</v>
      </c>
      <c r="N482" s="51">
        <v>90</v>
      </c>
      <c r="P482" s="51" t="s">
        <v>100</v>
      </c>
      <c r="Q482" s="51" t="s">
        <v>191</v>
      </c>
      <c r="T482" s="51">
        <v>201610</v>
      </c>
      <c r="U482" s="51" t="s">
        <v>34</v>
      </c>
      <c r="V482" s="51">
        <v>0</v>
      </c>
      <c r="W482" s="6">
        <v>-83170.899999999994</v>
      </c>
      <c r="AA482" s="51" t="s">
        <v>35</v>
      </c>
      <c r="AB482" s="51" t="s">
        <v>59</v>
      </c>
      <c r="AD482" s="51" t="s">
        <v>598</v>
      </c>
      <c r="AE482" s="51" t="s">
        <v>60</v>
      </c>
      <c r="AG482" s="51" t="s">
        <v>100</v>
      </c>
      <c r="AH482" s="51" t="s">
        <v>105</v>
      </c>
    </row>
    <row r="483" spans="1:34" x14ac:dyDescent="0.3">
      <c r="A483" s="51" t="s">
        <v>30</v>
      </c>
      <c r="B483" s="51">
        <v>1</v>
      </c>
      <c r="C483" s="51" t="s">
        <v>202</v>
      </c>
      <c r="D483" s="51">
        <v>442</v>
      </c>
      <c r="E483" s="51" t="s">
        <v>436</v>
      </c>
      <c r="F483" s="51" t="s">
        <v>6</v>
      </c>
      <c r="G483" s="51" t="s">
        <v>190</v>
      </c>
      <c r="H483" s="51" t="s">
        <v>190</v>
      </c>
      <c r="I483" s="51" t="s">
        <v>100</v>
      </c>
      <c r="J483" s="51" t="s">
        <v>100</v>
      </c>
      <c r="K483" s="51" t="s">
        <v>100</v>
      </c>
      <c r="L483" s="51">
        <v>1</v>
      </c>
      <c r="M483" s="51" t="s">
        <v>102</v>
      </c>
      <c r="N483" s="51">
        <v>90</v>
      </c>
      <c r="P483" s="51" t="s">
        <v>100</v>
      </c>
      <c r="Q483" s="51" t="s">
        <v>191</v>
      </c>
      <c r="T483" s="51">
        <v>201610</v>
      </c>
      <c r="U483" s="51" t="s">
        <v>34</v>
      </c>
      <c r="V483" s="51">
        <v>0</v>
      </c>
      <c r="W483" s="6">
        <v>-5359.38</v>
      </c>
      <c r="AA483" s="51" t="s">
        <v>35</v>
      </c>
      <c r="AB483" s="51" t="s">
        <v>59</v>
      </c>
      <c r="AD483" s="51" t="s">
        <v>598</v>
      </c>
      <c r="AE483" s="51" t="s">
        <v>60</v>
      </c>
      <c r="AG483" s="51" t="s">
        <v>100</v>
      </c>
      <c r="AH483" s="51" t="s">
        <v>105</v>
      </c>
    </row>
    <row r="484" spans="1:34" x14ac:dyDescent="0.3">
      <c r="A484" s="51" t="s">
        <v>30</v>
      </c>
      <c r="B484" s="51">
        <v>1</v>
      </c>
      <c r="C484" s="51" t="s">
        <v>202</v>
      </c>
      <c r="D484" s="51">
        <v>442</v>
      </c>
      <c r="E484" s="51" t="s">
        <v>437</v>
      </c>
      <c r="F484" s="51" t="s">
        <v>7</v>
      </c>
      <c r="G484" s="51" t="s">
        <v>190</v>
      </c>
      <c r="H484" s="51" t="s">
        <v>190</v>
      </c>
      <c r="I484" s="51" t="s">
        <v>100</v>
      </c>
      <c r="J484" s="51" t="s">
        <v>100</v>
      </c>
      <c r="K484" s="51" t="s">
        <v>100</v>
      </c>
      <c r="L484" s="51">
        <v>1</v>
      </c>
      <c r="M484" s="51" t="s">
        <v>102</v>
      </c>
      <c r="N484" s="51">
        <v>90</v>
      </c>
      <c r="P484" s="51" t="s">
        <v>100</v>
      </c>
      <c r="Q484" s="51" t="s">
        <v>191</v>
      </c>
      <c r="T484" s="51">
        <v>201610</v>
      </c>
      <c r="U484" s="51" t="s">
        <v>34</v>
      </c>
      <c r="V484" s="51">
        <v>0</v>
      </c>
      <c r="W484" s="6">
        <v>-6396.25</v>
      </c>
      <c r="AA484" s="51" t="s">
        <v>35</v>
      </c>
      <c r="AB484" s="51" t="s">
        <v>59</v>
      </c>
      <c r="AD484" s="51" t="s">
        <v>598</v>
      </c>
      <c r="AE484" s="51" t="s">
        <v>60</v>
      </c>
      <c r="AG484" s="51" t="s">
        <v>100</v>
      </c>
      <c r="AH484" s="51" t="s">
        <v>105</v>
      </c>
    </row>
    <row r="485" spans="1:34" x14ac:dyDescent="0.3">
      <c r="A485" s="51" t="s">
        <v>30</v>
      </c>
      <c r="B485" s="51">
        <v>1</v>
      </c>
      <c r="C485" s="51" t="s">
        <v>202</v>
      </c>
      <c r="D485" s="51">
        <v>442</v>
      </c>
      <c r="E485" s="51" t="s">
        <v>193</v>
      </c>
      <c r="F485" s="51" t="s">
        <v>8</v>
      </c>
      <c r="G485" s="51" t="s">
        <v>190</v>
      </c>
      <c r="H485" s="51" t="s">
        <v>190</v>
      </c>
      <c r="I485" s="51" t="s">
        <v>100</v>
      </c>
      <c r="J485" s="51" t="s">
        <v>100</v>
      </c>
      <c r="K485" s="51" t="s">
        <v>100</v>
      </c>
      <c r="L485" s="51">
        <v>1</v>
      </c>
      <c r="M485" s="51" t="s">
        <v>102</v>
      </c>
      <c r="N485" s="51">
        <v>90</v>
      </c>
      <c r="P485" s="51" t="s">
        <v>100</v>
      </c>
      <c r="Q485" s="51" t="s">
        <v>191</v>
      </c>
      <c r="T485" s="51">
        <v>201610</v>
      </c>
      <c r="U485" s="51" t="s">
        <v>34</v>
      </c>
      <c r="V485" s="51">
        <v>0</v>
      </c>
      <c r="W485" s="6">
        <v>-31143.27</v>
      </c>
      <c r="AA485" s="51" t="s">
        <v>35</v>
      </c>
      <c r="AB485" s="51" t="s">
        <v>59</v>
      </c>
      <c r="AD485" s="51" t="s">
        <v>598</v>
      </c>
      <c r="AE485" s="51" t="s">
        <v>60</v>
      </c>
      <c r="AG485" s="51" t="s">
        <v>100</v>
      </c>
      <c r="AH485" s="51" t="s">
        <v>105</v>
      </c>
    </row>
    <row r="486" spans="1:34" x14ac:dyDescent="0.3">
      <c r="A486" s="51" t="s">
        <v>30</v>
      </c>
      <c r="B486" s="51">
        <v>1</v>
      </c>
      <c r="C486" s="51" t="s">
        <v>202</v>
      </c>
      <c r="D486" s="51">
        <v>442</v>
      </c>
      <c r="E486" s="51" t="s">
        <v>194</v>
      </c>
      <c r="F486" s="51" t="s">
        <v>9</v>
      </c>
      <c r="G486" s="51" t="s">
        <v>190</v>
      </c>
      <c r="H486" s="51" t="s">
        <v>190</v>
      </c>
      <c r="I486" s="51" t="s">
        <v>100</v>
      </c>
      <c r="J486" s="51" t="s">
        <v>100</v>
      </c>
      <c r="K486" s="51" t="s">
        <v>100</v>
      </c>
      <c r="L486" s="51">
        <v>1</v>
      </c>
      <c r="M486" s="51" t="s">
        <v>102</v>
      </c>
      <c r="N486" s="51">
        <v>90</v>
      </c>
      <c r="P486" s="51" t="s">
        <v>100</v>
      </c>
      <c r="Q486" s="51" t="s">
        <v>191</v>
      </c>
      <c r="T486" s="51">
        <v>201610</v>
      </c>
      <c r="U486" s="51" t="s">
        <v>34</v>
      </c>
      <c r="V486" s="51">
        <v>0</v>
      </c>
      <c r="W486" s="6">
        <v>-3471.4</v>
      </c>
      <c r="AA486" s="51" t="s">
        <v>35</v>
      </c>
      <c r="AB486" s="51" t="s">
        <v>59</v>
      </c>
      <c r="AD486" s="51" t="s">
        <v>598</v>
      </c>
      <c r="AE486" s="51" t="s">
        <v>60</v>
      </c>
      <c r="AG486" s="51" t="s">
        <v>100</v>
      </c>
      <c r="AH486" s="51" t="s">
        <v>105</v>
      </c>
    </row>
    <row r="487" spans="1:34" x14ac:dyDescent="0.3">
      <c r="A487" s="51" t="s">
        <v>30</v>
      </c>
      <c r="B487" s="51">
        <v>1</v>
      </c>
      <c r="C487" s="51" t="s">
        <v>202</v>
      </c>
      <c r="D487" s="51">
        <v>442</v>
      </c>
      <c r="E487" s="51" t="s">
        <v>195</v>
      </c>
      <c r="F487" s="51" t="s">
        <v>10</v>
      </c>
      <c r="G487" s="51" t="s">
        <v>190</v>
      </c>
      <c r="H487" s="51" t="s">
        <v>190</v>
      </c>
      <c r="I487" s="51" t="s">
        <v>100</v>
      </c>
      <c r="J487" s="51" t="s">
        <v>100</v>
      </c>
      <c r="K487" s="51" t="s">
        <v>100</v>
      </c>
      <c r="L487" s="51">
        <v>1</v>
      </c>
      <c r="M487" s="51" t="s">
        <v>102</v>
      </c>
      <c r="N487" s="51">
        <v>90</v>
      </c>
      <c r="P487" s="51" t="s">
        <v>100</v>
      </c>
      <c r="Q487" s="51" t="s">
        <v>191</v>
      </c>
      <c r="T487" s="51">
        <v>201610</v>
      </c>
      <c r="U487" s="51" t="s">
        <v>34</v>
      </c>
      <c r="V487" s="51">
        <v>0</v>
      </c>
      <c r="W487" s="6">
        <v>-36593.94</v>
      </c>
      <c r="AA487" s="51" t="s">
        <v>35</v>
      </c>
      <c r="AB487" s="51" t="s">
        <v>59</v>
      </c>
      <c r="AD487" s="51" t="s">
        <v>598</v>
      </c>
      <c r="AE487" s="51" t="s">
        <v>60</v>
      </c>
      <c r="AG487" s="51" t="s">
        <v>100</v>
      </c>
      <c r="AH487" s="51" t="s">
        <v>105</v>
      </c>
    </row>
    <row r="488" spans="1:34" x14ac:dyDescent="0.3">
      <c r="A488" s="51" t="s">
        <v>30</v>
      </c>
      <c r="B488" s="51">
        <v>1</v>
      </c>
      <c r="C488" s="51" t="s">
        <v>202</v>
      </c>
      <c r="D488" s="51">
        <v>442</v>
      </c>
      <c r="E488" s="51" t="s">
        <v>196</v>
      </c>
      <c r="F488" s="51" t="s">
        <v>11</v>
      </c>
      <c r="G488" s="51" t="s">
        <v>190</v>
      </c>
      <c r="H488" s="51" t="s">
        <v>190</v>
      </c>
      <c r="I488" s="51" t="s">
        <v>100</v>
      </c>
      <c r="J488" s="51" t="s">
        <v>100</v>
      </c>
      <c r="K488" s="51" t="s">
        <v>100</v>
      </c>
      <c r="L488" s="51">
        <v>1</v>
      </c>
      <c r="M488" s="51" t="s">
        <v>102</v>
      </c>
      <c r="N488" s="51">
        <v>90</v>
      </c>
      <c r="P488" s="51" t="s">
        <v>100</v>
      </c>
      <c r="Q488" s="51" t="s">
        <v>191</v>
      </c>
      <c r="T488" s="51">
        <v>201610</v>
      </c>
      <c r="U488" s="51" t="s">
        <v>34</v>
      </c>
      <c r="V488" s="51">
        <v>0</v>
      </c>
      <c r="W488" s="6">
        <v>-7186.56</v>
      </c>
      <c r="AA488" s="51" t="s">
        <v>35</v>
      </c>
      <c r="AB488" s="51" t="s">
        <v>59</v>
      </c>
      <c r="AD488" s="51" t="s">
        <v>598</v>
      </c>
      <c r="AE488" s="51" t="s">
        <v>60</v>
      </c>
      <c r="AG488" s="51" t="s">
        <v>100</v>
      </c>
      <c r="AH488" s="51" t="s">
        <v>105</v>
      </c>
    </row>
    <row r="489" spans="1:34" x14ac:dyDescent="0.3">
      <c r="A489" s="51" t="s">
        <v>30</v>
      </c>
      <c r="B489" s="51">
        <v>1</v>
      </c>
      <c r="C489" s="51" t="s">
        <v>202</v>
      </c>
      <c r="D489" s="51">
        <v>442</v>
      </c>
      <c r="E489" s="51" t="s">
        <v>197</v>
      </c>
      <c r="F489" s="51" t="s">
        <v>12</v>
      </c>
      <c r="G489" s="51" t="s">
        <v>190</v>
      </c>
      <c r="H489" s="51" t="s">
        <v>190</v>
      </c>
      <c r="I489" s="51" t="s">
        <v>100</v>
      </c>
      <c r="J489" s="51" t="s">
        <v>100</v>
      </c>
      <c r="K489" s="51" t="s">
        <v>100</v>
      </c>
      <c r="L489" s="51">
        <v>1</v>
      </c>
      <c r="M489" s="51" t="s">
        <v>102</v>
      </c>
      <c r="N489" s="51">
        <v>90</v>
      </c>
      <c r="P489" s="51" t="s">
        <v>100</v>
      </c>
      <c r="Q489" s="51" t="s">
        <v>191</v>
      </c>
      <c r="T489" s="51">
        <v>201610</v>
      </c>
      <c r="U489" s="51" t="s">
        <v>34</v>
      </c>
      <c r="V489" s="51">
        <v>0</v>
      </c>
      <c r="W489" s="6">
        <v>-16027.36</v>
      </c>
      <c r="AA489" s="51" t="s">
        <v>35</v>
      </c>
      <c r="AB489" s="51" t="s">
        <v>59</v>
      </c>
      <c r="AD489" s="51" t="s">
        <v>598</v>
      </c>
      <c r="AE489" s="51" t="s">
        <v>60</v>
      </c>
      <c r="AG489" s="51" t="s">
        <v>100</v>
      </c>
      <c r="AH489" s="51" t="s">
        <v>105</v>
      </c>
    </row>
    <row r="490" spans="1:34" x14ac:dyDescent="0.3">
      <c r="A490" s="51" t="s">
        <v>30</v>
      </c>
      <c r="B490" s="51">
        <v>1</v>
      </c>
      <c r="C490" s="51" t="s">
        <v>202</v>
      </c>
      <c r="D490" s="51">
        <v>442</v>
      </c>
      <c r="E490" s="51" t="s">
        <v>198</v>
      </c>
      <c r="F490" s="51" t="s">
        <v>13</v>
      </c>
      <c r="G490" s="51" t="s">
        <v>190</v>
      </c>
      <c r="H490" s="51" t="s">
        <v>190</v>
      </c>
      <c r="I490" s="51" t="s">
        <v>100</v>
      </c>
      <c r="J490" s="51" t="s">
        <v>100</v>
      </c>
      <c r="K490" s="51" t="s">
        <v>100</v>
      </c>
      <c r="L490" s="51">
        <v>1</v>
      </c>
      <c r="M490" s="51" t="s">
        <v>102</v>
      </c>
      <c r="N490" s="51">
        <v>90</v>
      </c>
      <c r="P490" s="51" t="s">
        <v>100</v>
      </c>
      <c r="Q490" s="51" t="s">
        <v>191</v>
      </c>
      <c r="T490" s="51">
        <v>201610</v>
      </c>
      <c r="U490" s="51" t="s">
        <v>34</v>
      </c>
      <c r="V490" s="51">
        <v>0</v>
      </c>
      <c r="W490" s="6">
        <v>-10876.43</v>
      </c>
      <c r="AA490" s="51" t="s">
        <v>35</v>
      </c>
      <c r="AB490" s="51" t="s">
        <v>59</v>
      </c>
      <c r="AD490" s="51" t="s">
        <v>598</v>
      </c>
      <c r="AE490" s="51" t="s">
        <v>60</v>
      </c>
      <c r="AG490" s="51" t="s">
        <v>100</v>
      </c>
      <c r="AH490" s="51" t="s">
        <v>105</v>
      </c>
    </row>
    <row r="491" spans="1:34" x14ac:dyDescent="0.3">
      <c r="A491" s="51" t="s">
        <v>30</v>
      </c>
      <c r="B491" s="51">
        <v>1</v>
      </c>
      <c r="C491" s="51" t="s">
        <v>203</v>
      </c>
      <c r="D491" s="51">
        <v>440</v>
      </c>
      <c r="E491" s="51" t="s">
        <v>189</v>
      </c>
      <c r="F491" s="51" t="s">
        <v>5</v>
      </c>
      <c r="G491" s="51" t="s">
        <v>190</v>
      </c>
      <c r="H491" s="51" t="s">
        <v>190</v>
      </c>
      <c r="I491" s="51" t="s">
        <v>100</v>
      </c>
      <c r="J491" s="51" t="s">
        <v>100</v>
      </c>
      <c r="K491" s="51" t="s">
        <v>100</v>
      </c>
      <c r="L491" s="51">
        <v>1</v>
      </c>
      <c r="M491" s="51" t="s">
        <v>102</v>
      </c>
      <c r="N491" s="51">
        <v>90</v>
      </c>
      <c r="P491" s="51" t="s">
        <v>100</v>
      </c>
      <c r="Q491" s="51" t="s">
        <v>191</v>
      </c>
      <c r="T491" s="51">
        <v>201610</v>
      </c>
      <c r="U491" s="51" t="s">
        <v>34</v>
      </c>
      <c r="V491" s="51">
        <v>0</v>
      </c>
      <c r="W491" s="6">
        <v>-155360.93</v>
      </c>
      <c r="AA491" s="51" t="s">
        <v>35</v>
      </c>
      <c r="AB491" s="51" t="s">
        <v>59</v>
      </c>
      <c r="AD491" s="51" t="s">
        <v>598</v>
      </c>
      <c r="AE491" s="51" t="s">
        <v>60</v>
      </c>
      <c r="AG491" s="51" t="s">
        <v>100</v>
      </c>
      <c r="AH491" s="51" t="s">
        <v>105</v>
      </c>
    </row>
    <row r="492" spans="1:34" x14ac:dyDescent="0.3">
      <c r="A492" s="51" t="s">
        <v>30</v>
      </c>
      <c r="B492" s="51">
        <v>1</v>
      </c>
      <c r="C492" s="51" t="s">
        <v>203</v>
      </c>
      <c r="D492" s="51">
        <v>442</v>
      </c>
      <c r="E492" s="51" t="s">
        <v>437</v>
      </c>
      <c r="F492" s="51" t="s">
        <v>7</v>
      </c>
      <c r="G492" s="51" t="s">
        <v>190</v>
      </c>
      <c r="H492" s="51" t="s">
        <v>190</v>
      </c>
      <c r="I492" s="51" t="s">
        <v>100</v>
      </c>
      <c r="J492" s="51" t="s">
        <v>100</v>
      </c>
      <c r="K492" s="51" t="s">
        <v>100</v>
      </c>
      <c r="L492" s="51">
        <v>1</v>
      </c>
      <c r="M492" s="51" t="s">
        <v>102</v>
      </c>
      <c r="N492" s="51">
        <v>90</v>
      </c>
      <c r="P492" s="51" t="s">
        <v>100</v>
      </c>
      <c r="Q492" s="51" t="s">
        <v>191</v>
      </c>
      <c r="T492" s="51">
        <v>201610</v>
      </c>
      <c r="U492" s="51" t="s">
        <v>34</v>
      </c>
      <c r="V492" s="51">
        <v>0</v>
      </c>
      <c r="W492" s="6">
        <v>-15817.18</v>
      </c>
      <c r="AA492" s="51" t="s">
        <v>35</v>
      </c>
      <c r="AB492" s="51" t="s">
        <v>59</v>
      </c>
      <c r="AD492" s="51" t="s">
        <v>598</v>
      </c>
      <c r="AE492" s="51" t="s">
        <v>60</v>
      </c>
      <c r="AG492" s="51" t="s">
        <v>100</v>
      </c>
      <c r="AH492" s="51" t="s">
        <v>105</v>
      </c>
    </row>
    <row r="493" spans="1:34" x14ac:dyDescent="0.3">
      <c r="A493" s="51" t="s">
        <v>30</v>
      </c>
      <c r="B493" s="51">
        <v>1</v>
      </c>
      <c r="C493" s="51" t="s">
        <v>203</v>
      </c>
      <c r="D493" s="51">
        <v>442</v>
      </c>
      <c r="E493" s="51" t="s">
        <v>193</v>
      </c>
      <c r="F493" s="51" t="s">
        <v>8</v>
      </c>
      <c r="G493" s="51" t="s">
        <v>190</v>
      </c>
      <c r="H493" s="51" t="s">
        <v>190</v>
      </c>
      <c r="I493" s="51" t="s">
        <v>100</v>
      </c>
      <c r="J493" s="51" t="s">
        <v>100</v>
      </c>
      <c r="K493" s="51" t="s">
        <v>100</v>
      </c>
      <c r="L493" s="51">
        <v>1</v>
      </c>
      <c r="M493" s="51" t="s">
        <v>102</v>
      </c>
      <c r="N493" s="51">
        <v>90</v>
      </c>
      <c r="P493" s="51" t="s">
        <v>100</v>
      </c>
      <c r="Q493" s="51" t="s">
        <v>191</v>
      </c>
      <c r="T493" s="51">
        <v>201610</v>
      </c>
      <c r="U493" s="51" t="s">
        <v>34</v>
      </c>
      <c r="V493" s="51">
        <v>0</v>
      </c>
      <c r="W493" s="6">
        <v>-38687.629999999997</v>
      </c>
      <c r="AA493" s="51" t="s">
        <v>35</v>
      </c>
      <c r="AB493" s="51" t="s">
        <v>59</v>
      </c>
      <c r="AD493" s="51" t="s">
        <v>598</v>
      </c>
      <c r="AE493" s="51" t="s">
        <v>60</v>
      </c>
      <c r="AG493" s="51" t="s">
        <v>100</v>
      </c>
      <c r="AH493" s="51" t="s">
        <v>105</v>
      </c>
    </row>
    <row r="494" spans="1:34" x14ac:dyDescent="0.3">
      <c r="A494" s="51" t="s">
        <v>30</v>
      </c>
      <c r="B494" s="51">
        <v>1</v>
      </c>
      <c r="C494" s="51" t="s">
        <v>203</v>
      </c>
      <c r="D494" s="51">
        <v>442</v>
      </c>
      <c r="E494" s="51" t="s">
        <v>194</v>
      </c>
      <c r="F494" s="51" t="s">
        <v>9</v>
      </c>
      <c r="G494" s="51" t="s">
        <v>190</v>
      </c>
      <c r="H494" s="51" t="s">
        <v>190</v>
      </c>
      <c r="I494" s="51" t="s">
        <v>100</v>
      </c>
      <c r="J494" s="51" t="s">
        <v>100</v>
      </c>
      <c r="K494" s="51" t="s">
        <v>100</v>
      </c>
      <c r="L494" s="51">
        <v>1</v>
      </c>
      <c r="M494" s="51" t="s">
        <v>102</v>
      </c>
      <c r="N494" s="51">
        <v>90</v>
      </c>
      <c r="P494" s="51" t="s">
        <v>100</v>
      </c>
      <c r="Q494" s="51" t="s">
        <v>191</v>
      </c>
      <c r="T494" s="51">
        <v>201610</v>
      </c>
      <c r="U494" s="51" t="s">
        <v>34</v>
      </c>
      <c r="V494" s="51">
        <v>0</v>
      </c>
      <c r="W494" s="6">
        <v>-1272.29</v>
      </c>
      <c r="AA494" s="51" t="s">
        <v>35</v>
      </c>
      <c r="AB494" s="51" t="s">
        <v>59</v>
      </c>
      <c r="AD494" s="51" t="s">
        <v>598</v>
      </c>
      <c r="AE494" s="51" t="s">
        <v>60</v>
      </c>
      <c r="AG494" s="51" t="s">
        <v>100</v>
      </c>
      <c r="AH494" s="51" t="s">
        <v>105</v>
      </c>
    </row>
    <row r="495" spans="1:34" x14ac:dyDescent="0.3">
      <c r="A495" s="51" t="s">
        <v>30</v>
      </c>
      <c r="B495" s="51">
        <v>1</v>
      </c>
      <c r="C495" s="51" t="s">
        <v>203</v>
      </c>
      <c r="D495" s="51">
        <v>442</v>
      </c>
      <c r="E495" s="51" t="s">
        <v>195</v>
      </c>
      <c r="F495" s="51" t="s">
        <v>10</v>
      </c>
      <c r="G495" s="51" t="s">
        <v>190</v>
      </c>
      <c r="H495" s="51" t="s">
        <v>190</v>
      </c>
      <c r="I495" s="51" t="s">
        <v>100</v>
      </c>
      <c r="J495" s="51" t="s">
        <v>100</v>
      </c>
      <c r="K495" s="51" t="s">
        <v>100</v>
      </c>
      <c r="L495" s="51">
        <v>1</v>
      </c>
      <c r="M495" s="51" t="s">
        <v>102</v>
      </c>
      <c r="N495" s="51">
        <v>90</v>
      </c>
      <c r="P495" s="51" t="s">
        <v>100</v>
      </c>
      <c r="Q495" s="51" t="s">
        <v>191</v>
      </c>
      <c r="T495" s="51">
        <v>201610</v>
      </c>
      <c r="U495" s="51" t="s">
        <v>34</v>
      </c>
      <c r="V495" s="51">
        <v>0</v>
      </c>
      <c r="W495" s="6">
        <v>-73609.570000000007</v>
      </c>
      <c r="AA495" s="51" t="s">
        <v>35</v>
      </c>
      <c r="AB495" s="51" t="s">
        <v>59</v>
      </c>
      <c r="AD495" s="51" t="s">
        <v>598</v>
      </c>
      <c r="AE495" s="51" t="s">
        <v>60</v>
      </c>
      <c r="AG495" s="51" t="s">
        <v>100</v>
      </c>
      <c r="AH495" s="51" t="s">
        <v>105</v>
      </c>
    </row>
    <row r="496" spans="1:34" x14ac:dyDescent="0.3">
      <c r="A496" s="51" t="s">
        <v>30</v>
      </c>
      <c r="B496" s="51">
        <v>1</v>
      </c>
      <c r="C496" s="51" t="s">
        <v>203</v>
      </c>
      <c r="D496" s="51">
        <v>442</v>
      </c>
      <c r="E496" s="51" t="s">
        <v>196</v>
      </c>
      <c r="F496" s="51" t="s">
        <v>11</v>
      </c>
      <c r="G496" s="51" t="s">
        <v>190</v>
      </c>
      <c r="H496" s="51" t="s">
        <v>190</v>
      </c>
      <c r="I496" s="51" t="s">
        <v>100</v>
      </c>
      <c r="J496" s="51" t="s">
        <v>100</v>
      </c>
      <c r="K496" s="51" t="s">
        <v>100</v>
      </c>
      <c r="L496" s="51">
        <v>1</v>
      </c>
      <c r="M496" s="51" t="s">
        <v>102</v>
      </c>
      <c r="N496" s="51">
        <v>90</v>
      </c>
      <c r="P496" s="51" t="s">
        <v>100</v>
      </c>
      <c r="Q496" s="51" t="s">
        <v>191</v>
      </c>
      <c r="T496" s="51">
        <v>201610</v>
      </c>
      <c r="U496" s="51" t="s">
        <v>34</v>
      </c>
      <c r="V496" s="51">
        <v>0</v>
      </c>
      <c r="W496" s="6">
        <v>-17059.73</v>
      </c>
      <c r="AA496" s="51" t="s">
        <v>35</v>
      </c>
      <c r="AB496" s="51" t="s">
        <v>59</v>
      </c>
      <c r="AD496" s="51" t="s">
        <v>598</v>
      </c>
      <c r="AE496" s="51" t="s">
        <v>60</v>
      </c>
      <c r="AG496" s="51" t="s">
        <v>100</v>
      </c>
      <c r="AH496" s="51" t="s">
        <v>105</v>
      </c>
    </row>
    <row r="497" spans="1:34" x14ac:dyDescent="0.3">
      <c r="A497" s="51" t="s">
        <v>30</v>
      </c>
      <c r="B497" s="51">
        <v>1</v>
      </c>
      <c r="C497" s="51" t="s">
        <v>203</v>
      </c>
      <c r="D497" s="51">
        <v>442</v>
      </c>
      <c r="E497" s="51" t="s">
        <v>197</v>
      </c>
      <c r="F497" s="51" t="s">
        <v>12</v>
      </c>
      <c r="G497" s="51" t="s">
        <v>190</v>
      </c>
      <c r="H497" s="51" t="s">
        <v>190</v>
      </c>
      <c r="I497" s="51" t="s">
        <v>100</v>
      </c>
      <c r="J497" s="51" t="s">
        <v>100</v>
      </c>
      <c r="K497" s="51" t="s">
        <v>100</v>
      </c>
      <c r="L497" s="51">
        <v>1</v>
      </c>
      <c r="M497" s="51" t="s">
        <v>102</v>
      </c>
      <c r="N497" s="51">
        <v>90</v>
      </c>
      <c r="P497" s="51" t="s">
        <v>100</v>
      </c>
      <c r="Q497" s="51" t="s">
        <v>191</v>
      </c>
      <c r="T497" s="51">
        <v>201610</v>
      </c>
      <c r="U497" s="51" t="s">
        <v>34</v>
      </c>
      <c r="V497" s="51">
        <v>0</v>
      </c>
      <c r="W497" s="6">
        <v>-13726.74</v>
      </c>
      <c r="AA497" s="51" t="s">
        <v>35</v>
      </c>
      <c r="AB497" s="51" t="s">
        <v>59</v>
      </c>
      <c r="AD497" s="51" t="s">
        <v>598</v>
      </c>
      <c r="AE497" s="51" t="s">
        <v>60</v>
      </c>
      <c r="AG497" s="51" t="s">
        <v>100</v>
      </c>
      <c r="AH497" s="51" t="s">
        <v>105</v>
      </c>
    </row>
    <row r="498" spans="1:34" x14ac:dyDescent="0.3">
      <c r="A498" s="51" t="s">
        <v>30</v>
      </c>
      <c r="B498" s="51">
        <v>1</v>
      </c>
      <c r="C498" s="51" t="s">
        <v>203</v>
      </c>
      <c r="D498" s="51">
        <v>442</v>
      </c>
      <c r="E498" s="51" t="s">
        <v>198</v>
      </c>
      <c r="F498" s="51" t="s">
        <v>13</v>
      </c>
      <c r="G498" s="51" t="s">
        <v>190</v>
      </c>
      <c r="H498" s="51" t="s">
        <v>190</v>
      </c>
      <c r="I498" s="51" t="s">
        <v>100</v>
      </c>
      <c r="J498" s="51" t="s">
        <v>100</v>
      </c>
      <c r="K498" s="51" t="s">
        <v>100</v>
      </c>
      <c r="L498" s="51">
        <v>1</v>
      </c>
      <c r="M498" s="51" t="s">
        <v>102</v>
      </c>
      <c r="N498" s="51">
        <v>90</v>
      </c>
      <c r="P498" s="51" t="s">
        <v>100</v>
      </c>
      <c r="Q498" s="51" t="s">
        <v>191</v>
      </c>
      <c r="T498" s="51">
        <v>201610</v>
      </c>
      <c r="U498" s="51" t="s">
        <v>34</v>
      </c>
      <c r="V498" s="51">
        <v>0</v>
      </c>
      <c r="W498" s="6">
        <v>-13867.13</v>
      </c>
      <c r="AA498" s="51" t="s">
        <v>35</v>
      </c>
      <c r="AB498" s="51" t="s">
        <v>59</v>
      </c>
      <c r="AD498" s="51" t="s">
        <v>598</v>
      </c>
      <c r="AE498" s="51" t="s">
        <v>60</v>
      </c>
      <c r="AG498" s="51" t="s">
        <v>100</v>
      </c>
      <c r="AH498" s="51" t="s">
        <v>105</v>
      </c>
    </row>
  </sheetData>
  <autoFilter ref="A1:AH411">
    <sortState ref="A2:AH411">
      <sortCondition ref="T1:T411"/>
    </sortState>
  </autoFilter>
  <pageMargins left="0.25" right="0.25" top="0.75" bottom="0.75" header="0.3" footer="0.3"/>
  <pageSetup paperSize="17" scale="63" fitToHeight="0" orientation="landscape" r:id="rId1"/>
  <headerFooter scaleWithDoc="0">
    <oddFooter xml:space="preserve">&amp;R&amp;"Arial,Bold"&amp;12Schedule WRD-4, 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IJ18"/>
  <sheetViews>
    <sheetView tabSelected="1" workbookViewId="0">
      <selection activeCell="C2" sqref="C2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hidden="1" customWidth="1"/>
    <col min="5" max="5" width="4.125" hidden="1" customWidth="1"/>
    <col min="6" max="6" width="7.125" customWidth="1"/>
    <col min="7" max="7" width="3.75" customWidth="1"/>
    <col min="8" max="8" width="4" customWidth="1"/>
    <col min="9" max="9" width="3.875" hidden="1" customWidth="1"/>
    <col min="10" max="10" width="7.875" hidden="1" customWidth="1"/>
    <col min="11" max="11" width="14" customWidth="1"/>
    <col min="12" max="12" width="6.125" customWidth="1"/>
    <col min="14" max="14" width="4.25" customWidth="1"/>
    <col min="16" max="16" width="10.125" style="6" hidden="1" customWidth="1"/>
    <col min="17" max="17" width="24" customWidth="1"/>
    <col min="18" max="18" width="14.375" customWidth="1"/>
    <col min="19" max="19" width="0" hidden="1" customWidth="1"/>
    <col min="22" max="22" width="0" hidden="1" customWidth="1"/>
    <col min="23" max="23" width="9" style="6"/>
    <col min="24" max="26" width="0" hidden="1" customWidth="1"/>
    <col min="29" max="29" width="0" hidden="1" customWidth="1"/>
    <col min="30" max="30" width="20.875" customWidth="1"/>
    <col min="31" max="31" width="19.875" customWidth="1"/>
    <col min="32" max="34" width="0" hidden="1" customWidth="1"/>
  </cols>
  <sheetData>
    <row r="1" spans="1:244" x14ac:dyDescent="0.3">
      <c r="A1" s="68" t="s">
        <v>14</v>
      </c>
      <c r="B1" s="68" t="s">
        <v>15</v>
      </c>
      <c r="C1" s="68" t="s">
        <v>16</v>
      </c>
      <c r="D1" s="68" t="s">
        <v>17</v>
      </c>
      <c r="E1" s="68" t="s">
        <v>18</v>
      </c>
      <c r="F1" s="68" t="s">
        <v>2</v>
      </c>
      <c r="G1" s="68" t="s">
        <v>19</v>
      </c>
      <c r="H1" s="68" t="s">
        <v>20</v>
      </c>
      <c r="I1" s="68" t="s">
        <v>86</v>
      </c>
      <c r="J1" s="68" t="s">
        <v>87</v>
      </c>
      <c r="K1" s="68" t="s">
        <v>88</v>
      </c>
      <c r="L1" s="68" t="s">
        <v>21</v>
      </c>
      <c r="M1" s="68" t="s">
        <v>22</v>
      </c>
      <c r="N1" s="68" t="s">
        <v>23</v>
      </c>
      <c r="O1" s="68" t="s">
        <v>89</v>
      </c>
      <c r="P1" s="68" t="s">
        <v>90</v>
      </c>
      <c r="Q1" s="68" t="s">
        <v>24</v>
      </c>
      <c r="R1" s="68" t="s">
        <v>91</v>
      </c>
      <c r="S1" s="68" t="s">
        <v>92</v>
      </c>
      <c r="T1" s="68" t="s">
        <v>1</v>
      </c>
      <c r="U1" s="68" t="s">
        <v>25</v>
      </c>
      <c r="V1" s="68" t="s">
        <v>3</v>
      </c>
      <c r="W1" s="66" t="s">
        <v>4</v>
      </c>
      <c r="X1" s="68" t="s">
        <v>93</v>
      </c>
      <c r="Y1" s="68" t="s">
        <v>94</v>
      </c>
      <c r="Z1" s="68" t="s">
        <v>95</v>
      </c>
      <c r="AA1" s="68" t="s">
        <v>26</v>
      </c>
      <c r="AB1" s="68" t="s">
        <v>27</v>
      </c>
      <c r="AC1" s="68" t="s">
        <v>28</v>
      </c>
      <c r="AD1" s="68" t="s">
        <v>29</v>
      </c>
      <c r="AE1" s="68" t="s">
        <v>96</v>
      </c>
      <c r="AF1" s="68" t="s">
        <v>97</v>
      </c>
      <c r="AG1" s="68" t="s">
        <v>98</v>
      </c>
      <c r="AH1" s="68" t="s">
        <v>99</v>
      </c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</row>
    <row r="2" spans="1:244" x14ac:dyDescent="0.3">
      <c r="A2" s="68" t="s">
        <v>30</v>
      </c>
      <c r="B2" s="68">
        <v>1</v>
      </c>
      <c r="C2" s="68">
        <v>21</v>
      </c>
      <c r="D2" s="68">
        <v>419</v>
      </c>
      <c r="E2" s="68">
        <v>14</v>
      </c>
      <c r="F2" s="68">
        <v>419014</v>
      </c>
      <c r="G2" s="68" t="s">
        <v>190</v>
      </c>
      <c r="H2" s="68" t="s">
        <v>190</v>
      </c>
      <c r="I2" s="68" t="s">
        <v>100</v>
      </c>
      <c r="J2" s="68" t="s">
        <v>100</v>
      </c>
      <c r="K2" s="68" t="s">
        <v>100</v>
      </c>
      <c r="L2" s="68">
        <v>1</v>
      </c>
      <c r="M2" s="68" t="s">
        <v>102</v>
      </c>
      <c r="N2" s="68" t="s">
        <v>33</v>
      </c>
      <c r="O2" s="68">
        <v>201603</v>
      </c>
      <c r="P2" s="68" t="s">
        <v>100</v>
      </c>
      <c r="Q2" s="68" t="s">
        <v>439</v>
      </c>
      <c r="R2" s="68"/>
      <c r="S2" s="68"/>
      <c r="T2" s="68">
        <v>201603</v>
      </c>
      <c r="U2" s="68" t="s">
        <v>34</v>
      </c>
      <c r="V2" s="68">
        <v>0</v>
      </c>
      <c r="W2" s="65">
        <v>-298.63</v>
      </c>
      <c r="X2" s="68"/>
      <c r="Y2" s="68"/>
      <c r="Z2" s="68"/>
      <c r="AA2" s="68" t="s">
        <v>35</v>
      </c>
      <c r="AB2" s="68" t="s">
        <v>83</v>
      </c>
      <c r="AC2" s="68"/>
      <c r="AD2" s="68" t="s">
        <v>440</v>
      </c>
      <c r="AE2" s="68" t="s">
        <v>36</v>
      </c>
      <c r="AF2" s="68"/>
      <c r="AG2" s="68" t="s">
        <v>100</v>
      </c>
      <c r="AH2" s="68" t="s">
        <v>105</v>
      </c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</row>
    <row r="3" spans="1:244" x14ac:dyDescent="0.3">
      <c r="A3" s="68" t="s">
        <v>30</v>
      </c>
      <c r="B3" s="68">
        <v>1</v>
      </c>
      <c r="C3" s="68">
        <v>21</v>
      </c>
      <c r="D3" s="68">
        <v>419</v>
      </c>
      <c r="E3" s="68">
        <v>14</v>
      </c>
      <c r="F3" s="68">
        <v>419014</v>
      </c>
      <c r="G3" s="68" t="s">
        <v>190</v>
      </c>
      <c r="H3" s="68" t="s">
        <v>190</v>
      </c>
      <c r="I3" s="68" t="s">
        <v>100</v>
      </c>
      <c r="J3" s="68" t="s">
        <v>100</v>
      </c>
      <c r="K3" s="68" t="s">
        <v>100</v>
      </c>
      <c r="L3" s="68">
        <v>1</v>
      </c>
      <c r="M3" s="68" t="s">
        <v>102</v>
      </c>
      <c r="N3" s="68" t="s">
        <v>33</v>
      </c>
      <c r="O3" s="68">
        <v>201604</v>
      </c>
      <c r="P3" s="68" t="s">
        <v>100</v>
      </c>
      <c r="Q3" s="68" t="s">
        <v>439</v>
      </c>
      <c r="R3" s="68"/>
      <c r="S3" s="68"/>
      <c r="T3" s="68">
        <v>201604</v>
      </c>
      <c r="U3" s="68" t="s">
        <v>34</v>
      </c>
      <c r="V3" s="68">
        <v>0</v>
      </c>
      <c r="W3" s="65">
        <v>-674.69</v>
      </c>
      <c r="X3" s="68"/>
      <c r="Y3" s="68"/>
      <c r="Z3" s="68"/>
      <c r="AA3" s="68" t="s">
        <v>35</v>
      </c>
      <c r="AB3" s="68" t="s">
        <v>83</v>
      </c>
      <c r="AC3" s="68"/>
      <c r="AD3" s="68" t="s">
        <v>441</v>
      </c>
      <c r="AE3" s="68" t="s">
        <v>36</v>
      </c>
      <c r="AF3" s="68"/>
      <c r="AG3" s="68" t="s">
        <v>100</v>
      </c>
      <c r="AH3" s="68" t="s">
        <v>105</v>
      </c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</row>
    <row r="4" spans="1:244" s="60" customFormat="1" x14ac:dyDescent="0.3">
      <c r="A4" s="235" t="s">
        <v>30</v>
      </c>
      <c r="B4" s="235">
        <v>1</v>
      </c>
      <c r="C4" s="235">
        <v>21</v>
      </c>
      <c r="D4" s="235">
        <v>419</v>
      </c>
      <c r="E4" s="235">
        <v>14</v>
      </c>
      <c r="F4" s="235">
        <v>419014</v>
      </c>
      <c r="G4" s="235" t="s">
        <v>190</v>
      </c>
      <c r="H4" s="235" t="s">
        <v>190</v>
      </c>
      <c r="I4" s="235" t="s">
        <v>100</v>
      </c>
      <c r="J4" s="235" t="s">
        <v>100</v>
      </c>
      <c r="K4" s="235" t="s">
        <v>100</v>
      </c>
      <c r="L4" s="235">
        <v>1</v>
      </c>
      <c r="M4" s="235" t="s">
        <v>102</v>
      </c>
      <c r="N4" s="235" t="s">
        <v>38</v>
      </c>
      <c r="O4" s="235">
        <v>201605</v>
      </c>
      <c r="P4" s="235" t="s">
        <v>100</v>
      </c>
      <c r="Q4" s="235" t="s">
        <v>439</v>
      </c>
      <c r="R4" s="235"/>
      <c r="S4" s="235"/>
      <c r="T4" s="235">
        <v>201605</v>
      </c>
      <c r="U4" s="235" t="s">
        <v>34</v>
      </c>
      <c r="V4" s="235">
        <v>0</v>
      </c>
      <c r="W4" s="84">
        <v>-1639.97</v>
      </c>
      <c r="X4" s="235"/>
      <c r="Y4" s="235"/>
      <c r="Z4" s="235"/>
      <c r="AA4" s="235" t="s">
        <v>35</v>
      </c>
      <c r="AB4" s="235" t="s">
        <v>83</v>
      </c>
      <c r="AC4" s="235"/>
      <c r="AD4" s="235" t="s">
        <v>442</v>
      </c>
      <c r="AE4" s="235" t="s">
        <v>36</v>
      </c>
      <c r="AF4" s="235"/>
      <c r="AG4" s="235" t="s">
        <v>100</v>
      </c>
      <c r="AH4" s="235" t="s">
        <v>105</v>
      </c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</row>
    <row r="5" spans="1:244" s="60" customFormat="1" x14ac:dyDescent="0.3">
      <c r="A5" s="235" t="s">
        <v>30</v>
      </c>
      <c r="B5" s="235">
        <v>1</v>
      </c>
      <c r="C5" s="235">
        <v>21</v>
      </c>
      <c r="D5" s="235">
        <v>419</v>
      </c>
      <c r="E5" s="235">
        <v>14</v>
      </c>
      <c r="F5" s="235">
        <v>419014</v>
      </c>
      <c r="G5" s="235" t="s">
        <v>190</v>
      </c>
      <c r="H5" s="235" t="s">
        <v>190</v>
      </c>
      <c r="I5" s="235" t="s">
        <v>100</v>
      </c>
      <c r="J5" s="235" t="s">
        <v>100</v>
      </c>
      <c r="K5" s="235" t="s">
        <v>100</v>
      </c>
      <c r="L5" s="235">
        <v>1</v>
      </c>
      <c r="M5" s="235" t="s">
        <v>102</v>
      </c>
      <c r="N5" s="235" t="s">
        <v>38</v>
      </c>
      <c r="O5" s="235">
        <v>201605</v>
      </c>
      <c r="P5" s="235" t="s">
        <v>100</v>
      </c>
      <c r="Q5" s="235" t="s">
        <v>443</v>
      </c>
      <c r="R5" s="235"/>
      <c r="S5" s="235"/>
      <c r="T5" s="235">
        <v>201605</v>
      </c>
      <c r="U5" s="235" t="s">
        <v>37</v>
      </c>
      <c r="V5" s="235">
        <v>0</v>
      </c>
      <c r="W5" s="84">
        <v>1639.97</v>
      </c>
      <c r="X5" s="235"/>
      <c r="Y5" s="235"/>
      <c r="Z5" s="235"/>
      <c r="AA5" s="235" t="s">
        <v>35</v>
      </c>
      <c r="AB5" s="235" t="s">
        <v>83</v>
      </c>
      <c r="AC5" s="235"/>
      <c r="AD5" s="235" t="s">
        <v>444</v>
      </c>
      <c r="AE5" s="235" t="s">
        <v>36</v>
      </c>
      <c r="AF5" s="235"/>
      <c r="AG5" s="235" t="s">
        <v>100</v>
      </c>
      <c r="AH5" s="235" t="s">
        <v>105</v>
      </c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</row>
    <row r="6" spans="1:244" x14ac:dyDescent="0.3">
      <c r="A6" s="68" t="s">
        <v>30</v>
      </c>
      <c r="B6" s="68">
        <v>1</v>
      </c>
      <c r="C6" s="68">
        <v>21</v>
      </c>
      <c r="D6" s="68">
        <v>419</v>
      </c>
      <c r="E6" s="68">
        <v>14</v>
      </c>
      <c r="F6" s="68">
        <v>419014</v>
      </c>
      <c r="G6" s="68" t="s">
        <v>190</v>
      </c>
      <c r="H6" s="68" t="s">
        <v>190</v>
      </c>
      <c r="I6" s="68" t="s">
        <v>100</v>
      </c>
      <c r="J6" s="68" t="s">
        <v>100</v>
      </c>
      <c r="K6" s="68" t="s">
        <v>100</v>
      </c>
      <c r="L6" s="68">
        <v>1</v>
      </c>
      <c r="M6" s="68" t="s">
        <v>102</v>
      </c>
      <c r="N6" s="68" t="s">
        <v>38</v>
      </c>
      <c r="O6" s="68">
        <v>201605</v>
      </c>
      <c r="P6" s="68" t="s">
        <v>100</v>
      </c>
      <c r="Q6" s="68" t="s">
        <v>445</v>
      </c>
      <c r="R6" s="68"/>
      <c r="S6" s="68"/>
      <c r="T6" s="68">
        <v>201605</v>
      </c>
      <c r="U6" s="68" t="s">
        <v>34</v>
      </c>
      <c r="V6" s="68">
        <v>0</v>
      </c>
      <c r="W6" s="65">
        <v>-1475.36</v>
      </c>
      <c r="X6" s="68"/>
      <c r="Y6" s="68"/>
      <c r="Z6" s="68"/>
      <c r="AA6" s="68" t="s">
        <v>35</v>
      </c>
      <c r="AB6" s="68" t="s">
        <v>83</v>
      </c>
      <c r="AC6" s="68"/>
      <c r="AD6" s="68" t="s">
        <v>444</v>
      </c>
      <c r="AE6" s="68" t="s">
        <v>36</v>
      </c>
      <c r="AF6" s="68"/>
      <c r="AG6" s="68" t="s">
        <v>100</v>
      </c>
      <c r="AH6" s="68" t="s">
        <v>105</v>
      </c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</row>
    <row r="7" spans="1:244" x14ac:dyDescent="0.3">
      <c r="A7" s="68" t="s">
        <v>30</v>
      </c>
      <c r="B7" s="68">
        <v>1</v>
      </c>
      <c r="C7" s="68">
        <v>21</v>
      </c>
      <c r="D7" s="68">
        <v>419</v>
      </c>
      <c r="E7" s="68">
        <v>14</v>
      </c>
      <c r="F7" s="68">
        <v>419014</v>
      </c>
      <c r="G7" s="68" t="s">
        <v>190</v>
      </c>
      <c r="H7" s="68" t="s">
        <v>190</v>
      </c>
      <c r="I7" s="68" t="s">
        <v>100</v>
      </c>
      <c r="J7" s="68" t="s">
        <v>100</v>
      </c>
      <c r="K7" s="68" t="s">
        <v>100</v>
      </c>
      <c r="L7" s="68">
        <v>1</v>
      </c>
      <c r="M7" s="68" t="s">
        <v>102</v>
      </c>
      <c r="N7" s="68" t="s">
        <v>38</v>
      </c>
      <c r="O7" s="68">
        <v>201606</v>
      </c>
      <c r="P7" s="68" t="s">
        <v>100</v>
      </c>
      <c r="Q7" s="68" t="s">
        <v>439</v>
      </c>
      <c r="R7" s="68"/>
      <c r="S7" s="68"/>
      <c r="T7" s="68">
        <v>201606</v>
      </c>
      <c r="U7" s="68" t="s">
        <v>34</v>
      </c>
      <c r="V7" s="68">
        <v>0</v>
      </c>
      <c r="W7" s="65">
        <v>-108.97</v>
      </c>
      <c r="X7" s="68"/>
      <c r="Y7" s="68"/>
      <c r="Z7" s="68"/>
      <c r="AA7" s="68" t="s">
        <v>35</v>
      </c>
      <c r="AB7" s="68" t="s">
        <v>83</v>
      </c>
      <c r="AC7" s="68"/>
      <c r="AD7" s="68" t="s">
        <v>446</v>
      </c>
      <c r="AE7" s="68" t="s">
        <v>36</v>
      </c>
      <c r="AF7" s="68"/>
      <c r="AG7" s="68" t="s">
        <v>100</v>
      </c>
      <c r="AH7" s="68" t="s">
        <v>105</v>
      </c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</row>
    <row r="8" spans="1:244" x14ac:dyDescent="0.3">
      <c r="A8" s="68" t="s">
        <v>30</v>
      </c>
      <c r="B8" s="68">
        <v>1</v>
      </c>
      <c r="C8" s="68">
        <v>21</v>
      </c>
      <c r="D8" s="68">
        <v>431</v>
      </c>
      <c r="E8" s="68">
        <v>2</v>
      </c>
      <c r="F8" s="68">
        <v>431002</v>
      </c>
      <c r="G8" s="68" t="s">
        <v>31</v>
      </c>
      <c r="H8" s="68" t="s">
        <v>31</v>
      </c>
      <c r="I8" s="68" t="s">
        <v>100</v>
      </c>
      <c r="J8" s="68" t="s">
        <v>100</v>
      </c>
      <c r="K8" s="68" t="s">
        <v>100</v>
      </c>
      <c r="L8" s="68">
        <v>1</v>
      </c>
      <c r="M8" s="68" t="s">
        <v>102</v>
      </c>
      <c r="N8" s="68" t="s">
        <v>33</v>
      </c>
      <c r="O8" s="68">
        <v>201607</v>
      </c>
      <c r="P8" s="68" t="s">
        <v>100</v>
      </c>
      <c r="Q8" s="68" t="s">
        <v>439</v>
      </c>
      <c r="R8" s="68"/>
      <c r="S8" s="68"/>
      <c r="T8" s="68">
        <v>201607</v>
      </c>
      <c r="U8" s="68" t="s">
        <v>37</v>
      </c>
      <c r="V8" s="68">
        <v>0</v>
      </c>
      <c r="W8" s="65">
        <v>1399.24</v>
      </c>
      <c r="X8" s="68"/>
      <c r="Y8" s="68"/>
      <c r="Z8" s="68"/>
      <c r="AA8" s="68" t="s">
        <v>35</v>
      </c>
      <c r="AB8" s="68" t="s">
        <v>83</v>
      </c>
      <c r="AC8" s="68"/>
      <c r="AD8" s="68" t="s">
        <v>447</v>
      </c>
      <c r="AE8" s="68" t="s">
        <v>36</v>
      </c>
      <c r="AF8" s="68"/>
      <c r="AG8" s="68" t="s">
        <v>100</v>
      </c>
      <c r="AH8" s="68" t="s">
        <v>105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</row>
    <row r="9" spans="1:244" x14ac:dyDescent="0.3">
      <c r="A9" s="68" t="s">
        <v>30</v>
      </c>
      <c r="B9" s="68">
        <v>1</v>
      </c>
      <c r="C9" s="68">
        <v>21</v>
      </c>
      <c r="D9" s="68">
        <v>431</v>
      </c>
      <c r="E9" s="68">
        <v>2</v>
      </c>
      <c r="F9" s="68">
        <v>431002</v>
      </c>
      <c r="G9" s="68" t="s">
        <v>31</v>
      </c>
      <c r="H9" s="68" t="s">
        <v>31</v>
      </c>
      <c r="I9" s="68" t="s">
        <v>100</v>
      </c>
      <c r="J9" s="68" t="s">
        <v>100</v>
      </c>
      <c r="K9" s="68" t="s">
        <v>100</v>
      </c>
      <c r="L9" s="68">
        <v>1</v>
      </c>
      <c r="M9" s="68" t="s">
        <v>102</v>
      </c>
      <c r="N9" s="68" t="s">
        <v>33</v>
      </c>
      <c r="O9" s="68">
        <v>201608</v>
      </c>
      <c r="P9" s="68" t="s">
        <v>100</v>
      </c>
      <c r="Q9" s="68" t="s">
        <v>439</v>
      </c>
      <c r="R9" s="68"/>
      <c r="S9" s="68"/>
      <c r="T9" s="68">
        <v>201608</v>
      </c>
      <c r="U9" s="68" t="s">
        <v>37</v>
      </c>
      <c r="V9" s="68">
        <v>0</v>
      </c>
      <c r="W9" s="65">
        <v>2443.31</v>
      </c>
      <c r="X9" s="68"/>
      <c r="Y9" s="68"/>
      <c r="Z9" s="68"/>
      <c r="AA9" s="68" t="s">
        <v>35</v>
      </c>
      <c r="AB9" s="68" t="s">
        <v>83</v>
      </c>
      <c r="AC9" s="68"/>
      <c r="AD9" s="68" t="s">
        <v>448</v>
      </c>
      <c r="AE9" s="68" t="s">
        <v>36</v>
      </c>
      <c r="AF9" s="68"/>
      <c r="AG9" s="68" t="s">
        <v>100</v>
      </c>
      <c r="AH9" s="68" t="s">
        <v>105</v>
      </c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</row>
    <row r="10" spans="1:244" x14ac:dyDescent="0.3">
      <c r="A10" s="68" t="s">
        <v>30</v>
      </c>
      <c r="B10" s="68">
        <v>1</v>
      </c>
      <c r="C10" s="68">
        <v>21</v>
      </c>
      <c r="D10" s="68">
        <v>431</v>
      </c>
      <c r="E10" s="68">
        <v>2</v>
      </c>
      <c r="F10" s="68">
        <v>431002</v>
      </c>
      <c r="G10" s="68" t="s">
        <v>31</v>
      </c>
      <c r="H10" s="68" t="s">
        <v>31</v>
      </c>
      <c r="I10" s="68" t="s">
        <v>100</v>
      </c>
      <c r="J10" s="68" t="s">
        <v>100</v>
      </c>
      <c r="K10" s="68" t="s">
        <v>100</v>
      </c>
      <c r="L10" s="68">
        <v>1</v>
      </c>
      <c r="M10" s="68" t="s">
        <v>102</v>
      </c>
      <c r="N10" s="68" t="s">
        <v>33</v>
      </c>
      <c r="O10" s="68">
        <v>201609</v>
      </c>
      <c r="P10" s="68" t="s">
        <v>100</v>
      </c>
      <c r="Q10" s="68" t="s">
        <v>439</v>
      </c>
      <c r="R10" s="68"/>
      <c r="S10" s="68"/>
      <c r="T10" s="68">
        <v>201609</v>
      </c>
      <c r="U10" s="68" t="s">
        <v>37</v>
      </c>
      <c r="V10" s="68">
        <v>0</v>
      </c>
      <c r="W10" s="65">
        <v>4160.29</v>
      </c>
      <c r="X10" s="68"/>
      <c r="Y10" s="68"/>
      <c r="Z10" s="68"/>
      <c r="AA10" s="68" t="s">
        <v>35</v>
      </c>
      <c r="AB10" s="68" t="s">
        <v>83</v>
      </c>
      <c r="AC10" s="68"/>
      <c r="AD10" s="68" t="s">
        <v>449</v>
      </c>
      <c r="AE10" s="68" t="s">
        <v>36</v>
      </c>
      <c r="AF10" s="68"/>
      <c r="AG10" s="68" t="s">
        <v>100</v>
      </c>
      <c r="AH10" s="68" t="s">
        <v>105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</row>
    <row r="11" spans="1:244" s="51" customFormat="1" x14ac:dyDescent="0.3">
      <c r="A11" s="68" t="s">
        <v>30</v>
      </c>
      <c r="B11" s="68">
        <v>1</v>
      </c>
      <c r="C11" s="68">
        <v>21</v>
      </c>
      <c r="D11" s="68">
        <v>431</v>
      </c>
      <c r="E11" s="68">
        <v>2</v>
      </c>
      <c r="F11" s="68">
        <v>431002</v>
      </c>
      <c r="G11" s="68" t="s">
        <v>31</v>
      </c>
      <c r="H11" s="68" t="s">
        <v>31</v>
      </c>
      <c r="I11" s="68" t="s">
        <v>100</v>
      </c>
      <c r="J11" s="68" t="s">
        <v>100</v>
      </c>
      <c r="K11" s="68" t="s">
        <v>100</v>
      </c>
      <c r="L11" s="68">
        <v>1</v>
      </c>
      <c r="M11" s="68" t="s">
        <v>102</v>
      </c>
      <c r="N11" s="68" t="s">
        <v>33</v>
      </c>
      <c r="O11" s="68">
        <v>201610</v>
      </c>
      <c r="P11" s="68" t="s">
        <v>100</v>
      </c>
      <c r="Q11" s="68" t="s">
        <v>439</v>
      </c>
      <c r="R11" s="68"/>
      <c r="S11" s="68"/>
      <c r="T11" s="68">
        <v>201610</v>
      </c>
      <c r="U11" s="68" t="s">
        <v>37</v>
      </c>
      <c r="V11" s="68">
        <v>0</v>
      </c>
      <c r="W11" s="65">
        <v>4437.13</v>
      </c>
      <c r="X11" s="68"/>
      <c r="Y11" s="68"/>
      <c r="Z11" s="68"/>
      <c r="AA11" s="68" t="s">
        <v>35</v>
      </c>
      <c r="AB11" s="68" t="s">
        <v>83</v>
      </c>
      <c r="AC11" s="68"/>
      <c r="AD11" s="68" t="s">
        <v>599</v>
      </c>
      <c r="AE11" s="68" t="s">
        <v>36</v>
      </c>
      <c r="AF11" s="68"/>
      <c r="AG11" s="68" t="s">
        <v>100</v>
      </c>
      <c r="AH11" s="68" t="s">
        <v>105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</row>
    <row r="18" spans="36:41" x14ac:dyDescent="0.3">
      <c r="AJ18" s="51"/>
      <c r="AK18" s="51"/>
      <c r="AL18" s="51"/>
      <c r="AM18" s="51"/>
      <c r="AN18" s="51"/>
      <c r="AO18" s="51"/>
    </row>
  </sheetData>
  <pageMargins left="0.25" right="0.25" top="0.75" bottom="0.75" header="0.3" footer="0.3"/>
  <pageSetup paperSize="17" scale="10" fitToHeight="0" orientation="landscape" r:id="rId1"/>
  <headerFooter scaleWithDoc="0">
    <oddFooter xml:space="preserve">&amp;R&amp;"Arial,Bold"&amp;12Schedule WRD-4, 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D2"/>
  <sheetViews>
    <sheetView tabSelected="1" workbookViewId="0">
      <selection activeCell="C2" sqref="C2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  <col min="11" max="11" width="14" customWidth="1"/>
    <col min="18" max="18" width="14.375" customWidth="1"/>
  </cols>
  <sheetData>
    <row r="1" spans="1:4" x14ac:dyDescent="0.3">
      <c r="A1" s="2" t="s">
        <v>505</v>
      </c>
    </row>
    <row r="2" spans="1:4" x14ac:dyDescent="0.3">
      <c r="A2" s="44" t="s">
        <v>524</v>
      </c>
      <c r="B2" s="112"/>
      <c r="C2" s="112"/>
      <c r="D2" s="112"/>
    </row>
  </sheetData>
  <pageMargins left="0.25" right="0.25" top="0.75" bottom="0.75" header="0.3" footer="0.3"/>
  <pageSetup paperSize="17" fitToHeight="0" orientation="landscape" r:id="rId1"/>
  <headerFooter scaleWithDoc="0">
    <oddFooter xml:space="preserve">&amp;R&amp;"Arial,Bold"&amp;12Schedule WRD-4, page &amp;P of &amp;N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0 xmlns="37C40F9E-044B-4F26-A90E-5C1316E525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944D9F5C13B448476DDFBC86659BB" ma:contentTypeVersion="0" ma:contentTypeDescription="Create a new document." ma:contentTypeScope="" ma:versionID="aeb2031216eccf3d4f681768e67398e0">
  <xsd:schema xmlns:xsd="http://www.w3.org/2001/XMLSchema" xmlns:xs="http://www.w3.org/2001/XMLSchema" xmlns:p="http://schemas.microsoft.com/office/2006/metadata/properties" xmlns:ns2="37C40F9E-044B-4F26-A90E-5C1316E52537" targetNamespace="http://schemas.microsoft.com/office/2006/metadata/properties" ma:root="true" ma:fieldsID="654a14b5bf3b0798fe15557ad3f66839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40F9E-044B-4F26-A90E-5C1316E52537" elementFormDefault="qualified">
    <xsd:import namespace="http://schemas.microsoft.com/office/2006/documentManagement/types"/>
    <xsd:import namespace="http://schemas.microsoft.com/office/infopath/2007/PartnerControls"/>
    <xsd:element name="Comments0" ma:index="8" nillable="true" ma:displayName="Comments" ma:description="Comments" ma:internalName="Comments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84EB8-449D-47D8-ACD5-9BEEC1E6B9B5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7C40F9E-044B-4F26-A90E-5C1316E52537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145F66-4C0D-4C5D-BB57-EDA8BB1DF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536BFF-9742-40DD-B40B-F2E1FDB85D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PPC.1 &amp; PCR.2F</vt:lpstr>
      <vt:lpstr>PPC.2 &amp; PCR.1F</vt:lpstr>
      <vt:lpstr>PCR.1 pivot</vt:lpstr>
      <vt:lpstr>PCR.1 query</vt:lpstr>
      <vt:lpstr>PCR.2 &amp; PPC.3</vt:lpstr>
      <vt:lpstr>PCR.3 pivot</vt:lpstr>
      <vt:lpstr>PCR.3 query</vt:lpstr>
      <vt:lpstr>PCR.4</vt:lpstr>
      <vt:lpstr>PCR.4F</vt:lpstr>
      <vt:lpstr>PCR.5</vt:lpstr>
      <vt:lpstr>PTD.1, TDR.1, &amp; TDR.1F</vt:lpstr>
      <vt:lpstr>TDR.2 pivot</vt:lpstr>
      <vt:lpstr>TDR.2 query</vt:lpstr>
      <vt:lpstr>TDR.3</vt:lpstr>
      <vt:lpstr>TDR.4</vt:lpstr>
      <vt:lpstr>TDR.4F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Eaves, Beckie J</cp:lastModifiedBy>
  <cp:lastPrinted>2016-11-22T22:06:58Z</cp:lastPrinted>
  <dcterms:created xsi:type="dcterms:W3CDTF">2013-08-28T19:30:45Z</dcterms:created>
  <dcterms:modified xsi:type="dcterms:W3CDTF">2016-11-22T22:07:17Z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0x010100ECB944D9F5C13B448476DDFBC86659BB</vt:lpwstr>
  </property>
  <property fmtid="{D5CDD505-2E9C-101B-9397-08002B2CF9AE}" pid="3" name="SV_QUERY_LIST_4F35BF76-6C0D-4D9B-82B2-816C12CF3733">
    <vt:lpwstr>empty_477D106A-C0D6-4607-AEBD-E2C9D60EA279</vt:lpwstr>
  </property>
</Properties>
</file>